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C596FF09-6150-4162-AB82-E5B4DB3EE9F6}" xr6:coauthVersionLast="47" xr6:coauthVersionMax="47" xr10:uidLastSave="{00000000-0000-0000-0000-000000000000}"/>
  <bookViews>
    <workbookView xWindow="-110" yWindow="-110" windowWidth="19420" windowHeight="1150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</workbook>
</file>

<file path=xl/calcChain.xml><?xml version="1.0" encoding="utf-8"?>
<calcChain xmlns="http://schemas.openxmlformats.org/spreadsheetml/2006/main">
  <c r="BE352" i="16" l="1"/>
  <c r="BG352" i="16" s="1"/>
  <c r="BF352" i="16"/>
  <c r="BE351" i="16"/>
  <c r="BG351" i="16" s="1"/>
  <c r="BF351" i="16"/>
  <c r="BE350" i="16"/>
  <c r="BF350" i="16"/>
  <c r="BG350" i="16"/>
  <c r="BE349" i="16"/>
  <c r="BG349" i="16" s="1"/>
  <c r="BF349" i="16"/>
  <c r="BE348" i="16"/>
  <c r="BG348" i="16" s="1"/>
  <c r="BF348" i="16"/>
  <c r="BF347" i="16"/>
  <c r="BE347" i="16"/>
  <c r="BG347" i="16" s="1"/>
  <c r="E347" i="16"/>
  <c r="BE346" i="16"/>
  <c r="BG346" i="16" s="1"/>
  <c r="BF346" i="16"/>
  <c r="BF345" i="16"/>
  <c r="BE345" i="16"/>
  <c r="BG345" i="16" s="1"/>
  <c r="E345" i="16"/>
  <c r="BF344" i="16"/>
  <c r="BE344" i="16"/>
  <c r="BG344" i="16" s="1"/>
  <c r="E344" i="16"/>
  <c r="BE343" i="16"/>
  <c r="BG343" i="16" s="1"/>
  <c r="BF343" i="16"/>
  <c r="BE342" i="16"/>
  <c r="BG342" i="16" s="1"/>
  <c r="BF342" i="16"/>
  <c r="BE341" i="16"/>
  <c r="BG341" i="16" s="1"/>
  <c r="BF341" i="16"/>
  <c r="BE340" i="16"/>
  <c r="BG340" i="16" s="1"/>
  <c r="BF340" i="16"/>
  <c r="BE339" i="16"/>
  <c r="BG339" i="16" s="1"/>
  <c r="BF339" i="16"/>
  <c r="BE338" i="16"/>
  <c r="BG338" i="16" s="1"/>
  <c r="BF338" i="16"/>
  <c r="BF337" i="16"/>
  <c r="BE337" i="16"/>
  <c r="BG337" i="16" s="1"/>
  <c r="BE336" i="16"/>
  <c r="BG336" i="16" s="1"/>
  <c r="BF336" i="16"/>
  <c r="BE335" i="16"/>
  <c r="BG335" i="16" s="1"/>
  <c r="BF335" i="16"/>
  <c r="BE334" i="16"/>
  <c r="BG334" i="16" s="1"/>
  <c r="BF334" i="16"/>
  <c r="BE333" i="16"/>
  <c r="BG333" i="16" s="1"/>
  <c r="BF333" i="16"/>
  <c r="BE332" i="16"/>
  <c r="BG332" i="16" s="1"/>
  <c r="BF332" i="16"/>
  <c r="BF297" i="16"/>
  <c r="BE297" i="16"/>
  <c r="BG297" i="16" s="1"/>
  <c r="BF331" i="16"/>
  <c r="BE331" i="16"/>
  <c r="BG331" i="16" s="1"/>
  <c r="BF330" i="16"/>
  <c r="BE330" i="16"/>
  <c r="BG330" i="16" s="1"/>
  <c r="BF329" i="16"/>
  <c r="BE329" i="16"/>
  <c r="BG329" i="16" s="1"/>
  <c r="BF328" i="16"/>
  <c r="BE328" i="16"/>
  <c r="BG328" i="16" s="1"/>
  <c r="E328" i="16"/>
  <c r="BE327" i="16"/>
  <c r="BG327" i="16" s="1"/>
  <c r="BF327" i="16"/>
  <c r="BE326" i="16"/>
  <c r="BG326" i="16" s="1"/>
  <c r="BF326" i="16"/>
  <c r="BF325" i="16"/>
  <c r="BE325" i="16"/>
  <c r="BG325" i="16" s="1"/>
  <c r="BF324" i="16"/>
  <c r="BE324" i="16"/>
  <c r="BG324" i="16" s="1"/>
  <c r="BE323" i="16"/>
  <c r="BF323" i="16"/>
  <c r="BG323" i="16"/>
  <c r="BE322" i="16"/>
  <c r="BG322" i="16" s="1"/>
  <c r="BF322" i="16"/>
  <c r="BE321" i="16"/>
  <c r="BG321" i="16" s="1"/>
  <c r="BF321" i="16"/>
  <c r="BE320" i="16"/>
  <c r="BG320" i="16" s="1"/>
  <c r="BF320" i="16"/>
  <c r="BE319" i="16"/>
  <c r="BG319" i="16" s="1"/>
  <c r="BF319" i="16"/>
  <c r="BE318" i="16"/>
  <c r="BG318" i="16" s="1"/>
  <c r="BF318" i="16"/>
  <c r="BE317" i="16"/>
  <c r="BG317" i="16" s="1"/>
  <c r="BF317" i="16"/>
  <c r="BE316" i="16"/>
  <c r="BG316" i="16" s="1"/>
  <c r="BF316" i="16"/>
  <c r="BE315" i="16"/>
  <c r="BG315" i="16" s="1"/>
  <c r="BF315" i="16"/>
  <c r="BE314" i="16"/>
  <c r="BG314" i="16" s="1"/>
  <c r="BF314" i="16"/>
  <c r="BE313" i="16"/>
  <c r="BG313" i="16" s="1"/>
  <c r="BF313" i="16"/>
  <c r="BE312" i="16"/>
  <c r="BG312" i="16" s="1"/>
  <c r="BF312" i="16"/>
  <c r="BE311" i="16"/>
  <c r="BG311" i="16" s="1"/>
  <c r="BF311" i="16"/>
  <c r="BE310" i="16"/>
  <c r="BG310" i="16" s="1"/>
  <c r="BF310" i="16"/>
  <c r="BE309" i="16"/>
  <c r="BG309" i="16" s="1"/>
  <c r="BF309" i="16"/>
  <c r="BE308" i="16"/>
  <c r="BG308" i="16" s="1"/>
  <c r="BF308" i="16"/>
  <c r="BE307" i="16"/>
  <c r="BG307" i="16" s="1"/>
  <c r="BF307" i="16"/>
  <c r="BE306" i="16"/>
  <c r="BG306" i="16" s="1"/>
  <c r="BF306" i="16"/>
  <c r="BF304" i="16"/>
  <c r="BF305" i="16"/>
  <c r="BE303" i="16"/>
  <c r="BG303" i="16" s="1"/>
  <c r="BF303" i="16"/>
  <c r="BE304" i="16"/>
  <c r="BG304" i="16" s="1"/>
  <c r="BE305" i="16"/>
  <c r="BG305" i="16" s="1"/>
  <c r="BF302" i="16"/>
  <c r="BE302" i="16"/>
  <c r="BG302" i="16" s="1"/>
  <c r="BF301" i="16"/>
  <c r="BE301" i="16"/>
  <c r="BG301" i="16" s="1"/>
  <c r="BF300" i="16"/>
  <c r="BE300" i="16"/>
  <c r="BG300" i="16" s="1"/>
  <c r="E300" i="16"/>
  <c r="BF299" i="16"/>
  <c r="BE299" i="16"/>
  <c r="BG299" i="16" s="1"/>
  <c r="BF298" i="16"/>
  <c r="BE298" i="16"/>
  <c r="BG298" i="16" s="1"/>
  <c r="BF296" i="16"/>
  <c r="BE296" i="16"/>
  <c r="BG296" i="16" s="1"/>
  <c r="BF295" i="16"/>
  <c r="BE295" i="16"/>
  <c r="BG295" i="16" s="1"/>
  <c r="BE294" i="16"/>
  <c r="BG294" i="16" s="1"/>
  <c r="BF294" i="16"/>
  <c r="BE293" i="16"/>
  <c r="BG293" i="16" s="1"/>
  <c r="BF293" i="16"/>
  <c r="BE292" i="16"/>
  <c r="BG292" i="16" s="1"/>
  <c r="BF292" i="16"/>
  <c r="BE290" i="16"/>
  <c r="BG290" i="16" s="1"/>
  <c r="BF290" i="16"/>
  <c r="BE291" i="16"/>
  <c r="BG291" i="16" s="1"/>
  <c r="BF291" i="16"/>
  <c r="BE289" i="16"/>
  <c r="BG289" i="16" s="1"/>
  <c r="BF289" i="16"/>
  <c r="BE288" i="16"/>
  <c r="BG288" i="16" s="1"/>
  <c r="BF288" i="16"/>
  <c r="BE287" i="16"/>
  <c r="BG287" i="16" s="1"/>
  <c r="BF287" i="16"/>
  <c r="BF286" i="16"/>
  <c r="BE286" i="16"/>
  <c r="BG286" i="16" s="1"/>
  <c r="BF285" i="16"/>
  <c r="BE285" i="16"/>
  <c r="BG285" i="16" s="1"/>
  <c r="BF284" i="16"/>
  <c r="BE284" i="16"/>
  <c r="BG284" i="16" s="1"/>
  <c r="BE283" i="16"/>
  <c r="BG283" i="16" s="1"/>
  <c r="BF283" i="16"/>
  <c r="BE282" i="16"/>
  <c r="BG282" i="16" s="1"/>
  <c r="BF282" i="16"/>
  <c r="BE281" i="16"/>
  <c r="BG281" i="16" s="1"/>
  <c r="BF281" i="16"/>
  <c r="BE280" i="16"/>
  <c r="BG280" i="16" s="1"/>
  <c r="BF280" i="16"/>
  <c r="BE279" i="16"/>
  <c r="BG279" i="16" s="1"/>
  <c r="BF279" i="16"/>
  <c r="BE278" i="16"/>
  <c r="BG278" i="16" s="1"/>
  <c r="BF278" i="16"/>
  <c r="BE277" i="16"/>
  <c r="BG277" i="16" s="1"/>
  <c r="BF277" i="16"/>
  <c r="BE274" i="16"/>
  <c r="BG274" i="16" s="1"/>
  <c r="BF274" i="16"/>
  <c r="BE275" i="16"/>
  <c r="BF275" i="16"/>
  <c r="BG275" i="16"/>
  <c r="BE276" i="16"/>
  <c r="BG276" i="16" s="1"/>
  <c r="BF276" i="16"/>
  <c r="BE273" i="16"/>
  <c r="BG273" i="16" s="1"/>
  <c r="BF273" i="16"/>
  <c r="BE272" i="16"/>
  <c r="BG272" i="16" s="1"/>
  <c r="BF272" i="16"/>
  <c r="BE271" i="16"/>
  <c r="BG271" i="16" s="1"/>
  <c r="BF271" i="16"/>
  <c r="BE270" i="16"/>
  <c r="BG270" i="16" s="1"/>
  <c r="BF270" i="16"/>
  <c r="BE269" i="16"/>
  <c r="BG269" i="16" s="1"/>
  <c r="BF269" i="16"/>
  <c r="BE268" i="16"/>
  <c r="BG268" i="16" s="1"/>
  <c r="BF268" i="16"/>
  <c r="BE267" i="16"/>
  <c r="BG267" i="16" s="1"/>
  <c r="BF267" i="16"/>
  <c r="BF266" i="16"/>
  <c r="BE266" i="16"/>
  <c r="BG266" i="16" s="1"/>
  <c r="BF265" i="16"/>
  <c r="BE265" i="16"/>
  <c r="BG265" i="16" s="1"/>
  <c r="BF264" i="16"/>
  <c r="BE264" i="16"/>
  <c r="BG264" i="16" s="1"/>
  <c r="E264" i="16"/>
  <c r="BE263" i="16"/>
  <c r="BG263" i="16" s="1"/>
  <c r="BF263" i="16"/>
  <c r="BF261" i="16"/>
  <c r="BE261" i="16"/>
  <c r="BG261" i="16" s="1"/>
  <c r="BE262" i="16"/>
  <c r="BG262" i="16" s="1"/>
  <c r="BF262" i="16"/>
  <c r="BF260" i="16"/>
  <c r="BE260" i="16"/>
  <c r="BG260" i="16" s="1"/>
  <c r="BE259" i="16"/>
  <c r="BG259" i="16" s="1"/>
  <c r="BF259" i="16"/>
  <c r="BE258" i="16"/>
  <c r="BG258" i="16" s="1"/>
  <c r="BF258" i="16"/>
  <c r="BE257" i="16"/>
  <c r="BG257" i="16" s="1"/>
  <c r="BF257" i="16"/>
  <c r="BF256" i="16"/>
  <c r="BE256" i="16"/>
  <c r="BG256" i="16" s="1"/>
  <c r="BE255" i="16"/>
  <c r="BG255" i="16" s="1"/>
  <c r="BF255" i="16"/>
  <c r="BF254" i="16"/>
  <c r="BE254" i="16"/>
  <c r="BG254" i="16" s="1"/>
  <c r="BE253" i="16"/>
  <c r="BG253" i="16" s="1"/>
  <c r="BF253" i="16"/>
  <c r="BE252" i="16"/>
  <c r="BG252" i="16" s="1"/>
  <c r="BF252" i="16"/>
  <c r="BF251" i="16"/>
  <c r="BE251" i="16"/>
  <c r="BG251" i="16" s="1"/>
  <c r="BF250" i="16"/>
  <c r="BE250" i="16"/>
  <c r="BG250" i="16" s="1"/>
  <c r="BF249" i="16"/>
  <c r="BE249" i="16"/>
  <c r="BG249" i="16" s="1"/>
  <c r="BF248" i="16"/>
  <c r="BE248" i="16"/>
  <c r="BG248" i="16" s="1"/>
  <c r="BE247" i="16"/>
  <c r="BG247" i="16" s="1"/>
  <c r="BF247" i="16"/>
  <c r="BE246" i="16"/>
  <c r="BG246" i="16" s="1"/>
  <c r="BF246" i="16"/>
  <c r="BF245" i="16"/>
  <c r="BE245" i="16"/>
  <c r="BG245" i="16" s="1"/>
  <c r="BF244" i="16"/>
  <c r="BE244" i="16"/>
  <c r="BG244" i="16" s="1"/>
  <c r="BF243" i="16"/>
  <c r="BE243" i="16"/>
  <c r="BG243" i="16" s="1"/>
  <c r="BE240" i="16"/>
  <c r="BG240" i="16" s="1"/>
  <c r="BF240" i="16"/>
  <c r="BE241" i="16"/>
  <c r="BG241" i="16" s="1"/>
  <c r="BF241" i="16"/>
  <c r="BE242" i="16"/>
  <c r="BG242" i="16" s="1"/>
  <c r="BF242" i="16"/>
  <c r="BF239" i="16"/>
  <c r="BE239" i="16"/>
  <c r="BG239" i="16" s="1"/>
  <c r="E239" i="16"/>
  <c r="BE238" i="16"/>
  <c r="BG238" i="16" s="1"/>
  <c r="BF238" i="16"/>
  <c r="BE237" i="16"/>
  <c r="BG237" i="16" s="1"/>
  <c r="BF237" i="16"/>
  <c r="BE236" i="16"/>
  <c r="BG236" i="16" s="1"/>
  <c r="BF236" i="16"/>
  <c r="BE235" i="16"/>
  <c r="BG235" i="16" s="1"/>
  <c r="BF235" i="16"/>
  <c r="BE234" i="16"/>
  <c r="BG234" i="16" s="1"/>
  <c r="BF234" i="16"/>
  <c r="BE233" i="16"/>
  <c r="BG233" i="16" s="1"/>
  <c r="BF233" i="16"/>
  <c r="BE232" i="16"/>
  <c r="BG232" i="16" s="1"/>
  <c r="BF232" i="16"/>
  <c r="BE231" i="16"/>
  <c r="BG231" i="16" s="1"/>
  <c r="BF231" i="16"/>
  <c r="BE230" i="16"/>
  <c r="BG230" i="16" s="1"/>
  <c r="BF230" i="16"/>
  <c r="BE229" i="16"/>
  <c r="BG229" i="16" s="1"/>
  <c r="BF229" i="16"/>
  <c r="BE227" i="16"/>
  <c r="BG227" i="16" s="1"/>
  <c r="BF227" i="16"/>
  <c r="BE228" i="16"/>
  <c r="BG228" i="16" s="1"/>
  <c r="BF228" i="16"/>
  <c r="BE226" i="16"/>
  <c r="BG226" i="16" s="1"/>
  <c r="BF226" i="16"/>
  <c r="BE225" i="16"/>
  <c r="BG225" i="16" s="1"/>
  <c r="BF225" i="16"/>
  <c r="BE224" i="16"/>
  <c r="BG224" i="16" s="1"/>
  <c r="BF224" i="16"/>
  <c r="BF223" i="16"/>
  <c r="BE223" i="16"/>
  <c r="BG223" i="16" s="1"/>
  <c r="BF222" i="16"/>
  <c r="BE222" i="16"/>
  <c r="BG222" i="16" s="1"/>
  <c r="BF34" i="16"/>
  <c r="BE34" i="16"/>
  <c r="BG34" i="16" s="1"/>
  <c r="R34" i="16"/>
  <c r="Q34" i="16"/>
  <c r="O34" i="16"/>
  <c r="N34" i="16"/>
  <c r="M34" i="16"/>
  <c r="L34" i="16"/>
  <c r="K34" i="16"/>
  <c r="J34" i="16"/>
  <c r="E34" i="16"/>
  <c r="BF220" i="16"/>
  <c r="BE220" i="16"/>
  <c r="BG220" i="16" s="1"/>
  <c r="BF219" i="16"/>
  <c r="BE219" i="16"/>
  <c r="BG219" i="16" s="1"/>
  <c r="E219" i="16"/>
  <c r="BE218" i="16"/>
  <c r="BG218" i="16" s="1"/>
  <c r="BF218" i="16"/>
  <c r="BE217" i="16"/>
  <c r="BG217" i="16" s="1"/>
  <c r="BF217" i="16"/>
  <c r="BE216" i="16"/>
  <c r="BG216" i="16" s="1"/>
  <c r="BF216" i="16"/>
  <c r="BE215" i="16"/>
  <c r="BG215" i="16" s="1"/>
  <c r="BF215" i="16"/>
  <c r="BF214" i="16"/>
  <c r="BE214" i="16"/>
  <c r="BG214" i="16" s="1"/>
  <c r="BE213" i="16"/>
  <c r="BG213" i="16" s="1"/>
  <c r="BF213" i="16"/>
  <c r="BF212" i="16"/>
  <c r="BE212" i="16"/>
  <c r="BG212" i="16" s="1"/>
  <c r="BF211" i="16"/>
  <c r="BE211" i="16"/>
  <c r="BG211" i="16" s="1"/>
  <c r="BE210" i="16"/>
  <c r="BG210" i="16" s="1"/>
  <c r="BF210" i="16"/>
  <c r="E210" i="16"/>
  <c r="BE209" i="16"/>
  <c r="BG209" i="16" s="1"/>
  <c r="BF209" i="16"/>
  <c r="E209" i="16"/>
  <c r="BF208" i="16"/>
  <c r="BE208" i="16"/>
  <c r="BG208" i="16" s="1"/>
  <c r="E208" i="16"/>
  <c r="BE207" i="16"/>
  <c r="BG207" i="16" s="1"/>
  <c r="BF207" i="16"/>
  <c r="BE206" i="16"/>
  <c r="BG206" i="16" s="1"/>
  <c r="BF206" i="16"/>
  <c r="BE205" i="16"/>
  <c r="BG205" i="16" s="1"/>
  <c r="BF205" i="16"/>
  <c r="BE204" i="16"/>
  <c r="BG204" i="16" s="1"/>
  <c r="BF204" i="16"/>
  <c r="BE203" i="16"/>
  <c r="BG203" i="16" s="1"/>
  <c r="BF203" i="16"/>
  <c r="BE202" i="16"/>
  <c r="BG202" i="16" s="1"/>
  <c r="BF202" i="16"/>
  <c r="BE201" i="16"/>
  <c r="BG201" i="16" s="1"/>
  <c r="BF201" i="16"/>
  <c r="BE200" i="16"/>
  <c r="BG200" i="16" s="1"/>
  <c r="BF200" i="16"/>
  <c r="BE199" i="16"/>
  <c r="BG199" i="16" s="1"/>
  <c r="BF199" i="16"/>
  <c r="BE198" i="16"/>
  <c r="BG198" i="16" s="1"/>
  <c r="BF198" i="16"/>
  <c r="BF197" i="16"/>
  <c r="BE197" i="16"/>
  <c r="BG197" i="16" s="1"/>
  <c r="BE196" i="16"/>
  <c r="BG196" i="16" s="1"/>
  <c r="BF196" i="16"/>
  <c r="BE195" i="16"/>
  <c r="BG195" i="16" s="1"/>
  <c r="BF195" i="16"/>
  <c r="BF2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18" i="16"/>
  <c r="BF19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221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69" i="16"/>
  <c r="BF70" i="16"/>
  <c r="BF71" i="16"/>
  <c r="BF72" i="16"/>
  <c r="BF73" i="16"/>
  <c r="BF74" i="16"/>
  <c r="BF75" i="16"/>
  <c r="BF76" i="16"/>
  <c r="BF77" i="16"/>
  <c r="BF78" i="16"/>
  <c r="BF79" i="16"/>
  <c r="BF80" i="16"/>
  <c r="BF81" i="16"/>
  <c r="BF82" i="16"/>
  <c r="BF83" i="16"/>
  <c r="BF84" i="16"/>
  <c r="BF85" i="16"/>
  <c r="BF86" i="16"/>
  <c r="BF87" i="16"/>
  <c r="BF88" i="16"/>
  <c r="BF89" i="16"/>
  <c r="BF90" i="16"/>
  <c r="BF91" i="16"/>
  <c r="BF92" i="16"/>
  <c r="BF93" i="16"/>
  <c r="BF94" i="16"/>
  <c r="BF95" i="16"/>
  <c r="BF96" i="16"/>
  <c r="BF97" i="16"/>
  <c r="BF98" i="16"/>
  <c r="BF99" i="16"/>
  <c r="BF100" i="16"/>
  <c r="BF101" i="16"/>
  <c r="BF102" i="16"/>
  <c r="BF103" i="16"/>
  <c r="BF104" i="16"/>
  <c r="BF105" i="16"/>
  <c r="BF106" i="16"/>
  <c r="BF107" i="16"/>
  <c r="BF108" i="16"/>
  <c r="BF109" i="16"/>
  <c r="BF110" i="16"/>
  <c r="BF111" i="16"/>
  <c r="BF112" i="16"/>
  <c r="BF113" i="16"/>
  <c r="BF114" i="16"/>
  <c r="BF115" i="16"/>
  <c r="BF116" i="16"/>
  <c r="BF117" i="16"/>
  <c r="BF118" i="16"/>
  <c r="BF119" i="16"/>
  <c r="BF120" i="16"/>
  <c r="BF121" i="16"/>
  <c r="BF122" i="16"/>
  <c r="BF123" i="16"/>
  <c r="BF124" i="16"/>
  <c r="BF125" i="16"/>
  <c r="BF126" i="16"/>
  <c r="BF127" i="16"/>
  <c r="BF128" i="16"/>
  <c r="BF129" i="16"/>
  <c r="BF130" i="16"/>
  <c r="BF131" i="16"/>
  <c r="BF132" i="16"/>
  <c r="BF133" i="16"/>
  <c r="BF134" i="16"/>
  <c r="BF135" i="16"/>
  <c r="BF136" i="16"/>
  <c r="BF137" i="16"/>
  <c r="BF138" i="16"/>
  <c r="BF139" i="16"/>
  <c r="BF140" i="16"/>
  <c r="BF141" i="16"/>
  <c r="BF142" i="16"/>
  <c r="BF143" i="16"/>
  <c r="BF144" i="16"/>
  <c r="BF145" i="16"/>
  <c r="BF146" i="16"/>
  <c r="BF147" i="16"/>
  <c r="BF148" i="16"/>
  <c r="BF149" i="16"/>
  <c r="BF150" i="16"/>
  <c r="BF151" i="16"/>
  <c r="BF152" i="16"/>
  <c r="BF153" i="16"/>
  <c r="BF154" i="16"/>
  <c r="BF155" i="16"/>
  <c r="BF156" i="16"/>
  <c r="BF157" i="16"/>
  <c r="BF158" i="16"/>
  <c r="BF159" i="16"/>
  <c r="BF160" i="16"/>
  <c r="BF161" i="16"/>
  <c r="BF162" i="16"/>
  <c r="BF163" i="16"/>
  <c r="BF164" i="16"/>
  <c r="BF165" i="16"/>
  <c r="BF166" i="16"/>
  <c r="BF167" i="16"/>
  <c r="BF168" i="16"/>
  <c r="BF169" i="16"/>
  <c r="BF170" i="16"/>
  <c r="BF171" i="16"/>
  <c r="BF172" i="16"/>
  <c r="BF174" i="16"/>
  <c r="BF175" i="16"/>
  <c r="BF176" i="16"/>
  <c r="BF177" i="16"/>
  <c r="BF178" i="16"/>
  <c r="BF179" i="16"/>
  <c r="BF180" i="16"/>
  <c r="BF181" i="16"/>
  <c r="BF182" i="16"/>
  <c r="BF183" i="16"/>
  <c r="BF184" i="16"/>
  <c r="BF185" i="16"/>
  <c r="BF186" i="16"/>
  <c r="BF187" i="16"/>
  <c r="BF188" i="16"/>
  <c r="BF189" i="16"/>
  <c r="BF190" i="16"/>
  <c r="BF191" i="16"/>
  <c r="BF192" i="16"/>
  <c r="BF193" i="16"/>
  <c r="BF194" i="16"/>
  <c r="BF173" i="16"/>
  <c r="BE194" i="16"/>
  <c r="BG194" i="16" s="1"/>
  <c r="E194" i="16"/>
  <c r="BE193" i="16"/>
  <c r="BG193" i="16" s="1"/>
  <c r="BE192" i="16"/>
  <c r="BG192" i="16" s="1"/>
  <c r="BE191" i="16"/>
  <c r="BG191" i="16" s="1"/>
  <c r="BE190" i="16"/>
  <c r="BG190" i="16" s="1"/>
  <c r="BE189" i="16"/>
  <c r="BG189" i="16" s="1"/>
  <c r="BE188" i="16"/>
  <c r="BG188" i="16" s="1"/>
  <c r="BE187" i="16"/>
  <c r="BG187" i="16" s="1"/>
  <c r="BE186" i="16"/>
  <c r="BG186" i="16" s="1"/>
  <c r="BE185" i="16"/>
  <c r="BG185" i="16" s="1"/>
  <c r="BE184" i="16"/>
  <c r="BG184" i="16" s="1"/>
  <c r="BE183" i="16"/>
  <c r="BG183" i="16" s="1"/>
  <c r="E183" i="16"/>
  <c r="BE182" i="16"/>
  <c r="BG182" i="16" s="1"/>
  <c r="BE181" i="16"/>
  <c r="BG181" i="16" s="1"/>
  <c r="E181" i="16"/>
  <c r="BE180" i="16"/>
  <c r="BG180" i="16" s="1"/>
  <c r="BE179" i="16"/>
  <c r="BG179" i="16" s="1"/>
  <c r="BE178" i="16"/>
  <c r="BG178" i="16" s="1"/>
  <c r="BE174" i="16"/>
  <c r="BG174" i="16" s="1"/>
  <c r="BE175" i="16"/>
  <c r="BG175" i="16" s="1"/>
  <c r="BE176" i="16"/>
  <c r="BG176" i="16" s="1"/>
  <c r="BE177" i="16"/>
  <c r="BG177" i="16" s="1"/>
  <c r="BE173" i="16"/>
  <c r="BG173" i="16" s="1"/>
  <c r="BE172" i="16"/>
  <c r="BG172" i="16" s="1"/>
  <c r="BE171" i="16"/>
  <c r="BG171" i="16" s="1"/>
  <c r="BE170" i="16"/>
  <c r="BG170" i="16" s="1"/>
  <c r="BE169" i="16"/>
  <c r="BG169" i="16" s="1"/>
  <c r="BE167" i="16"/>
  <c r="BG167" i="16" s="1"/>
  <c r="BE168" i="16"/>
  <c r="BG168" i="16" s="1"/>
  <c r="BE166" i="16"/>
  <c r="BG166" i="16" s="1"/>
  <c r="BE165" i="16"/>
  <c r="BG165" i="16" s="1"/>
  <c r="BE164" i="16"/>
  <c r="BG164" i="16" s="1"/>
  <c r="BE163" i="16"/>
  <c r="BG163" i="16" s="1"/>
  <c r="BE162" i="16"/>
  <c r="BG162" i="16" s="1"/>
  <c r="BE161" i="16"/>
  <c r="BG161" i="16" s="1"/>
  <c r="BE160" i="16"/>
  <c r="BG160" i="16" s="1"/>
  <c r="BE159" i="16"/>
  <c r="BG159" i="16" s="1"/>
  <c r="BE158" i="16"/>
  <c r="BG158" i="16" s="1"/>
  <c r="BE157" i="16"/>
  <c r="BG157" i="16" s="1"/>
  <c r="BE156" i="16"/>
  <c r="BG156" i="16" s="1"/>
  <c r="BE155" i="16"/>
  <c r="BG155" i="16" s="1"/>
  <c r="BE154" i="16"/>
  <c r="BG154" i="16" s="1"/>
  <c r="BE153" i="16"/>
  <c r="BG153" i="16" s="1"/>
  <c r="BE152" i="16"/>
  <c r="BG152" i="16" s="1"/>
  <c r="BE151" i="16"/>
  <c r="BG151" i="16" s="1"/>
  <c r="BE150" i="16"/>
  <c r="BG150" i="16" s="1"/>
  <c r="BE149" i="16"/>
  <c r="BG149" i="16" s="1"/>
  <c r="BE148" i="16"/>
  <c r="BG148" i="16" s="1"/>
  <c r="BE147" i="16"/>
  <c r="BG147" i="16" s="1"/>
  <c r="BE146" i="16"/>
  <c r="BG146" i="16" s="1"/>
  <c r="BE145" i="16"/>
  <c r="BG145" i="16" s="1"/>
  <c r="BE144" i="16"/>
  <c r="BG144" i="16" s="1"/>
  <c r="BE143" i="16"/>
  <c r="BG143" i="16" s="1"/>
  <c r="BE142" i="16"/>
  <c r="BG142" i="16" s="1"/>
  <c r="BE141" i="16"/>
  <c r="BG141" i="16" s="1"/>
  <c r="BE140" i="16"/>
  <c r="BG140" i="16" s="1"/>
  <c r="E140" i="16"/>
  <c r="E141" i="16"/>
  <c r="BE139" i="16"/>
  <c r="BG139" i="16" s="1"/>
  <c r="BE138" i="16"/>
  <c r="BG138" i="16" s="1"/>
  <c r="BE137" i="16"/>
  <c r="BG137" i="16" s="1"/>
  <c r="BE136" i="16"/>
  <c r="BG136" i="16" s="1"/>
  <c r="BE135" i="16"/>
  <c r="BG135" i="16" s="1"/>
  <c r="BE134" i="16"/>
  <c r="BG134" i="16" s="1"/>
  <c r="BE133" i="16"/>
  <c r="BG133" i="16" s="1"/>
  <c r="BE132" i="16"/>
  <c r="BG132" i="16" s="1"/>
  <c r="E132" i="16"/>
  <c r="BE131" i="16"/>
  <c r="BG131" i="16" s="1"/>
  <c r="E131" i="16"/>
  <c r="BE130" i="16"/>
  <c r="BG130" i="16" s="1"/>
  <c r="E130" i="16"/>
  <c r="BE129" i="16"/>
  <c r="BG129" i="16" s="1"/>
  <c r="E129" i="16"/>
  <c r="E128" i="16"/>
  <c r="BE128" i="16"/>
  <c r="BG128" i="16" s="1"/>
  <c r="BE127" i="16"/>
  <c r="BG127" i="16" s="1"/>
  <c r="BE126" i="16"/>
  <c r="BG126" i="16" s="1"/>
  <c r="BE125" i="16"/>
  <c r="BG125" i="16" s="1"/>
  <c r="BE124" i="16"/>
  <c r="BG124" i="16" s="1"/>
  <c r="BE123" i="16"/>
  <c r="BG123" i="16" s="1"/>
  <c r="BE122" i="16"/>
  <c r="BG122" i="16" s="1"/>
  <c r="BE121" i="16"/>
  <c r="BG121" i="16" s="1"/>
  <c r="BE120" i="16"/>
  <c r="BG120" i="16" s="1"/>
  <c r="BE119" i="16"/>
  <c r="BG119" i="16" s="1"/>
  <c r="BE118" i="16"/>
  <c r="BG118" i="16" s="1"/>
  <c r="BE117" i="16"/>
  <c r="BG117" i="16" s="1"/>
  <c r="BE116" i="16"/>
  <c r="BG116" i="16" s="1"/>
  <c r="BE115" i="16"/>
  <c r="BG115" i="16" s="1"/>
  <c r="BE114" i="16" l="1"/>
  <c r="BG114" i="16" s="1"/>
  <c r="BE113" i="16"/>
  <c r="BG113" i="16" s="1"/>
  <c r="BE112" i="16"/>
  <c r="BG112" i="16" s="1"/>
  <c r="BE111" i="16"/>
  <c r="BG111" i="16" s="1"/>
  <c r="BE110" i="16"/>
  <c r="BG110" i="16" s="1"/>
  <c r="BE103" i="16"/>
  <c r="BG103" i="16" s="1"/>
  <c r="BE105" i="16"/>
  <c r="BG105" i="16" s="1"/>
  <c r="BE109" i="16"/>
  <c r="BG109" i="16" s="1"/>
  <c r="E109" i="16"/>
  <c r="BE108" i="16"/>
  <c r="BG108" i="16" s="1"/>
  <c r="E108" i="16"/>
  <c r="BE107" i="16"/>
  <c r="BG107" i="16" s="1"/>
  <c r="E107" i="16"/>
  <c r="BE106" i="16"/>
  <c r="BG106" i="16" s="1"/>
  <c r="E106" i="16"/>
  <c r="BE104" i="16"/>
  <c r="BG104" i="16" s="1"/>
  <c r="BE102" i="16"/>
  <c r="BG102" i="16" s="1"/>
  <c r="BE101" i="16"/>
  <c r="BG101" i="16" s="1"/>
  <c r="BE100" i="16"/>
  <c r="BG100" i="16" s="1"/>
  <c r="BE99" i="16"/>
  <c r="BG99" i="16" s="1"/>
  <c r="BE98" i="16"/>
  <c r="BG98" i="16" s="1"/>
  <c r="BE97" i="16"/>
  <c r="BG97" i="16" s="1"/>
  <c r="BE96" i="16"/>
  <c r="BG96" i="16" s="1"/>
  <c r="BE95" i="16"/>
  <c r="BG95" i="16" s="1"/>
  <c r="E95" i="16"/>
  <c r="BE94" i="16"/>
  <c r="BG94" i="16" s="1"/>
  <c r="BE93" i="16"/>
  <c r="BG93" i="16" s="1"/>
  <c r="BE92" i="16"/>
  <c r="BG92" i="16" s="1"/>
  <c r="BE91" i="16"/>
  <c r="BG91" i="16" s="1"/>
  <c r="BE90" i="16"/>
  <c r="BG90" i="16" s="1"/>
  <c r="BE89" i="16"/>
  <c r="BG89" i="16" s="1"/>
  <c r="BE88" i="16"/>
  <c r="BG88" i="16" s="1"/>
  <c r="BE87" i="16"/>
  <c r="BG87" i="16" s="1"/>
  <c r="BE86" i="16"/>
  <c r="BG86" i="16" s="1"/>
  <c r="BE85" i="16"/>
  <c r="BG85" i="16" s="1"/>
  <c r="BE84" i="16"/>
  <c r="BG84" i="16" s="1"/>
  <c r="BE83" i="16"/>
  <c r="BG83" i="16" s="1"/>
  <c r="BE81" i="16"/>
  <c r="BG81" i="16" s="1"/>
  <c r="BE82" i="16"/>
  <c r="BG82" i="16" s="1"/>
  <c r="BE80" i="16"/>
  <c r="BG80" i="16" s="1"/>
  <c r="BE79" i="16"/>
  <c r="BG79" i="16" s="1"/>
  <c r="BE78" i="16"/>
  <c r="BG78" i="16" s="1"/>
  <c r="BE77" i="16"/>
  <c r="BG77" i="16" s="1"/>
  <c r="BE76" i="16"/>
  <c r="BG76" i="16" s="1"/>
  <c r="BE75" i="16"/>
  <c r="BG75" i="16" s="1"/>
  <c r="BE74" i="16"/>
  <c r="BG74" i="16" s="1"/>
  <c r="BE73" i="16"/>
  <c r="BG73" i="16" s="1"/>
  <c r="BE72" i="16"/>
  <c r="BG72" i="16" s="1"/>
  <c r="BE71" i="16"/>
  <c r="BG71" i="16" s="1"/>
  <c r="E18" i="16"/>
  <c r="E19" i="16"/>
  <c r="E20" i="16"/>
  <c r="E21" i="16"/>
  <c r="E22" i="16"/>
  <c r="E23" i="16"/>
  <c r="E24" i="16"/>
  <c r="E25" i="16"/>
  <c r="E26" i="16"/>
  <c r="E27" i="16"/>
  <c r="BE45" i="16"/>
  <c r="BG45" i="16" s="1"/>
  <c r="BE44" i="16"/>
  <c r="BG44" i="16" s="1"/>
  <c r="E44" i="16"/>
  <c r="E43" i="16"/>
  <c r="BE43" i="16"/>
  <c r="BG43" i="16" s="1"/>
  <c r="BE48" i="16"/>
  <c r="BG48" i="16" s="1"/>
  <c r="BE47" i="16"/>
  <c r="BG47" i="16" s="1"/>
  <c r="BE46" i="16"/>
  <c r="BG46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221" i="16"/>
  <c r="BG221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24" i="16"/>
  <c r="BG24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BE64" i="16"/>
  <c r="BG64" i="16" s="1"/>
  <c r="E64" i="16"/>
  <c r="BE63" i="16"/>
  <c r="BG63" i="16" s="1"/>
  <c r="E63" i="16"/>
  <c r="BE62" i="16"/>
  <c r="BG62" i="16" s="1"/>
  <c r="E62" i="16"/>
  <c r="BE61" i="16"/>
  <c r="BG61" i="16" s="1"/>
  <c r="BE60" i="16"/>
  <c r="BG60" i="16" s="1"/>
  <c r="BE59" i="16"/>
  <c r="BG59" i="16" s="1"/>
  <c r="BE23" i="16"/>
  <c r="BG23" i="16" s="1"/>
  <c r="BE49" i="16"/>
  <c r="BG49" i="16" s="1"/>
  <c r="BE50" i="16"/>
  <c r="BG50" i="16" s="1"/>
  <c r="BE51" i="16"/>
  <c r="BG51" i="16" s="1"/>
  <c r="BE52" i="16"/>
  <c r="BG52" i="16" s="1"/>
  <c r="BE53" i="16"/>
  <c r="BG53" i="16" s="1"/>
  <c r="BE19" i="16"/>
  <c r="BG19" i="16" s="1"/>
  <c r="BE20" i="16"/>
  <c r="BG20" i="16" s="1"/>
  <c r="BE21" i="16"/>
  <c r="BG21" i="16" s="1"/>
  <c r="BE22" i="16"/>
  <c r="BG22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8" i="16"/>
  <c r="BG18" i="16" s="1"/>
  <c r="BE55" i="16"/>
  <c r="BG55" i="16" s="1"/>
  <c r="BE57" i="16"/>
  <c r="BG57" i="16" s="1"/>
  <c r="BE58" i="16"/>
  <c r="BG58" i="16" s="1"/>
  <c r="Z327" i="16"/>
  <c r="Z320" i="16"/>
  <c r="Z352" i="16"/>
  <c r="Z16" i="16"/>
  <c r="Z271" i="16"/>
  <c r="Z417" i="16"/>
  <c r="Z235" i="16"/>
  <c r="Z12" i="16"/>
  <c r="Z139" i="16"/>
  <c r="Z350" i="16"/>
  <c r="Z301" i="16"/>
  <c r="R558" i="16"/>
  <c r="Q558" i="16"/>
  <c r="O558" i="16"/>
  <c r="N558" i="16"/>
  <c r="M558" i="16"/>
  <c r="L558" i="16"/>
  <c r="K558" i="16"/>
  <c r="J558" i="16"/>
  <c r="R45" i="16"/>
  <c r="Q45" i="16"/>
  <c r="O45" i="16"/>
  <c r="N45" i="16"/>
  <c r="M45" i="16"/>
  <c r="L45" i="16"/>
  <c r="K45" i="16"/>
  <c r="J45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R339" i="16"/>
  <c r="Q339" i="16"/>
  <c r="O339" i="16"/>
  <c r="N339" i="16"/>
  <c r="M339" i="16"/>
  <c r="L339" i="16"/>
  <c r="K339" i="16"/>
  <c r="J339" i="16"/>
  <c r="U339" i="16" s="1"/>
  <c r="V339" i="16" s="1"/>
  <c r="R337" i="16"/>
  <c r="Q337" i="16"/>
  <c r="O337" i="16"/>
  <c r="N337" i="16"/>
  <c r="M337" i="16"/>
  <c r="L337" i="16"/>
  <c r="K337" i="16"/>
  <c r="J337" i="16"/>
  <c r="R261" i="16"/>
  <c r="Q261" i="16"/>
  <c r="O261" i="16"/>
  <c r="N261" i="16"/>
  <c r="M261" i="16"/>
  <c r="L261" i="16"/>
  <c r="K261" i="16"/>
  <c r="J261" i="16"/>
  <c r="R101" i="16"/>
  <c r="Q101" i="16"/>
  <c r="O101" i="16"/>
  <c r="N101" i="16"/>
  <c r="M101" i="16"/>
  <c r="L101" i="16"/>
  <c r="K101" i="16"/>
  <c r="J101" i="16"/>
  <c r="U101" i="16" s="1"/>
  <c r="V101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S539" i="16" s="1"/>
  <c r="R538" i="16"/>
  <c r="Q538" i="16"/>
  <c r="O538" i="16"/>
  <c r="N538" i="16"/>
  <c r="M538" i="16"/>
  <c r="L538" i="16"/>
  <c r="K538" i="16"/>
  <c r="J538" i="16"/>
  <c r="T538" i="16" s="1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35" i="16"/>
  <c r="Q335" i="16"/>
  <c r="O335" i="16"/>
  <c r="N335" i="16"/>
  <c r="M335" i="16"/>
  <c r="L335" i="16"/>
  <c r="K335" i="16"/>
  <c r="J335" i="16"/>
  <c r="R330" i="16"/>
  <c r="Q330" i="16"/>
  <c r="O330" i="16"/>
  <c r="N330" i="16"/>
  <c r="M330" i="16"/>
  <c r="L330" i="16"/>
  <c r="K330" i="16"/>
  <c r="J33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63" i="16"/>
  <c r="Q263" i="16"/>
  <c r="O263" i="16"/>
  <c r="N263" i="16"/>
  <c r="M263" i="16"/>
  <c r="L263" i="16"/>
  <c r="K263" i="16"/>
  <c r="J263" i="16"/>
  <c r="R260" i="16"/>
  <c r="Q260" i="16"/>
  <c r="O260" i="16"/>
  <c r="N260" i="16"/>
  <c r="M260" i="16"/>
  <c r="L260" i="16"/>
  <c r="K260" i="16"/>
  <c r="J260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5" i="16"/>
  <c r="Q215" i="16"/>
  <c r="O215" i="16"/>
  <c r="N215" i="16"/>
  <c r="M215" i="16"/>
  <c r="L215" i="16"/>
  <c r="K215" i="16"/>
  <c r="J215" i="16"/>
  <c r="T215" i="16" s="1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169" i="16"/>
  <c r="Q169" i="16"/>
  <c r="O169" i="16"/>
  <c r="N169" i="16"/>
  <c r="M169" i="16"/>
  <c r="L169" i="16"/>
  <c r="K169" i="16"/>
  <c r="J169" i="16"/>
  <c r="T169" i="16" s="1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1" i="16"/>
  <c r="Q161" i="16"/>
  <c r="O161" i="16"/>
  <c r="N161" i="16"/>
  <c r="M161" i="16"/>
  <c r="L161" i="16"/>
  <c r="K161" i="16"/>
  <c r="J161" i="16"/>
  <c r="R105" i="16"/>
  <c r="Q105" i="16"/>
  <c r="O105" i="16"/>
  <c r="N105" i="16"/>
  <c r="M105" i="16"/>
  <c r="L105" i="16"/>
  <c r="K105" i="16"/>
  <c r="J105" i="16"/>
  <c r="R104" i="16"/>
  <c r="Q104" i="16"/>
  <c r="O104" i="16"/>
  <c r="N104" i="16"/>
  <c r="M104" i="16"/>
  <c r="L104" i="16"/>
  <c r="K104" i="16"/>
  <c r="J104" i="16"/>
  <c r="R102" i="16"/>
  <c r="Q102" i="16"/>
  <c r="O102" i="16"/>
  <c r="N102" i="16"/>
  <c r="M102" i="16"/>
  <c r="L102" i="16"/>
  <c r="K102" i="16"/>
  <c r="J102" i="16"/>
  <c r="R41" i="16"/>
  <c r="Q41" i="16"/>
  <c r="O41" i="16"/>
  <c r="N41" i="16"/>
  <c r="M41" i="16"/>
  <c r="L41" i="16"/>
  <c r="K41" i="16"/>
  <c r="J41" i="16"/>
  <c r="R40" i="16"/>
  <c r="Q40" i="16"/>
  <c r="O40" i="16"/>
  <c r="N40" i="16"/>
  <c r="M40" i="16"/>
  <c r="L40" i="16"/>
  <c r="K40" i="16"/>
  <c r="J40" i="16"/>
  <c r="S40" i="16" s="1"/>
  <c r="R39" i="16"/>
  <c r="Q39" i="16"/>
  <c r="O39" i="16"/>
  <c r="N39" i="16"/>
  <c r="M39" i="16"/>
  <c r="L39" i="16"/>
  <c r="K39" i="16"/>
  <c r="J39" i="16"/>
  <c r="R38" i="16"/>
  <c r="Q38" i="16"/>
  <c r="O38" i="16"/>
  <c r="N38" i="16"/>
  <c r="M38" i="16"/>
  <c r="L38" i="16"/>
  <c r="K38" i="16"/>
  <c r="J38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T532" i="16" s="1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T527" i="16" s="1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334" i="16"/>
  <c r="Q334" i="16"/>
  <c r="O334" i="16"/>
  <c r="N334" i="16"/>
  <c r="M334" i="16"/>
  <c r="L334" i="16"/>
  <c r="K334" i="16"/>
  <c r="J334" i="16"/>
  <c r="R329" i="16"/>
  <c r="Q329" i="16"/>
  <c r="O329" i="16"/>
  <c r="N329" i="16"/>
  <c r="M329" i="16"/>
  <c r="L329" i="16"/>
  <c r="K329" i="16"/>
  <c r="J329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U516" i="16" s="1"/>
  <c r="V516" i="16" s="1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R499" i="16"/>
  <c r="Q499" i="16"/>
  <c r="O499" i="16"/>
  <c r="N499" i="16"/>
  <c r="M499" i="16"/>
  <c r="L499" i="16"/>
  <c r="K499" i="16"/>
  <c r="J499" i="16"/>
  <c r="U499" i="16" s="1"/>
  <c r="V499" i="16" s="1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U490" i="16" s="1"/>
  <c r="V490" i="16" s="1"/>
  <c r="R489" i="16"/>
  <c r="Q489" i="16"/>
  <c r="O489" i="16"/>
  <c r="N489" i="16"/>
  <c r="M489" i="16"/>
  <c r="L489" i="16"/>
  <c r="K489" i="16"/>
  <c r="J489" i="16"/>
  <c r="U489" i="16" s="1"/>
  <c r="V489" i="16" s="1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8" i="16"/>
  <c r="Q338" i="16"/>
  <c r="O338" i="16"/>
  <c r="N338" i="16"/>
  <c r="M338" i="16"/>
  <c r="L338" i="16"/>
  <c r="K338" i="16"/>
  <c r="J338" i="16"/>
  <c r="R336" i="16"/>
  <c r="Q336" i="16"/>
  <c r="O336" i="16"/>
  <c r="N336" i="16"/>
  <c r="M336" i="16"/>
  <c r="L336" i="16"/>
  <c r="K336" i="16"/>
  <c r="J336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R296" i="16"/>
  <c r="Q296" i="16"/>
  <c r="O296" i="16"/>
  <c r="N296" i="16"/>
  <c r="M296" i="16"/>
  <c r="L296" i="16"/>
  <c r="K296" i="16"/>
  <c r="J296" i="16"/>
  <c r="R297" i="16"/>
  <c r="Q297" i="16"/>
  <c r="O297" i="16"/>
  <c r="N297" i="16"/>
  <c r="M297" i="16"/>
  <c r="L297" i="16"/>
  <c r="K297" i="16"/>
  <c r="J297" i="16"/>
  <c r="U297" i="16" s="1"/>
  <c r="V297" i="16" s="1"/>
  <c r="R295" i="16"/>
  <c r="Q295" i="16"/>
  <c r="O295" i="16"/>
  <c r="N295" i="16"/>
  <c r="M295" i="16"/>
  <c r="L295" i="16"/>
  <c r="K295" i="16"/>
  <c r="J295" i="16"/>
  <c r="R262" i="16"/>
  <c r="Q262" i="16"/>
  <c r="O262" i="16"/>
  <c r="N262" i="16"/>
  <c r="M262" i="16"/>
  <c r="L262" i="16"/>
  <c r="K262" i="16"/>
  <c r="J262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11" i="16"/>
  <c r="Q211" i="16"/>
  <c r="O211" i="16"/>
  <c r="N211" i="16"/>
  <c r="M211" i="16"/>
  <c r="L211" i="16"/>
  <c r="K211" i="16"/>
  <c r="J211" i="16"/>
  <c r="R216" i="16"/>
  <c r="Q216" i="16"/>
  <c r="O216" i="16"/>
  <c r="N216" i="16"/>
  <c r="M216" i="16"/>
  <c r="L216" i="16"/>
  <c r="K216" i="16"/>
  <c r="J216" i="16"/>
  <c r="R214" i="16"/>
  <c r="Q214" i="16"/>
  <c r="O214" i="16"/>
  <c r="N214" i="16"/>
  <c r="M214" i="16"/>
  <c r="L214" i="16"/>
  <c r="K214" i="16"/>
  <c r="J214" i="16"/>
  <c r="R170" i="16"/>
  <c r="Q170" i="16"/>
  <c r="O170" i="16"/>
  <c r="N170" i="16"/>
  <c r="M170" i="16"/>
  <c r="L170" i="16"/>
  <c r="K170" i="16"/>
  <c r="J170" i="16"/>
  <c r="R166" i="16"/>
  <c r="Q166" i="16"/>
  <c r="O166" i="16"/>
  <c r="N166" i="16"/>
  <c r="M166" i="16"/>
  <c r="L166" i="16"/>
  <c r="K166" i="16"/>
  <c r="J166" i="16"/>
  <c r="U166" i="16" s="1"/>
  <c r="V166" i="16" s="1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R162" i="16"/>
  <c r="Q162" i="16"/>
  <c r="O162" i="16"/>
  <c r="N162" i="16"/>
  <c r="M162" i="16"/>
  <c r="L162" i="16"/>
  <c r="K162" i="16"/>
  <c r="J162" i="16"/>
  <c r="R160" i="16"/>
  <c r="Q160" i="16"/>
  <c r="O160" i="16"/>
  <c r="N160" i="16"/>
  <c r="M160" i="16"/>
  <c r="L160" i="16"/>
  <c r="K160" i="16"/>
  <c r="J160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103" i="16"/>
  <c r="Q103" i="16"/>
  <c r="O103" i="16"/>
  <c r="N103" i="16"/>
  <c r="M103" i="16"/>
  <c r="L103" i="16"/>
  <c r="K103" i="16"/>
  <c r="J103" i="16"/>
  <c r="U103" i="16" s="1"/>
  <c r="V103" i="16" s="1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R98" i="16"/>
  <c r="Q98" i="16"/>
  <c r="O98" i="16"/>
  <c r="N98" i="16"/>
  <c r="M98" i="16"/>
  <c r="L98" i="16"/>
  <c r="K98" i="16"/>
  <c r="J98" i="16"/>
  <c r="U98" i="16" s="1"/>
  <c r="V98" i="16" s="1"/>
  <c r="R97" i="16"/>
  <c r="Q97" i="16"/>
  <c r="O97" i="16"/>
  <c r="N97" i="16"/>
  <c r="M97" i="16"/>
  <c r="L97" i="16"/>
  <c r="K97" i="16"/>
  <c r="J97" i="16"/>
  <c r="R96" i="16"/>
  <c r="Q96" i="16"/>
  <c r="O96" i="16"/>
  <c r="N96" i="16"/>
  <c r="M96" i="16"/>
  <c r="L96" i="16"/>
  <c r="K96" i="16"/>
  <c r="J96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R68" i="16"/>
  <c r="Q68" i="16"/>
  <c r="O68" i="16"/>
  <c r="N68" i="16"/>
  <c r="M68" i="16"/>
  <c r="L68" i="16"/>
  <c r="K68" i="16"/>
  <c r="J68" i="16"/>
  <c r="U68" i="16" s="1"/>
  <c r="V68" i="16" s="1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65" i="16"/>
  <c r="Q65" i="16"/>
  <c r="O65" i="16"/>
  <c r="N65" i="16"/>
  <c r="M65" i="16"/>
  <c r="L65" i="16"/>
  <c r="K65" i="16"/>
  <c r="J65" i="16"/>
  <c r="R42" i="16"/>
  <c r="Q42" i="16"/>
  <c r="O42" i="16"/>
  <c r="N42" i="16"/>
  <c r="M42" i="16"/>
  <c r="L42" i="16"/>
  <c r="K42" i="16"/>
  <c r="J42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35" i="16"/>
  <c r="Q35" i="16"/>
  <c r="O35" i="16"/>
  <c r="N35" i="16"/>
  <c r="M35" i="16"/>
  <c r="L35" i="16"/>
  <c r="K35" i="16"/>
  <c r="J35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124" i="16"/>
  <c r="Q124" i="16"/>
  <c r="O124" i="16"/>
  <c r="N124" i="16"/>
  <c r="M124" i="16"/>
  <c r="L124" i="16"/>
  <c r="K124" i="16"/>
  <c r="J124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92" i="16"/>
  <c r="Q92" i="16"/>
  <c r="O92" i="16"/>
  <c r="N92" i="16"/>
  <c r="M92" i="16"/>
  <c r="L92" i="16"/>
  <c r="K92" i="16"/>
  <c r="J9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59" i="16"/>
  <c r="Q59" i="16"/>
  <c r="O59" i="16"/>
  <c r="N59" i="16"/>
  <c r="M59" i="16"/>
  <c r="L59" i="16"/>
  <c r="K59" i="16"/>
  <c r="J59" i="16"/>
  <c r="R33" i="16"/>
  <c r="Q33" i="16"/>
  <c r="O33" i="16"/>
  <c r="N33" i="16"/>
  <c r="M33" i="16"/>
  <c r="L33" i="16"/>
  <c r="K33" i="16"/>
  <c r="J33" i="16"/>
  <c r="R285" i="16"/>
  <c r="Q285" i="16"/>
  <c r="O285" i="16"/>
  <c r="N285" i="16"/>
  <c r="M285" i="16"/>
  <c r="L285" i="16"/>
  <c r="K285" i="16"/>
  <c r="J285" i="16"/>
  <c r="R595" i="16"/>
  <c r="Q595" i="16"/>
  <c r="O595" i="16"/>
  <c r="N595" i="16"/>
  <c r="M595" i="16"/>
  <c r="L595" i="16"/>
  <c r="K595" i="16"/>
  <c r="J595" i="16"/>
  <c r="R594" i="16"/>
  <c r="Q594" i="16"/>
  <c r="O594" i="16"/>
  <c r="N594" i="16"/>
  <c r="M594" i="16"/>
  <c r="L594" i="16"/>
  <c r="K594" i="16"/>
  <c r="J594" i="16"/>
  <c r="R593" i="16"/>
  <c r="Q593" i="16"/>
  <c r="O593" i="16"/>
  <c r="N593" i="16"/>
  <c r="M593" i="16"/>
  <c r="L593" i="16"/>
  <c r="K593" i="16"/>
  <c r="J593" i="16"/>
  <c r="R592" i="16"/>
  <c r="Q592" i="16"/>
  <c r="O592" i="16"/>
  <c r="N592" i="16"/>
  <c r="M592" i="16"/>
  <c r="L592" i="16"/>
  <c r="K592" i="16"/>
  <c r="J592" i="16"/>
  <c r="R591" i="16"/>
  <c r="Q591" i="16"/>
  <c r="O591" i="16"/>
  <c r="N591" i="16"/>
  <c r="M591" i="16"/>
  <c r="L591" i="16"/>
  <c r="K591" i="16"/>
  <c r="J591" i="16"/>
  <c r="U591" i="16" s="1"/>
  <c r="V591" i="16" s="1"/>
  <c r="R590" i="16"/>
  <c r="Q590" i="16"/>
  <c r="O590" i="16"/>
  <c r="N590" i="16"/>
  <c r="M590" i="16"/>
  <c r="L590" i="16"/>
  <c r="K590" i="16"/>
  <c r="J590" i="16"/>
  <c r="R589" i="16"/>
  <c r="Q589" i="16"/>
  <c r="O589" i="16"/>
  <c r="N589" i="16"/>
  <c r="M589" i="16"/>
  <c r="L589" i="16"/>
  <c r="K589" i="16"/>
  <c r="J589" i="16"/>
  <c r="R588" i="16"/>
  <c r="Q588" i="16"/>
  <c r="O588" i="16"/>
  <c r="N588" i="16"/>
  <c r="M588" i="16"/>
  <c r="L588" i="16"/>
  <c r="K588" i="16"/>
  <c r="J588" i="16"/>
  <c r="R587" i="16"/>
  <c r="Q587" i="16"/>
  <c r="O587" i="16"/>
  <c r="N587" i="16"/>
  <c r="M587" i="16"/>
  <c r="L587" i="16"/>
  <c r="K587" i="16"/>
  <c r="J587" i="16"/>
  <c r="R586" i="16"/>
  <c r="Q586" i="16"/>
  <c r="O586" i="16"/>
  <c r="N586" i="16"/>
  <c r="M586" i="16"/>
  <c r="L586" i="16"/>
  <c r="K586" i="16"/>
  <c r="J586" i="16"/>
  <c r="R585" i="16"/>
  <c r="Q585" i="16"/>
  <c r="O585" i="16"/>
  <c r="N585" i="16"/>
  <c r="M585" i="16"/>
  <c r="L585" i="16"/>
  <c r="K585" i="16"/>
  <c r="J585" i="16"/>
  <c r="U585" i="16" s="1"/>
  <c r="V585" i="16" s="1"/>
  <c r="R584" i="16"/>
  <c r="Q584" i="16"/>
  <c r="O584" i="16"/>
  <c r="N584" i="16"/>
  <c r="M584" i="16"/>
  <c r="L584" i="16"/>
  <c r="K584" i="16"/>
  <c r="J584" i="16"/>
  <c r="R583" i="16"/>
  <c r="Q583" i="16"/>
  <c r="O583" i="16"/>
  <c r="N583" i="16"/>
  <c r="M583" i="16"/>
  <c r="L583" i="16"/>
  <c r="K583" i="16"/>
  <c r="J583" i="16"/>
  <c r="R582" i="16"/>
  <c r="Q582" i="16"/>
  <c r="O582" i="16"/>
  <c r="N582" i="16"/>
  <c r="M582" i="16"/>
  <c r="L582" i="16"/>
  <c r="K582" i="16"/>
  <c r="J582" i="16"/>
  <c r="U582" i="16" s="1"/>
  <c r="V582" i="16" s="1"/>
  <c r="R581" i="16"/>
  <c r="Q581" i="16"/>
  <c r="O581" i="16"/>
  <c r="N581" i="16"/>
  <c r="M581" i="16"/>
  <c r="L581" i="16"/>
  <c r="K581" i="16"/>
  <c r="J581" i="16"/>
  <c r="R580" i="16"/>
  <c r="Q580" i="16"/>
  <c r="O580" i="16"/>
  <c r="N580" i="16"/>
  <c r="M580" i="16"/>
  <c r="L580" i="16"/>
  <c r="K580" i="16"/>
  <c r="J580" i="16"/>
  <c r="R579" i="16"/>
  <c r="Q579" i="16"/>
  <c r="O579" i="16"/>
  <c r="N579" i="16"/>
  <c r="M579" i="16"/>
  <c r="L579" i="16"/>
  <c r="K579" i="16"/>
  <c r="J579" i="16"/>
  <c r="R578" i="16"/>
  <c r="Q578" i="16"/>
  <c r="O578" i="16"/>
  <c r="N578" i="16"/>
  <c r="M578" i="16"/>
  <c r="L578" i="16"/>
  <c r="K578" i="16"/>
  <c r="J578" i="16"/>
  <c r="R577" i="16"/>
  <c r="Q577" i="16"/>
  <c r="O577" i="16"/>
  <c r="N577" i="16"/>
  <c r="M577" i="16"/>
  <c r="L577" i="16"/>
  <c r="K577" i="16"/>
  <c r="J577" i="16"/>
  <c r="R576" i="16"/>
  <c r="Q576" i="16"/>
  <c r="O576" i="16"/>
  <c r="N576" i="16"/>
  <c r="M576" i="16"/>
  <c r="L576" i="16"/>
  <c r="K576" i="16"/>
  <c r="J576" i="16"/>
  <c r="R575" i="16"/>
  <c r="Q575" i="16"/>
  <c r="O575" i="16"/>
  <c r="N575" i="16"/>
  <c r="M575" i="16"/>
  <c r="L575" i="16"/>
  <c r="K575" i="16"/>
  <c r="J575" i="16"/>
  <c r="R574" i="16"/>
  <c r="Q574" i="16"/>
  <c r="O574" i="16"/>
  <c r="N574" i="16"/>
  <c r="M574" i="16"/>
  <c r="L574" i="16"/>
  <c r="K574" i="16"/>
  <c r="J574" i="16"/>
  <c r="U574" i="16" s="1"/>
  <c r="V574" i="16" s="1"/>
  <c r="R573" i="16"/>
  <c r="Q573" i="16"/>
  <c r="O573" i="16"/>
  <c r="N573" i="16"/>
  <c r="M573" i="16"/>
  <c r="L573" i="16"/>
  <c r="K573" i="16"/>
  <c r="J573" i="16"/>
  <c r="R572" i="16"/>
  <c r="Q572" i="16"/>
  <c r="O572" i="16"/>
  <c r="N572" i="16"/>
  <c r="M572" i="16"/>
  <c r="L572" i="16"/>
  <c r="K572" i="16"/>
  <c r="J572" i="16"/>
  <c r="R571" i="16"/>
  <c r="Q571" i="16"/>
  <c r="O571" i="16"/>
  <c r="N571" i="16"/>
  <c r="M571" i="16"/>
  <c r="L571" i="16"/>
  <c r="K571" i="16"/>
  <c r="J571" i="16"/>
  <c r="R570" i="16"/>
  <c r="Q570" i="16"/>
  <c r="O570" i="16"/>
  <c r="N570" i="16"/>
  <c r="M570" i="16"/>
  <c r="L570" i="16"/>
  <c r="K570" i="16"/>
  <c r="J570" i="16"/>
  <c r="U570" i="16" s="1"/>
  <c r="V570" i="16" s="1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325" i="16"/>
  <c r="Q325" i="16"/>
  <c r="O325" i="16"/>
  <c r="N325" i="16"/>
  <c r="M325" i="16"/>
  <c r="L325" i="16"/>
  <c r="K325" i="16"/>
  <c r="J325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4" i="16"/>
  <c r="Q324" i="16"/>
  <c r="O324" i="16"/>
  <c r="N324" i="16"/>
  <c r="M324" i="16"/>
  <c r="L324" i="16"/>
  <c r="K324" i="16"/>
  <c r="J324" i="16"/>
  <c r="R284" i="16"/>
  <c r="Q284" i="16"/>
  <c r="O284" i="16"/>
  <c r="N284" i="16"/>
  <c r="M284" i="16"/>
  <c r="L284" i="16"/>
  <c r="K284" i="16"/>
  <c r="J284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U287" i="16" s="1"/>
  <c r="V287" i="16" s="1"/>
  <c r="R286" i="16"/>
  <c r="Q286" i="16"/>
  <c r="O286" i="16"/>
  <c r="N286" i="16"/>
  <c r="M286" i="16"/>
  <c r="L286" i="16"/>
  <c r="K286" i="16"/>
  <c r="J286" i="16"/>
  <c r="R249" i="16"/>
  <c r="Q249" i="16"/>
  <c r="O249" i="16"/>
  <c r="N249" i="16"/>
  <c r="M249" i="16"/>
  <c r="L249" i="16"/>
  <c r="K249" i="16"/>
  <c r="J249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R251" i="16"/>
  <c r="Q251" i="16"/>
  <c r="O251" i="16"/>
  <c r="N251" i="16"/>
  <c r="M251" i="16"/>
  <c r="L251" i="16"/>
  <c r="K251" i="16"/>
  <c r="J251" i="16"/>
  <c r="R252" i="16"/>
  <c r="Q252" i="16"/>
  <c r="O252" i="16"/>
  <c r="N252" i="16"/>
  <c r="M252" i="16"/>
  <c r="L252" i="16"/>
  <c r="K252" i="16"/>
  <c r="J252" i="16"/>
  <c r="R250" i="16"/>
  <c r="Q250" i="16"/>
  <c r="O250" i="16"/>
  <c r="N250" i="16"/>
  <c r="M250" i="16"/>
  <c r="L250" i="16"/>
  <c r="K250" i="16"/>
  <c r="J250" i="16"/>
  <c r="R248" i="16"/>
  <c r="Q248" i="16"/>
  <c r="O248" i="16"/>
  <c r="N248" i="16"/>
  <c r="M248" i="16"/>
  <c r="L248" i="16"/>
  <c r="K248" i="16"/>
  <c r="J24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U205" i="16" s="1"/>
  <c r="V205" i="16" s="1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U199" i="16" s="1"/>
  <c r="V199" i="16" s="1"/>
  <c r="R198" i="16"/>
  <c r="Q198" i="16"/>
  <c r="O198" i="16"/>
  <c r="N198" i="16"/>
  <c r="M198" i="16"/>
  <c r="L198" i="16"/>
  <c r="K198" i="16"/>
  <c r="J198" i="16"/>
  <c r="U198" i="16" s="1"/>
  <c r="V198" i="16" s="1"/>
  <c r="R197" i="16"/>
  <c r="Q197" i="16"/>
  <c r="O197" i="16"/>
  <c r="N197" i="16"/>
  <c r="M197" i="16"/>
  <c r="L197" i="16"/>
  <c r="K197" i="16"/>
  <c r="J197" i="16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U470" i="16" s="1"/>
  <c r="V470" i="16" s="1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U466" i="16" s="1"/>
  <c r="V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U459" i="16" s="1"/>
  <c r="V459" i="16" s="1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U456" i="16" s="1"/>
  <c r="V456" i="16" s="1"/>
  <c r="R455" i="16"/>
  <c r="Q455" i="16"/>
  <c r="O455" i="16"/>
  <c r="N455" i="16"/>
  <c r="M455" i="16"/>
  <c r="L455" i="16"/>
  <c r="K455" i="16"/>
  <c r="J455" i="16"/>
  <c r="U455" i="16" s="1"/>
  <c r="V455" i="16" s="1"/>
  <c r="R454" i="16"/>
  <c r="Q454" i="16"/>
  <c r="O454" i="16"/>
  <c r="N454" i="16"/>
  <c r="M454" i="16"/>
  <c r="L454" i="16"/>
  <c r="K454" i="16"/>
  <c r="J454" i="16"/>
  <c r="U454" i="16" s="1"/>
  <c r="V454" i="16" s="1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U447" i="16" s="1"/>
  <c r="V447" i="16" s="1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U445" i="16" s="1"/>
  <c r="V445" i="16" s="1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U443" i="16" s="1"/>
  <c r="V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U426" i="16" s="1"/>
  <c r="V426" i="16" s="1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U411" i="16" s="1"/>
  <c r="V411" i="16" s="1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U409" i="16" s="1"/>
  <c r="V409" i="16" s="1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U406" i="16" s="1"/>
  <c r="V406" i="16" s="1"/>
  <c r="R405" i="16"/>
  <c r="Q405" i="16"/>
  <c r="O405" i="16"/>
  <c r="N405" i="16"/>
  <c r="M405" i="16"/>
  <c r="L405" i="16"/>
  <c r="K405" i="16"/>
  <c r="J405" i="16"/>
  <c r="U405" i="16" s="1"/>
  <c r="V405" i="16" s="1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U383" i="16" s="1"/>
  <c r="V383" i="16" s="1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U376" i="16" s="1"/>
  <c r="V376" i="16" s="1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U369" i="16" s="1"/>
  <c r="V369" i="16" s="1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U322" i="16" s="1"/>
  <c r="V322" i="16" s="1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U319" i="16" s="1"/>
  <c r="V319" i="16" s="1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U317" i="16" s="1"/>
  <c r="V317" i="16" s="1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U313" i="16" s="1"/>
  <c r="V313" i="16" s="1"/>
  <c r="R312" i="16"/>
  <c r="Q312" i="16"/>
  <c r="O312" i="16"/>
  <c r="N312" i="16"/>
  <c r="M312" i="16"/>
  <c r="L312" i="16"/>
  <c r="K312" i="16"/>
  <c r="J312" i="16"/>
  <c r="U312" i="16" s="1"/>
  <c r="V312" i="16" s="1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U279" i="16" s="1"/>
  <c r="V279" i="16" s="1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U272" i="16" s="1"/>
  <c r="V272" i="16" s="1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U267" i="16" s="1"/>
  <c r="V267" i="16" s="1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355" i="16"/>
  <c r="Q355" i="16"/>
  <c r="O355" i="16"/>
  <c r="N355" i="16"/>
  <c r="M355" i="16"/>
  <c r="L355" i="16"/>
  <c r="K355" i="16"/>
  <c r="J355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U240" i="16" s="1"/>
  <c r="V240" i="16" s="1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R229" i="16"/>
  <c r="Q229" i="16"/>
  <c r="O229" i="16"/>
  <c r="N229" i="16"/>
  <c r="M229" i="16"/>
  <c r="L229" i="16"/>
  <c r="K229" i="16"/>
  <c r="J229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196" i="16"/>
  <c r="Q196" i="16"/>
  <c r="O196" i="16"/>
  <c r="N196" i="16"/>
  <c r="M196" i="16"/>
  <c r="L196" i="16"/>
  <c r="K196" i="16"/>
  <c r="J196" i="16"/>
  <c r="U196" i="16" s="1"/>
  <c r="V196" i="16" s="1"/>
  <c r="R195" i="16"/>
  <c r="Q195" i="16"/>
  <c r="O195" i="16"/>
  <c r="N195" i="16"/>
  <c r="M195" i="16"/>
  <c r="L195" i="16"/>
  <c r="K195" i="16"/>
  <c r="J195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U192" i="16" s="1"/>
  <c r="V192" i="16" s="1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U184" i="16" s="1"/>
  <c r="V184" i="16" s="1"/>
  <c r="R182" i="16"/>
  <c r="Q182" i="16"/>
  <c r="O182" i="16"/>
  <c r="N182" i="16"/>
  <c r="M182" i="16"/>
  <c r="L182" i="16"/>
  <c r="K182" i="16"/>
  <c r="J182" i="16"/>
  <c r="U182" i="16" s="1"/>
  <c r="V182" i="16" s="1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U179" i="16" s="1"/>
  <c r="V179" i="16" s="1"/>
  <c r="R178" i="16"/>
  <c r="Q178" i="16"/>
  <c r="O178" i="16"/>
  <c r="N178" i="16"/>
  <c r="M178" i="16"/>
  <c r="L178" i="16"/>
  <c r="K178" i="16"/>
  <c r="J178" i="16"/>
  <c r="R171" i="16"/>
  <c r="Q171" i="16"/>
  <c r="O171" i="16"/>
  <c r="N171" i="16"/>
  <c r="M171" i="16"/>
  <c r="L171" i="16"/>
  <c r="K171" i="16"/>
  <c r="J171" i="16"/>
  <c r="R157" i="16"/>
  <c r="Q157" i="16"/>
  <c r="O157" i="16"/>
  <c r="N157" i="16"/>
  <c r="M157" i="16"/>
  <c r="L157" i="16"/>
  <c r="K157" i="16"/>
  <c r="J157" i="16"/>
  <c r="U157" i="16" s="1"/>
  <c r="V157" i="16" s="1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U150" i="16" s="1"/>
  <c r="V150" i="16" s="1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354" i="16"/>
  <c r="Q354" i="16"/>
  <c r="O354" i="16"/>
  <c r="N354" i="16"/>
  <c r="M354" i="16"/>
  <c r="L354" i="16"/>
  <c r="K354" i="16"/>
  <c r="J354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R134" i="16"/>
  <c r="Q134" i="16"/>
  <c r="O134" i="16"/>
  <c r="N134" i="16"/>
  <c r="M134" i="16"/>
  <c r="L134" i="16"/>
  <c r="K134" i="16"/>
  <c r="J134" i="16"/>
  <c r="U134" i="16" s="1"/>
  <c r="V134" i="16" s="1"/>
  <c r="R133" i="16"/>
  <c r="Q133" i="16"/>
  <c r="O133" i="16"/>
  <c r="N133" i="16"/>
  <c r="M133" i="16"/>
  <c r="L133" i="16"/>
  <c r="K133" i="16"/>
  <c r="J133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110" i="16"/>
  <c r="Q110" i="16"/>
  <c r="O110" i="16"/>
  <c r="N110" i="16"/>
  <c r="M110" i="16"/>
  <c r="L110" i="16"/>
  <c r="K110" i="16"/>
  <c r="J110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71" i="16"/>
  <c r="Q71" i="16"/>
  <c r="O71" i="16"/>
  <c r="N71" i="16"/>
  <c r="M71" i="16"/>
  <c r="L71" i="16"/>
  <c r="K71" i="16"/>
  <c r="J71" i="16"/>
  <c r="R58" i="16"/>
  <c r="Q58" i="16"/>
  <c r="O58" i="16"/>
  <c r="N58" i="16"/>
  <c r="M58" i="16"/>
  <c r="L58" i="16"/>
  <c r="K58" i="16"/>
  <c r="J58" i="16"/>
  <c r="U58" i="16" s="1"/>
  <c r="V58" i="16" s="1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R55" i="16"/>
  <c r="Q55" i="16"/>
  <c r="O55" i="16"/>
  <c r="N55" i="16"/>
  <c r="M55" i="16"/>
  <c r="L55" i="16"/>
  <c r="K55" i="16"/>
  <c r="J55" i="16"/>
  <c r="U55" i="16" s="1"/>
  <c r="V55" i="16" s="1"/>
  <c r="R54" i="16"/>
  <c r="Q54" i="16"/>
  <c r="O54" i="16"/>
  <c r="N54" i="16"/>
  <c r="M54" i="16"/>
  <c r="L54" i="16"/>
  <c r="K54" i="16"/>
  <c r="J54" i="16"/>
  <c r="R53" i="16"/>
  <c r="Q53" i="16"/>
  <c r="O53" i="16"/>
  <c r="N53" i="16"/>
  <c r="M53" i="16"/>
  <c r="L53" i="16"/>
  <c r="K53" i="16"/>
  <c r="J53" i="16"/>
  <c r="U53" i="16" s="1"/>
  <c r="V53" i="16" s="1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46" i="16"/>
  <c r="Q46" i="16"/>
  <c r="O46" i="16"/>
  <c r="N46" i="16"/>
  <c r="M46" i="16"/>
  <c r="L46" i="16"/>
  <c r="K46" i="16"/>
  <c r="J46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28" i="16"/>
  <c r="Q28" i="16"/>
  <c r="O28" i="16"/>
  <c r="N28" i="16"/>
  <c r="M28" i="16"/>
  <c r="L28" i="16"/>
  <c r="K28" i="16"/>
  <c r="J28" i="16"/>
  <c r="R353" i="16"/>
  <c r="Q353" i="16"/>
  <c r="O353" i="16"/>
  <c r="N353" i="16"/>
  <c r="M353" i="16"/>
  <c r="L353" i="16"/>
  <c r="K353" i="16"/>
  <c r="J353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2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71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110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33" i="16"/>
  <c r="E134" i="16"/>
  <c r="E135" i="16"/>
  <c r="E136" i="16"/>
  <c r="E137" i="16"/>
  <c r="E138" i="16"/>
  <c r="E139" i="16"/>
  <c r="E354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71" i="16"/>
  <c r="E178" i="16"/>
  <c r="E179" i="16"/>
  <c r="E180" i="16"/>
  <c r="E182" i="16"/>
  <c r="E184" i="16"/>
  <c r="E185" i="16"/>
  <c r="E186" i="16"/>
  <c r="E187" i="16"/>
  <c r="E188" i="16"/>
  <c r="E189" i="16"/>
  <c r="E190" i="16"/>
  <c r="E191" i="16"/>
  <c r="E192" i="16"/>
  <c r="E193" i="16"/>
  <c r="E195" i="16"/>
  <c r="E196" i="16"/>
  <c r="E220" i="16"/>
  <c r="E221" i="16"/>
  <c r="E222" i="16"/>
  <c r="E223" i="16"/>
  <c r="E224" i="16"/>
  <c r="E225" i="16"/>
  <c r="E226" i="16"/>
  <c r="E229" i="16"/>
  <c r="E230" i="16"/>
  <c r="E231" i="16"/>
  <c r="E232" i="16"/>
  <c r="E233" i="16"/>
  <c r="E234" i="16"/>
  <c r="E235" i="16"/>
  <c r="E236" i="16"/>
  <c r="E237" i="16"/>
  <c r="E238" i="16"/>
  <c r="E240" i="16"/>
  <c r="E241" i="16"/>
  <c r="E242" i="16"/>
  <c r="E355" i="16"/>
  <c r="E246" i="16"/>
  <c r="E247" i="16"/>
  <c r="E265" i="16"/>
  <c r="E266" i="16"/>
  <c r="E267" i="16"/>
  <c r="E268" i="16"/>
  <c r="E269" i="16"/>
  <c r="E270" i="16"/>
  <c r="E271" i="16"/>
  <c r="E272" i="16"/>
  <c r="E273" i="16"/>
  <c r="E274" i="16"/>
  <c r="E277" i="16"/>
  <c r="E278" i="16"/>
  <c r="E279" i="16"/>
  <c r="E280" i="16"/>
  <c r="E281" i="16"/>
  <c r="E282" i="16"/>
  <c r="E283" i="16"/>
  <c r="E301" i="16"/>
  <c r="E302" i="16"/>
  <c r="E303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48" i="16"/>
  <c r="E349" i="16"/>
  <c r="E350" i="16"/>
  <c r="E351" i="16"/>
  <c r="E352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158" i="16"/>
  <c r="E159" i="16"/>
  <c r="E197" i="16"/>
  <c r="E198" i="16"/>
  <c r="E199" i="16"/>
  <c r="E200" i="16"/>
  <c r="E201" i="16"/>
  <c r="E202" i="16"/>
  <c r="E203" i="16"/>
  <c r="E204" i="16"/>
  <c r="E205" i="16"/>
  <c r="E206" i="16"/>
  <c r="E207" i="16"/>
  <c r="E248" i="16"/>
  <c r="E250" i="16"/>
  <c r="E252" i="16"/>
  <c r="E251" i="16"/>
  <c r="E253" i="16"/>
  <c r="E254" i="16"/>
  <c r="E255" i="16"/>
  <c r="E249" i="16"/>
  <c r="E286" i="16"/>
  <c r="E287" i="16"/>
  <c r="E288" i="16"/>
  <c r="E289" i="16"/>
  <c r="E290" i="16"/>
  <c r="E291" i="16"/>
  <c r="E292" i="16"/>
  <c r="E293" i="16"/>
  <c r="E294" i="16"/>
  <c r="E284" i="16"/>
  <c r="E324" i="16"/>
  <c r="E326" i="16"/>
  <c r="E327" i="16"/>
  <c r="E325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571" i="16"/>
  <c r="E572" i="16"/>
  <c r="E573" i="16"/>
  <c r="E574" i="16"/>
  <c r="E575" i="16"/>
  <c r="E576" i="16"/>
  <c r="E577" i="16"/>
  <c r="E578" i="16"/>
  <c r="E579" i="16"/>
  <c r="E580" i="16"/>
  <c r="E581" i="16"/>
  <c r="E582" i="16"/>
  <c r="E583" i="16"/>
  <c r="E584" i="16"/>
  <c r="E585" i="16"/>
  <c r="E586" i="16"/>
  <c r="E587" i="16"/>
  <c r="E588" i="16"/>
  <c r="E589" i="16"/>
  <c r="E590" i="16"/>
  <c r="E591" i="16"/>
  <c r="E592" i="16"/>
  <c r="E593" i="16"/>
  <c r="E594" i="16"/>
  <c r="E595" i="16"/>
  <c r="E285" i="16"/>
  <c r="E33" i="16"/>
  <c r="E59" i="16"/>
  <c r="E60" i="16"/>
  <c r="E61" i="16"/>
  <c r="E92" i="16"/>
  <c r="E93" i="16"/>
  <c r="E94" i="16"/>
  <c r="E124" i="16"/>
  <c r="E125" i="16"/>
  <c r="E126" i="16"/>
  <c r="E127" i="16"/>
  <c r="E35" i="16"/>
  <c r="E36" i="16"/>
  <c r="E37" i="16"/>
  <c r="E42" i="16"/>
  <c r="E65" i="16"/>
  <c r="E66" i="16"/>
  <c r="E67" i="16"/>
  <c r="E68" i="16"/>
  <c r="E69" i="16"/>
  <c r="E70" i="16"/>
  <c r="E96" i="16"/>
  <c r="E97" i="16"/>
  <c r="E98" i="16"/>
  <c r="E99" i="16"/>
  <c r="E100" i="16"/>
  <c r="E103" i="16"/>
  <c r="E486" i="16"/>
  <c r="E487" i="16"/>
  <c r="E488" i="16"/>
  <c r="E160" i="16"/>
  <c r="E162" i="16"/>
  <c r="E163" i="16"/>
  <c r="E164" i="16"/>
  <c r="E165" i="16"/>
  <c r="E166" i="16"/>
  <c r="E170" i="16"/>
  <c r="E214" i="16"/>
  <c r="E216" i="16"/>
  <c r="E211" i="16"/>
  <c r="E256" i="16"/>
  <c r="E257" i="16"/>
  <c r="E258" i="16"/>
  <c r="E259" i="16"/>
  <c r="E262" i="16"/>
  <c r="E295" i="16"/>
  <c r="E297" i="16"/>
  <c r="E296" i="16"/>
  <c r="E331" i="16"/>
  <c r="E332" i="16"/>
  <c r="E333" i="16"/>
  <c r="E336" i="16"/>
  <c r="E338" i="16"/>
  <c r="E340" i="16"/>
  <c r="E341" i="16"/>
  <c r="E48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329" i="16"/>
  <c r="E334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38" i="16"/>
  <c r="E39" i="16"/>
  <c r="E40" i="16"/>
  <c r="E41" i="16"/>
  <c r="E102" i="16"/>
  <c r="E104" i="16"/>
  <c r="E105" i="16"/>
  <c r="E161" i="16"/>
  <c r="E167" i="16"/>
  <c r="E168" i="16"/>
  <c r="E169" i="16"/>
  <c r="E212" i="16"/>
  <c r="E213" i="16"/>
  <c r="E215" i="16"/>
  <c r="E217" i="16"/>
  <c r="E218" i="16"/>
  <c r="E260" i="16"/>
  <c r="E263" i="16"/>
  <c r="E298" i="16"/>
  <c r="E299" i="16"/>
  <c r="E330" i="16"/>
  <c r="E335" i="16"/>
  <c r="E342" i="16"/>
  <c r="E343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101" i="16"/>
  <c r="E261" i="16"/>
  <c r="E337" i="16"/>
  <c r="E339" i="16"/>
  <c r="E548" i="16"/>
  <c r="E549" i="16"/>
  <c r="E550" i="16"/>
  <c r="E551" i="16"/>
  <c r="E552" i="16"/>
  <c r="E553" i="16"/>
  <c r="E554" i="16"/>
  <c r="E555" i="16"/>
  <c r="E556" i="16"/>
  <c r="E557" i="16"/>
  <c r="E45" i="16"/>
  <c r="E558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8" i="16"/>
  <c r="E29" i="16"/>
  <c r="E30" i="16"/>
  <c r="E31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P34" i="16" l="1"/>
  <c r="BE56" i="16"/>
  <c r="BG56" i="16" s="1"/>
  <c r="BE54" i="16"/>
  <c r="BG54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353" i="16"/>
  <c r="V353" i="16" s="1"/>
  <c r="U46" i="16"/>
  <c r="V46" i="16" s="1"/>
  <c r="U47" i="16"/>
  <c r="V47" i="16" s="1"/>
  <c r="U49" i="16"/>
  <c r="V49" i="16" s="1"/>
  <c r="U50" i="16"/>
  <c r="V50" i="16" s="1"/>
  <c r="U72" i="16"/>
  <c r="V72" i="16" s="1"/>
  <c r="U76" i="16"/>
  <c r="V76" i="16" s="1"/>
  <c r="U54" i="16"/>
  <c r="V54" i="16" s="1"/>
  <c r="U56" i="16"/>
  <c r="V56" i="16" s="1"/>
  <c r="U75" i="16"/>
  <c r="V75" i="16" s="1"/>
  <c r="U77" i="16"/>
  <c r="V77" i="16" s="1"/>
  <c r="U78" i="16"/>
  <c r="V78" i="16" s="1"/>
  <c r="U80" i="16"/>
  <c r="V80" i="16" s="1"/>
  <c r="U81" i="16"/>
  <c r="V81" i="16" s="1"/>
  <c r="U82" i="16"/>
  <c r="V82" i="16" s="1"/>
  <c r="U83" i="16"/>
  <c r="V83" i="16" s="1"/>
  <c r="U85" i="16"/>
  <c r="V85" i="16" s="1"/>
  <c r="U86" i="16"/>
  <c r="V86" i="16" s="1"/>
  <c r="U87" i="16"/>
  <c r="V87" i="16" s="1"/>
  <c r="U90" i="16"/>
  <c r="V90" i="16" s="1"/>
  <c r="U111" i="16"/>
  <c r="V11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23" i="16"/>
  <c r="V123" i="16" s="1"/>
  <c r="U133" i="16"/>
  <c r="V133" i="16" s="1"/>
  <c r="U135" i="16"/>
  <c r="V135" i="16" s="1"/>
  <c r="U354" i="16"/>
  <c r="V354" i="16" s="1"/>
  <c r="U149" i="16"/>
  <c r="V149" i="16" s="1"/>
  <c r="U154" i="16"/>
  <c r="V154" i="16" s="1"/>
  <c r="U185" i="16"/>
  <c r="V185" i="16" s="1"/>
  <c r="U195" i="16"/>
  <c r="V195" i="16" s="1"/>
  <c r="U226" i="16"/>
  <c r="V226" i="16" s="1"/>
  <c r="U355" i="16"/>
  <c r="V355" i="16" s="1"/>
  <c r="U246" i="16"/>
  <c r="V246" i="16" s="1"/>
  <c r="U266" i="16"/>
  <c r="V266" i="16" s="1"/>
  <c r="U274" i="16"/>
  <c r="V274" i="16" s="1"/>
  <c r="U281" i="16"/>
  <c r="V281" i="16" s="1"/>
  <c r="U283" i="16"/>
  <c r="V283" i="16" s="1"/>
  <c r="U303" i="16"/>
  <c r="V303" i="16" s="1"/>
  <c r="U315" i="16"/>
  <c r="V315" i="16" s="1"/>
  <c r="U348" i="16"/>
  <c r="V348" i="16" s="1"/>
  <c r="U366" i="16"/>
  <c r="V366" i="16" s="1"/>
  <c r="U368" i="16"/>
  <c r="V368" i="16" s="1"/>
  <c r="U377" i="16"/>
  <c r="V377" i="16" s="1"/>
  <c r="U387" i="16"/>
  <c r="V387" i="16" s="1"/>
  <c r="U391" i="16"/>
  <c r="V391" i="16" s="1"/>
  <c r="U392" i="16"/>
  <c r="V392" i="16" s="1"/>
  <c r="U395" i="16"/>
  <c r="V395" i="16" s="1"/>
  <c r="U416" i="16"/>
  <c r="V416" i="16" s="1"/>
  <c r="U421" i="16"/>
  <c r="V421" i="16" s="1"/>
  <c r="U424" i="16"/>
  <c r="V424" i="16" s="1"/>
  <c r="U427" i="16"/>
  <c r="V427" i="16" s="1"/>
  <c r="U432" i="16"/>
  <c r="V432" i="16" s="1"/>
  <c r="U439" i="16"/>
  <c r="V439" i="16" s="1"/>
  <c r="U446" i="16"/>
  <c r="V446" i="16" s="1"/>
  <c r="U451" i="16"/>
  <c r="V451" i="16" s="1"/>
  <c r="U452" i="16"/>
  <c r="V452" i="16" s="1"/>
  <c r="U461" i="16"/>
  <c r="V461" i="16" s="1"/>
  <c r="U468" i="16"/>
  <c r="V468" i="16" s="1"/>
  <c r="U474" i="16"/>
  <c r="V474" i="16" s="1"/>
  <c r="U477" i="16"/>
  <c r="V477" i="16" s="1"/>
  <c r="U197" i="16"/>
  <c r="V197" i="16" s="1"/>
  <c r="U561" i="16"/>
  <c r="V561" i="16" s="1"/>
  <c r="U565" i="16"/>
  <c r="V565" i="16" s="1"/>
  <c r="U566" i="16"/>
  <c r="V566" i="16" s="1"/>
  <c r="U577" i="16"/>
  <c r="V577" i="16" s="1"/>
  <c r="U579" i="16"/>
  <c r="V579" i="16" s="1"/>
  <c r="U581" i="16"/>
  <c r="V581" i="16" s="1"/>
  <c r="U587" i="16"/>
  <c r="V587" i="16" s="1"/>
  <c r="U588" i="16"/>
  <c r="V588" i="16" s="1"/>
  <c r="U592" i="16"/>
  <c r="V592" i="16" s="1"/>
  <c r="U593" i="16"/>
  <c r="V593" i="16" s="1"/>
  <c r="U594" i="16"/>
  <c r="V594" i="16" s="1"/>
  <c r="U595" i="16"/>
  <c r="V595" i="16" s="1"/>
  <c r="U285" i="16"/>
  <c r="V285" i="16" s="1"/>
  <c r="U59" i="16"/>
  <c r="V59" i="16" s="1"/>
  <c r="U61" i="16"/>
  <c r="V61" i="16" s="1"/>
  <c r="U92" i="16"/>
  <c r="V92" i="16" s="1"/>
  <c r="U94" i="16"/>
  <c r="V94" i="16" s="1"/>
  <c r="U125" i="16"/>
  <c r="V125" i="16" s="1"/>
  <c r="U36" i="16"/>
  <c r="V36" i="16" s="1"/>
  <c r="U65" i="16"/>
  <c r="V65" i="16" s="1"/>
  <c r="U66" i="16"/>
  <c r="V66" i="16" s="1"/>
  <c r="U70" i="16"/>
  <c r="V70" i="16" s="1"/>
  <c r="U96" i="16"/>
  <c r="V96" i="16" s="1"/>
  <c r="U97" i="16"/>
  <c r="V97" i="16" s="1"/>
  <c r="U99" i="16"/>
  <c r="V99" i="16" s="1"/>
  <c r="U486" i="16"/>
  <c r="V486" i="16" s="1"/>
  <c r="U164" i="16"/>
  <c r="V164" i="16" s="1"/>
  <c r="U165" i="16"/>
  <c r="V165" i="16" s="1"/>
  <c r="U170" i="16"/>
  <c r="V170" i="16" s="1"/>
  <c r="U214" i="16"/>
  <c r="V214" i="16" s="1"/>
  <c r="U256" i="16"/>
  <c r="V256" i="16" s="1"/>
  <c r="U262" i="16"/>
  <c r="V262" i="16" s="1"/>
  <c r="U295" i="16"/>
  <c r="V295" i="16" s="1"/>
  <c r="U296" i="16"/>
  <c r="V296" i="16" s="1"/>
  <c r="U333" i="16"/>
  <c r="V333" i="16" s="1"/>
  <c r="U336" i="16"/>
  <c r="V336" i="16" s="1"/>
  <c r="U341" i="16"/>
  <c r="V341" i="16" s="1"/>
  <c r="U491" i="16"/>
  <c r="V491" i="16" s="1"/>
  <c r="U492" i="16"/>
  <c r="V492" i="16" s="1"/>
  <c r="U493" i="16"/>
  <c r="V493" i="16" s="1"/>
  <c r="U494" i="16"/>
  <c r="V494" i="16" s="1"/>
  <c r="U495" i="16"/>
  <c r="V495" i="16" s="1"/>
  <c r="U496" i="16"/>
  <c r="V496" i="16" s="1"/>
  <c r="U497" i="16"/>
  <c r="V497" i="16" s="1"/>
  <c r="U498" i="16"/>
  <c r="V498" i="16" s="1"/>
  <c r="U500" i="16"/>
  <c r="V500" i="16" s="1"/>
  <c r="U501" i="16"/>
  <c r="V501" i="16" s="1"/>
  <c r="U503" i="16"/>
  <c r="V503" i="16" s="1"/>
  <c r="U507" i="16"/>
  <c r="V507" i="16" s="1"/>
  <c r="U509" i="16"/>
  <c r="V509" i="16" s="1"/>
  <c r="U510" i="16"/>
  <c r="V510" i="16" s="1"/>
  <c r="U513" i="16"/>
  <c r="V513" i="16" s="1"/>
  <c r="U554" i="16"/>
  <c r="V554" i="16" s="1"/>
  <c r="U518" i="16"/>
  <c r="V518" i="16" s="1"/>
  <c r="U519" i="16"/>
  <c r="V519" i="16" s="1"/>
  <c r="U520" i="16"/>
  <c r="V520" i="16" s="1"/>
  <c r="U334" i="16"/>
  <c r="V334" i="16" s="1"/>
  <c r="U525" i="16"/>
  <c r="V525" i="16" s="1"/>
  <c r="U526" i="16"/>
  <c r="V526" i="16" s="1"/>
  <c r="U528" i="16"/>
  <c r="V528" i="16" s="1"/>
  <c r="U529" i="16"/>
  <c r="V529" i="16" s="1"/>
  <c r="U530" i="16"/>
  <c r="V530" i="16" s="1"/>
  <c r="U534" i="16"/>
  <c r="V534" i="16" s="1"/>
  <c r="U535" i="16"/>
  <c r="V535" i="16" s="1"/>
  <c r="U38" i="16"/>
  <c r="V38" i="16" s="1"/>
  <c r="U39" i="16"/>
  <c r="V39" i="16" s="1"/>
  <c r="U41" i="16"/>
  <c r="V41" i="16" s="1"/>
  <c r="U102" i="16"/>
  <c r="V102" i="16" s="1"/>
  <c r="U104" i="16"/>
  <c r="V104" i="16" s="1"/>
  <c r="U105" i="16"/>
  <c r="V105" i="16" s="1"/>
  <c r="U161" i="16"/>
  <c r="V161" i="16" s="1"/>
  <c r="U167" i="16"/>
  <c r="V167" i="16" s="1"/>
  <c r="U212" i="16"/>
  <c r="V212" i="16" s="1"/>
  <c r="U217" i="16"/>
  <c r="V217" i="16" s="1"/>
  <c r="U218" i="16"/>
  <c r="V218" i="16" s="1"/>
  <c r="U260" i="16"/>
  <c r="V260" i="16" s="1"/>
  <c r="U298" i="16"/>
  <c r="V298" i="16" s="1"/>
  <c r="U299" i="16"/>
  <c r="V299" i="16" s="1"/>
  <c r="U330" i="16"/>
  <c r="V330" i="16" s="1"/>
  <c r="U335" i="16"/>
  <c r="V335" i="16" s="1"/>
  <c r="U342" i="16"/>
  <c r="V342" i="16" s="1"/>
  <c r="U343" i="16"/>
  <c r="V343" i="16" s="1"/>
  <c r="U536" i="16"/>
  <c r="V536" i="16" s="1"/>
  <c r="U537" i="16"/>
  <c r="V537" i="16" s="1"/>
  <c r="U542" i="16"/>
  <c r="V542" i="16" s="1"/>
  <c r="U543" i="16"/>
  <c r="V543" i="16" s="1"/>
  <c r="U544" i="16"/>
  <c r="V544" i="16" s="1"/>
  <c r="U545" i="16"/>
  <c r="V545" i="16" s="1"/>
  <c r="U261" i="16"/>
  <c r="V261" i="16" s="1"/>
  <c r="U548" i="16"/>
  <c r="V548" i="16" s="1"/>
  <c r="U549" i="16"/>
  <c r="V549" i="16" s="1"/>
  <c r="U553" i="16"/>
  <c r="V553" i="16" s="1"/>
  <c r="U556" i="16"/>
  <c r="V556" i="16" s="1"/>
  <c r="U119" i="16"/>
  <c r="V119" i="16" s="1"/>
  <c r="U121" i="16"/>
  <c r="V121" i="16" s="1"/>
  <c r="U122" i="16"/>
  <c r="V122" i="16" s="1"/>
  <c r="U136" i="16"/>
  <c r="V136" i="16" s="1"/>
  <c r="U137" i="16"/>
  <c r="V137" i="16" s="1"/>
  <c r="U186" i="16"/>
  <c r="V186" i="16" s="1"/>
  <c r="U187" i="16"/>
  <c r="V187" i="16" s="1"/>
  <c r="U222" i="16"/>
  <c r="V222" i="16" s="1"/>
  <c r="U233" i="16"/>
  <c r="V233" i="16" s="1"/>
  <c r="U236" i="16"/>
  <c r="V236" i="16" s="1"/>
  <c r="U278" i="16"/>
  <c r="V278" i="16" s="1"/>
  <c r="U308" i="16"/>
  <c r="V308" i="16" s="1"/>
  <c r="U310" i="16"/>
  <c r="V310" i="16" s="1"/>
  <c r="U314" i="16"/>
  <c r="V314" i="16" s="1"/>
  <c r="U144" i="16"/>
  <c r="V144" i="16" s="1"/>
  <c r="U156" i="16"/>
  <c r="V156" i="16" s="1"/>
  <c r="U148" i="16"/>
  <c r="V148" i="16" s="1"/>
  <c r="U178" i="16"/>
  <c r="V178" i="16" s="1"/>
  <c r="U180" i="16"/>
  <c r="V180" i="16" s="1"/>
  <c r="U188" i="16"/>
  <c r="V188" i="16" s="1"/>
  <c r="U223" i="16"/>
  <c r="V223" i="16" s="1"/>
  <c r="U231" i="16"/>
  <c r="V231" i="16" s="1"/>
  <c r="U232" i="16"/>
  <c r="V232" i="16" s="1"/>
  <c r="U241" i="16"/>
  <c r="V241" i="16" s="1"/>
  <c r="U242" i="16"/>
  <c r="V242" i="16" s="1"/>
  <c r="U247" i="16"/>
  <c r="V247" i="16" s="1"/>
  <c r="U269" i="16"/>
  <c r="V269" i="16" s="1"/>
  <c r="U358" i="16"/>
  <c r="V358" i="16" s="1"/>
  <c r="U361" i="16"/>
  <c r="V361" i="16" s="1"/>
  <c r="U362" i="16"/>
  <c r="V362" i="16" s="1"/>
  <c r="U371" i="16"/>
  <c r="V371" i="16" s="1"/>
  <c r="U378" i="16"/>
  <c r="V378" i="16" s="1"/>
  <c r="U381" i="16"/>
  <c r="V381" i="16" s="1"/>
  <c r="U398" i="16"/>
  <c r="V398" i="16" s="1"/>
  <c r="U402" i="16"/>
  <c r="V402" i="16" s="1"/>
  <c r="U412" i="16"/>
  <c r="V412" i="16" s="1"/>
  <c r="U413" i="16"/>
  <c r="V413" i="16" s="1"/>
  <c r="U442" i="16"/>
  <c r="V442" i="16" s="1"/>
  <c r="U448" i="16"/>
  <c r="V448" i="16" s="1"/>
  <c r="U449" i="16"/>
  <c r="V449" i="16" s="1"/>
  <c r="U460" i="16"/>
  <c r="V460" i="16" s="1"/>
  <c r="U481" i="16"/>
  <c r="V481" i="16" s="1"/>
  <c r="U200" i="16"/>
  <c r="V200" i="16" s="1"/>
  <c r="U253" i="16"/>
  <c r="V253" i="16" s="1"/>
  <c r="U254" i="16"/>
  <c r="V254" i="16" s="1"/>
  <c r="U563" i="16"/>
  <c r="V563" i="16" s="1"/>
  <c r="U318" i="16"/>
  <c r="V318" i="16" s="1"/>
  <c r="U403" i="16"/>
  <c r="V403" i="16" s="1"/>
  <c r="U408" i="16"/>
  <c r="V408" i="16" s="1"/>
  <c r="U418" i="16"/>
  <c r="V418" i="16" s="1"/>
  <c r="U429" i="16"/>
  <c r="V429" i="16" s="1"/>
  <c r="U453" i="16"/>
  <c r="V453" i="16" s="1"/>
  <c r="U465" i="16"/>
  <c r="V465" i="16" s="1"/>
  <c r="U478" i="16"/>
  <c r="V478" i="16" s="1"/>
  <c r="U483" i="16"/>
  <c r="V483" i="16" s="1"/>
  <c r="U158" i="16"/>
  <c r="V158" i="16" s="1"/>
  <c r="U159" i="16"/>
  <c r="V159" i="16" s="1"/>
  <c r="U204" i="16"/>
  <c r="V204" i="16" s="1"/>
  <c r="U292" i="16"/>
  <c r="V292" i="16" s="1"/>
  <c r="U284" i="16"/>
  <c r="V284" i="16" s="1"/>
  <c r="U324" i="16"/>
  <c r="V324" i="16" s="1"/>
  <c r="U559" i="16"/>
  <c r="V559" i="16" s="1"/>
  <c r="U538" i="16"/>
  <c r="V538" i="16" s="1"/>
  <c r="W538" i="16" s="1"/>
  <c r="Z538" i="16" s="1"/>
  <c r="U169" i="16"/>
  <c r="V169" i="16" s="1"/>
  <c r="W169" i="16" s="1"/>
  <c r="Z169" i="16" s="1"/>
  <c r="U539" i="16"/>
  <c r="V539" i="16" s="1"/>
  <c r="U215" i="16"/>
  <c r="V215" i="16" s="1"/>
  <c r="W215" i="16" s="1"/>
  <c r="Z215" i="16" s="1"/>
  <c r="U527" i="16"/>
  <c r="V527" i="16" s="1"/>
  <c r="W527" i="16" s="1"/>
  <c r="Z527" i="16" s="1"/>
  <c r="U220" i="16"/>
  <c r="V220" i="16" s="1"/>
  <c r="U221" i="16"/>
  <c r="V221" i="16" s="1"/>
  <c r="U229" i="16"/>
  <c r="V229" i="16" s="1"/>
  <c r="U237" i="16"/>
  <c r="V237" i="16" s="1"/>
  <c r="U270" i="16"/>
  <c r="V270" i="16" s="1"/>
  <c r="U302" i="16"/>
  <c r="V302" i="16" s="1"/>
  <c r="U307" i="16"/>
  <c r="V307" i="16" s="1"/>
  <c r="U309" i="16"/>
  <c r="V309" i="16" s="1"/>
  <c r="U323" i="16"/>
  <c r="V323" i="16" s="1"/>
  <c r="U356" i="16"/>
  <c r="V356" i="16" s="1"/>
  <c r="U357" i="16"/>
  <c r="V357" i="16" s="1"/>
  <c r="U370" i="16"/>
  <c r="V370" i="16" s="1"/>
  <c r="U379" i="16"/>
  <c r="V379" i="16" s="1"/>
  <c r="U380" i="16"/>
  <c r="V380" i="16" s="1"/>
  <c r="U382" i="16"/>
  <c r="V382" i="16" s="1"/>
  <c r="U384" i="16"/>
  <c r="V384" i="16" s="1"/>
  <c r="U385" i="16"/>
  <c r="V385" i="16" s="1"/>
  <c r="U386" i="16"/>
  <c r="V386" i="16" s="1"/>
  <c r="U388" i="16"/>
  <c r="V388" i="16" s="1"/>
  <c r="U389" i="16"/>
  <c r="V389" i="16" s="1"/>
  <c r="U390" i="16"/>
  <c r="V390" i="16" s="1"/>
  <c r="U393" i="16"/>
  <c r="V393" i="16" s="1"/>
  <c r="U394" i="16"/>
  <c r="V394" i="16" s="1"/>
  <c r="U399" i="16"/>
  <c r="V399" i="16" s="1"/>
  <c r="U400" i="16"/>
  <c r="V400" i="16" s="1"/>
  <c r="U401" i="16"/>
  <c r="V401" i="16" s="1"/>
  <c r="U404" i="16"/>
  <c r="V404" i="16" s="1"/>
  <c r="U410" i="16"/>
  <c r="V410" i="16" s="1"/>
  <c r="U414" i="16"/>
  <c r="V414" i="16" s="1"/>
  <c r="U419" i="16"/>
  <c r="V419" i="16" s="1"/>
  <c r="U420" i="16"/>
  <c r="V420" i="16" s="1"/>
  <c r="U430" i="16"/>
  <c r="V430" i="16" s="1"/>
  <c r="U431" i="16"/>
  <c r="V431" i="16" s="1"/>
  <c r="U436" i="16"/>
  <c r="V436" i="16" s="1"/>
  <c r="U437" i="16"/>
  <c r="V437" i="16" s="1"/>
  <c r="U438" i="16"/>
  <c r="V438" i="16" s="1"/>
  <c r="U440" i="16"/>
  <c r="V440" i="16" s="1"/>
  <c r="U457" i="16"/>
  <c r="V457" i="16" s="1"/>
  <c r="U458" i="16"/>
  <c r="V458" i="16" s="1"/>
  <c r="U464" i="16"/>
  <c r="V464" i="16" s="1"/>
  <c r="U467" i="16"/>
  <c r="V467" i="16" s="1"/>
  <c r="U469" i="16"/>
  <c r="V469" i="16" s="1"/>
  <c r="U471" i="16"/>
  <c r="V471" i="16" s="1"/>
  <c r="U472" i="16"/>
  <c r="V472" i="16" s="1"/>
  <c r="U473" i="16"/>
  <c r="V473" i="16" s="1"/>
  <c r="U475" i="16"/>
  <c r="V475" i="16" s="1"/>
  <c r="U476" i="16"/>
  <c r="V476" i="16" s="1"/>
  <c r="U479" i="16"/>
  <c r="V479" i="16" s="1"/>
  <c r="U480" i="16"/>
  <c r="V480" i="16" s="1"/>
  <c r="U482" i="16"/>
  <c r="V482" i="16" s="1"/>
  <c r="U484" i="16"/>
  <c r="V484" i="16" s="1"/>
  <c r="U485" i="16"/>
  <c r="V485" i="16" s="1"/>
  <c r="U202" i="16"/>
  <c r="V202" i="16" s="1"/>
  <c r="U203" i="16"/>
  <c r="V203" i="16" s="1"/>
  <c r="U250" i="16"/>
  <c r="V250" i="16" s="1"/>
  <c r="U252" i="16"/>
  <c r="V252" i="16" s="1"/>
  <c r="U255" i="16"/>
  <c r="V255" i="16" s="1"/>
  <c r="U286" i="16"/>
  <c r="V286" i="16" s="1"/>
  <c r="U288" i="16"/>
  <c r="V288" i="16" s="1"/>
  <c r="U289" i="16"/>
  <c r="V289" i="16" s="1"/>
  <c r="U291" i="16"/>
  <c r="V291" i="16" s="1"/>
  <c r="U293" i="16"/>
  <c r="V293" i="16" s="1"/>
  <c r="U294" i="16"/>
  <c r="V294" i="16" s="1"/>
  <c r="U560" i="16"/>
  <c r="V560" i="16" s="1"/>
  <c r="U575" i="16"/>
  <c r="V575" i="16" s="1"/>
  <c r="U576" i="16"/>
  <c r="V576" i="16" s="1"/>
  <c r="U578" i="16"/>
  <c r="V578" i="16" s="1"/>
  <c r="U584" i="16"/>
  <c r="V584" i="16" s="1"/>
  <c r="U589" i="16"/>
  <c r="V589" i="16" s="1"/>
  <c r="U33" i="16"/>
  <c r="V33" i="16" s="1"/>
  <c r="U93" i="16"/>
  <c r="V93" i="16" s="1"/>
  <c r="U126" i="16"/>
  <c r="V126" i="16" s="1"/>
  <c r="U37" i="16"/>
  <c r="V37" i="16" s="1"/>
  <c r="U42" i="16"/>
  <c r="V42" i="16" s="1"/>
  <c r="U67" i="16"/>
  <c r="V67" i="16" s="1"/>
  <c r="U487" i="16"/>
  <c r="V487" i="16" s="1"/>
  <c r="U488" i="16"/>
  <c r="V488" i="16" s="1"/>
  <c r="U216" i="16"/>
  <c r="V216" i="16" s="1"/>
  <c r="U211" i="16"/>
  <c r="V211" i="16" s="1"/>
  <c r="U331" i="16"/>
  <c r="V331" i="16" s="1"/>
  <c r="U502" i="16"/>
  <c r="V502" i="16" s="1"/>
  <c r="U505" i="16"/>
  <c r="V505" i="16" s="1"/>
  <c r="U514" i="16"/>
  <c r="V514" i="16" s="1"/>
  <c r="U517" i="16"/>
  <c r="V517" i="16" s="1"/>
  <c r="U523" i="16"/>
  <c r="V523" i="16" s="1"/>
  <c r="T524" i="16"/>
  <c r="U524" i="16"/>
  <c r="V524" i="16" s="1"/>
  <c r="U168" i="16"/>
  <c r="V168" i="16" s="1"/>
  <c r="U213" i="16"/>
  <c r="V213" i="16" s="1"/>
  <c r="U546" i="16"/>
  <c r="V546" i="16" s="1"/>
  <c r="U337" i="16"/>
  <c r="V337" i="16" s="1"/>
  <c r="T551" i="16"/>
  <c r="U551" i="16"/>
  <c r="V551" i="16" s="1"/>
  <c r="U555" i="16"/>
  <c r="V555" i="16" s="1"/>
  <c r="U557" i="16"/>
  <c r="V557" i="16" s="1"/>
  <c r="U40" i="16"/>
  <c r="V40" i="16" s="1"/>
  <c r="U532" i="16"/>
  <c r="V532" i="16" s="1"/>
  <c r="W532" i="16" s="1"/>
  <c r="Z532" i="16" s="1"/>
  <c r="T548" i="16"/>
  <c r="T549" i="16"/>
  <c r="T553" i="16"/>
  <c r="T555" i="16"/>
  <c r="T556" i="16"/>
  <c r="T557" i="16"/>
  <c r="S548" i="16"/>
  <c r="T2" i="16"/>
  <c r="S2" i="16"/>
  <c r="S9" i="16"/>
  <c r="T9" i="16"/>
  <c r="W9" i="16" s="1"/>
  <c r="Z9" i="16" s="1"/>
  <c r="S46" i="16"/>
  <c r="T46" i="16"/>
  <c r="T77" i="16"/>
  <c r="S77" i="16"/>
  <c r="T82" i="16"/>
  <c r="S82" i="16"/>
  <c r="T116" i="16"/>
  <c r="S116" i="16"/>
  <c r="S133" i="16"/>
  <c r="T133" i="16"/>
  <c r="T142" i="16"/>
  <c r="W142" i="16" s="1"/>
  <c r="Z142" i="16" s="1"/>
  <c r="S142" i="16"/>
  <c r="T182" i="16"/>
  <c r="W182" i="16" s="1"/>
  <c r="Z182" i="16" s="1"/>
  <c r="S182" i="16"/>
  <c r="T4" i="16"/>
  <c r="S4" i="16"/>
  <c r="T6" i="16"/>
  <c r="S6" i="16"/>
  <c r="T10" i="16"/>
  <c r="S10" i="16"/>
  <c r="T13" i="16"/>
  <c r="W13" i="16" s="1"/>
  <c r="Z13" i="16" s="1"/>
  <c r="S13" i="16"/>
  <c r="T50" i="16"/>
  <c r="S50" i="16"/>
  <c r="T72" i="16"/>
  <c r="S72" i="16"/>
  <c r="T15" i="16"/>
  <c r="S15" i="16"/>
  <c r="T3" i="16"/>
  <c r="S3" i="16"/>
  <c r="T5" i="16"/>
  <c r="S5" i="16"/>
  <c r="T8" i="16"/>
  <c r="S8" i="16"/>
  <c r="T11" i="16"/>
  <c r="S11" i="16"/>
  <c r="T14" i="16"/>
  <c r="S14" i="16"/>
  <c r="T353" i="16"/>
  <c r="S353" i="16"/>
  <c r="T47" i="16"/>
  <c r="S47" i="16"/>
  <c r="T49" i="16"/>
  <c r="S49" i="16"/>
  <c r="S52" i="16"/>
  <c r="S53" i="16"/>
  <c r="T53" i="16"/>
  <c r="W53" i="16" s="1"/>
  <c r="Z53" i="16" s="1"/>
  <c r="S54" i="16"/>
  <c r="T54" i="16"/>
  <c r="T55" i="16"/>
  <c r="W55" i="16" s="1"/>
  <c r="Z55" i="16" s="1"/>
  <c r="S55" i="16"/>
  <c r="T56" i="16"/>
  <c r="S56" i="16"/>
  <c r="T58" i="16"/>
  <c r="W58" i="16" s="1"/>
  <c r="Z58" i="16" s="1"/>
  <c r="S58" i="16"/>
  <c r="T75" i="16"/>
  <c r="S75" i="16"/>
  <c r="S76" i="16"/>
  <c r="T76" i="16"/>
  <c r="T78" i="16"/>
  <c r="S78" i="16"/>
  <c r="T80" i="16"/>
  <c r="S80" i="16"/>
  <c r="T81" i="16"/>
  <c r="S81" i="16"/>
  <c r="T83" i="16"/>
  <c r="S83" i="16"/>
  <c r="T85" i="16"/>
  <c r="S85" i="16"/>
  <c r="S86" i="16"/>
  <c r="T86" i="16"/>
  <c r="T87" i="16"/>
  <c r="S87" i="16"/>
  <c r="T90" i="16"/>
  <c r="S90" i="16"/>
  <c r="T111" i="16"/>
  <c r="S111" i="16"/>
  <c r="S112" i="16"/>
  <c r="T112" i="16"/>
  <c r="T113" i="16"/>
  <c r="S113" i="16"/>
  <c r="T114" i="16"/>
  <c r="S114" i="16"/>
  <c r="T115" i="16"/>
  <c r="S115" i="16"/>
  <c r="T117" i="16"/>
  <c r="S117" i="16"/>
  <c r="T118" i="16"/>
  <c r="S118" i="16"/>
  <c r="T119" i="16"/>
  <c r="S119" i="16"/>
  <c r="T121" i="16"/>
  <c r="S121" i="16"/>
  <c r="T122" i="16"/>
  <c r="S122" i="16"/>
  <c r="T123" i="16"/>
  <c r="S123" i="16"/>
  <c r="T134" i="16"/>
  <c r="W134" i="16" s="1"/>
  <c r="Z134" i="16" s="1"/>
  <c r="S134" i="16"/>
  <c r="T135" i="16"/>
  <c r="S135" i="16"/>
  <c r="T136" i="16"/>
  <c r="S136" i="16"/>
  <c r="T137" i="16"/>
  <c r="S137" i="16"/>
  <c r="T354" i="16"/>
  <c r="S354" i="16"/>
  <c r="T143" i="16"/>
  <c r="W143" i="16" s="1"/>
  <c r="Z143" i="16" s="1"/>
  <c r="S143" i="16"/>
  <c r="S144" i="16"/>
  <c r="T144" i="16"/>
  <c r="T148" i="16"/>
  <c r="S148" i="16"/>
  <c r="T149" i="16"/>
  <c r="S149" i="16"/>
  <c r="T150" i="16"/>
  <c r="W150" i="16" s="1"/>
  <c r="Z150" i="16" s="1"/>
  <c r="S150" i="16"/>
  <c r="T151" i="16"/>
  <c r="W151" i="16" s="1"/>
  <c r="Z151" i="16" s="1"/>
  <c r="S151" i="16"/>
  <c r="T152" i="16"/>
  <c r="W152" i="16" s="1"/>
  <c r="Z152" i="16" s="1"/>
  <c r="S152" i="16"/>
  <c r="T153" i="16"/>
  <c r="W153" i="16" s="1"/>
  <c r="Z153" i="16" s="1"/>
  <c r="S153" i="16"/>
  <c r="T154" i="16"/>
  <c r="S154" i="16"/>
  <c r="T156" i="16"/>
  <c r="S156" i="16"/>
  <c r="T157" i="16"/>
  <c r="W157" i="16" s="1"/>
  <c r="Z157" i="16" s="1"/>
  <c r="S157" i="16"/>
  <c r="T178" i="16"/>
  <c r="S178" i="16"/>
  <c r="T179" i="16"/>
  <c r="W179" i="16" s="1"/>
  <c r="Z179" i="16" s="1"/>
  <c r="S179" i="16"/>
  <c r="T180" i="16"/>
  <c r="S180" i="16"/>
  <c r="T184" i="16"/>
  <c r="W184" i="16" s="1"/>
  <c r="Z184" i="16" s="1"/>
  <c r="S184" i="16"/>
  <c r="T185" i="16"/>
  <c r="S185" i="16"/>
  <c r="S186" i="16"/>
  <c r="T186" i="16"/>
  <c r="T187" i="16"/>
  <c r="S187" i="16"/>
  <c r="T188" i="16"/>
  <c r="S188" i="16"/>
  <c r="T192" i="16"/>
  <c r="W192" i="16" s="1"/>
  <c r="Z192" i="16" s="1"/>
  <c r="S192" i="16"/>
  <c r="T193" i="16"/>
  <c r="W193" i="16" s="1"/>
  <c r="Z193" i="16" s="1"/>
  <c r="S193" i="16"/>
  <c r="T195" i="16"/>
  <c r="S195" i="16"/>
  <c r="T196" i="16"/>
  <c r="W196" i="16" s="1"/>
  <c r="Z196" i="16" s="1"/>
  <c r="S196" i="16"/>
  <c r="T220" i="16"/>
  <c r="S220" i="16"/>
  <c r="S221" i="16"/>
  <c r="T221" i="16"/>
  <c r="T222" i="16"/>
  <c r="S222" i="16"/>
  <c r="T223" i="16"/>
  <c r="S223" i="16"/>
  <c r="T225" i="16"/>
  <c r="W225" i="16" s="1"/>
  <c r="Z225" i="16" s="1"/>
  <c r="S225" i="16"/>
  <c r="T226" i="16"/>
  <c r="S226" i="16"/>
  <c r="T229" i="16"/>
  <c r="S229" i="16"/>
  <c r="T231" i="16"/>
  <c r="S231" i="16"/>
  <c r="S232" i="16"/>
  <c r="T232" i="16"/>
  <c r="T233" i="16"/>
  <c r="S233" i="16"/>
  <c r="T236" i="16"/>
  <c r="S236" i="16"/>
  <c r="S237" i="16"/>
  <c r="T237" i="16"/>
  <c r="T240" i="16"/>
  <c r="W240" i="16" s="1"/>
  <c r="Z240" i="16" s="1"/>
  <c r="S240" i="16"/>
  <c r="T241" i="16"/>
  <c r="S241" i="16"/>
  <c r="T242" i="16"/>
  <c r="S242" i="16"/>
  <c r="T355" i="16"/>
  <c r="S355" i="16"/>
  <c r="T246" i="16"/>
  <c r="S246" i="16"/>
  <c r="T247" i="16"/>
  <c r="S247" i="16"/>
  <c r="T266" i="16"/>
  <c r="S266" i="16"/>
  <c r="S267" i="16"/>
  <c r="T267" i="16"/>
  <c r="W267" i="16" s="1"/>
  <c r="Z267" i="16" s="1"/>
  <c r="T269" i="16"/>
  <c r="S269" i="16"/>
  <c r="T270" i="16"/>
  <c r="S270" i="16"/>
  <c r="S272" i="16"/>
  <c r="T272" i="16"/>
  <c r="W272" i="16" s="1"/>
  <c r="Z272" i="16" s="1"/>
  <c r="T274" i="16"/>
  <c r="S274" i="16"/>
  <c r="T278" i="16"/>
  <c r="S278" i="16"/>
  <c r="T279" i="16"/>
  <c r="W279" i="16" s="1"/>
  <c r="Z279" i="16" s="1"/>
  <c r="S279" i="16"/>
  <c r="S281" i="16"/>
  <c r="T281" i="16"/>
  <c r="S283" i="16"/>
  <c r="T283" i="16"/>
  <c r="T302" i="16"/>
  <c r="S302" i="16"/>
  <c r="T303" i="16"/>
  <c r="S303" i="16"/>
  <c r="T307" i="16"/>
  <c r="S307" i="16"/>
  <c r="T308" i="16"/>
  <c r="S308" i="16"/>
  <c r="T309" i="16"/>
  <c r="S309" i="16"/>
  <c r="T310" i="16"/>
  <c r="S310" i="16"/>
  <c r="S311" i="16"/>
  <c r="T311" i="16"/>
  <c r="W311" i="16" s="1"/>
  <c r="Z311" i="16" s="1"/>
  <c r="T312" i="16"/>
  <c r="W312" i="16" s="1"/>
  <c r="Z312" i="16" s="1"/>
  <c r="S312" i="16"/>
  <c r="T313" i="16"/>
  <c r="W313" i="16" s="1"/>
  <c r="Z313" i="16" s="1"/>
  <c r="S313" i="16"/>
  <c r="T314" i="16"/>
  <c r="S314" i="16"/>
  <c r="T315" i="16"/>
  <c r="S315" i="16"/>
  <c r="T317" i="16"/>
  <c r="W317" i="16" s="1"/>
  <c r="Z317" i="16" s="1"/>
  <c r="S317" i="16"/>
  <c r="S318" i="16"/>
  <c r="T318" i="16"/>
  <c r="S319" i="16"/>
  <c r="T319" i="16"/>
  <c r="W319" i="16" s="1"/>
  <c r="Z319" i="16" s="1"/>
  <c r="T322" i="16"/>
  <c r="W322" i="16" s="1"/>
  <c r="Z322" i="16" s="1"/>
  <c r="S322" i="16"/>
  <c r="S323" i="16"/>
  <c r="T323" i="16"/>
  <c r="T348" i="16"/>
  <c r="S348" i="16"/>
  <c r="T356" i="16"/>
  <c r="S356" i="16"/>
  <c r="T357" i="16"/>
  <c r="S357" i="16"/>
  <c r="T358" i="16"/>
  <c r="S358" i="16"/>
  <c r="S361" i="16"/>
  <c r="T361" i="16"/>
  <c r="T362" i="16"/>
  <c r="S362" i="16"/>
  <c r="T364" i="16"/>
  <c r="W364" i="16" s="1"/>
  <c r="Z364" i="16" s="1"/>
  <c r="S364" i="16"/>
  <c r="T366" i="16"/>
  <c r="S366" i="16"/>
  <c r="T368" i="16"/>
  <c r="S368" i="16"/>
  <c r="S369" i="16"/>
  <c r="T369" i="16"/>
  <c r="W369" i="16" s="1"/>
  <c r="Z369" i="16" s="1"/>
  <c r="T370" i="16"/>
  <c r="S370" i="16"/>
  <c r="T371" i="16"/>
  <c r="S371" i="16"/>
  <c r="T373" i="16"/>
  <c r="W373" i="16" s="1"/>
  <c r="Z373" i="16" s="1"/>
  <c r="S373" i="16"/>
  <c r="T375" i="16"/>
  <c r="W375" i="16" s="1"/>
  <c r="Z375" i="16" s="1"/>
  <c r="S375" i="16"/>
  <c r="T376" i="16"/>
  <c r="W376" i="16" s="1"/>
  <c r="Z376" i="16" s="1"/>
  <c r="S376" i="16"/>
  <c r="S377" i="16"/>
  <c r="T377" i="16"/>
  <c r="T378" i="16"/>
  <c r="S378" i="16"/>
  <c r="T379" i="16"/>
  <c r="S379" i="16"/>
  <c r="T380" i="16"/>
  <c r="S380" i="16"/>
  <c r="T381" i="16"/>
  <c r="S381" i="16"/>
  <c r="T382" i="16"/>
  <c r="S382" i="16"/>
  <c r="T383" i="16"/>
  <c r="W383" i="16" s="1"/>
  <c r="Z383" i="16" s="1"/>
  <c r="S383" i="16"/>
  <c r="T384" i="16"/>
  <c r="S384" i="16"/>
  <c r="S385" i="16"/>
  <c r="T385" i="16"/>
  <c r="T386" i="16"/>
  <c r="S386" i="16"/>
  <c r="T387" i="16"/>
  <c r="S387" i="16"/>
  <c r="T388" i="16"/>
  <c r="S388" i="16"/>
  <c r="T389" i="16"/>
  <c r="S389" i="16"/>
  <c r="T390" i="16"/>
  <c r="S390" i="16"/>
  <c r="T391" i="16"/>
  <c r="S391" i="16"/>
  <c r="T392" i="16"/>
  <c r="S392" i="16"/>
  <c r="S393" i="16"/>
  <c r="T393" i="16"/>
  <c r="T394" i="16"/>
  <c r="S394" i="16"/>
  <c r="T395" i="16"/>
  <c r="S395" i="16"/>
  <c r="S398" i="16"/>
  <c r="T398" i="16"/>
  <c r="T399" i="16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W405" i="16" s="1"/>
  <c r="Z405" i="16" s="1"/>
  <c r="S405" i="16"/>
  <c r="T406" i="16"/>
  <c r="W406" i="16" s="1"/>
  <c r="Z406" i="16" s="1"/>
  <c r="S406" i="16"/>
  <c r="T408" i="16"/>
  <c r="S408" i="16"/>
  <c r="T409" i="16"/>
  <c r="W409" i="16" s="1"/>
  <c r="Z409" i="16" s="1"/>
  <c r="S409" i="16"/>
  <c r="T410" i="16"/>
  <c r="S410" i="16"/>
  <c r="T411" i="16"/>
  <c r="W411" i="16" s="1"/>
  <c r="Z411" i="16" s="1"/>
  <c r="S411" i="16"/>
  <c r="S412" i="16"/>
  <c r="T412" i="16"/>
  <c r="T413" i="16"/>
  <c r="S413" i="16"/>
  <c r="T414" i="16"/>
  <c r="S414" i="16"/>
  <c r="T416" i="16"/>
  <c r="S416" i="16"/>
  <c r="T418" i="16"/>
  <c r="S418" i="16"/>
  <c r="S419" i="16"/>
  <c r="T419" i="16"/>
  <c r="T420" i="16"/>
  <c r="S420" i="16"/>
  <c r="T421" i="16"/>
  <c r="S421" i="16"/>
  <c r="T424" i="16"/>
  <c r="S424" i="16"/>
  <c r="T426" i="16"/>
  <c r="W426" i="16" s="1"/>
  <c r="Z426" i="16" s="1"/>
  <c r="S426" i="16"/>
  <c r="T427" i="16"/>
  <c r="S427" i="16"/>
  <c r="T429" i="16"/>
  <c r="S429" i="16"/>
  <c r="T430" i="16"/>
  <c r="S430" i="16"/>
  <c r="T431" i="16"/>
  <c r="S431" i="16"/>
  <c r="S432" i="16"/>
  <c r="T432" i="16"/>
  <c r="T436" i="16"/>
  <c r="S436" i="16"/>
  <c r="T437" i="16"/>
  <c r="S437" i="16"/>
  <c r="S438" i="16"/>
  <c r="T438" i="16"/>
  <c r="T439" i="16"/>
  <c r="S439" i="16"/>
  <c r="T440" i="16"/>
  <c r="S440" i="16"/>
  <c r="T442" i="16"/>
  <c r="S442" i="16"/>
  <c r="T443" i="16"/>
  <c r="W443" i="16" s="1"/>
  <c r="Z443" i="16" s="1"/>
  <c r="S443" i="16"/>
  <c r="T445" i="16"/>
  <c r="W445" i="16" s="1"/>
  <c r="Z445" i="16" s="1"/>
  <c r="S445" i="16"/>
  <c r="S446" i="16"/>
  <c r="T446" i="16"/>
  <c r="T447" i="16"/>
  <c r="W447" i="16" s="1"/>
  <c r="Z447" i="16" s="1"/>
  <c r="S447" i="16"/>
  <c r="T448" i="16"/>
  <c r="S448" i="16"/>
  <c r="T449" i="16"/>
  <c r="S449" i="16"/>
  <c r="T451" i="16"/>
  <c r="S451" i="16"/>
  <c r="S452" i="16"/>
  <c r="T452" i="16"/>
  <c r="T453" i="16"/>
  <c r="S453" i="16"/>
  <c r="T454" i="16"/>
  <c r="W454" i="16" s="1"/>
  <c r="Z454" i="16" s="1"/>
  <c r="S454" i="16"/>
  <c r="S455" i="16"/>
  <c r="T455" i="16"/>
  <c r="W455" i="16" s="1"/>
  <c r="Z455" i="16" s="1"/>
  <c r="T456" i="16"/>
  <c r="W456" i="16" s="1"/>
  <c r="Z456" i="16" s="1"/>
  <c r="S456" i="16"/>
  <c r="T457" i="16"/>
  <c r="S457" i="16"/>
  <c r="S458" i="16"/>
  <c r="T458" i="16"/>
  <c r="T459" i="16"/>
  <c r="W459" i="16" s="1"/>
  <c r="Z459" i="16" s="1"/>
  <c r="S459" i="16"/>
  <c r="T460" i="16"/>
  <c r="S460" i="16"/>
  <c r="T461" i="16"/>
  <c r="S461" i="16"/>
  <c r="S464" i="16"/>
  <c r="T464" i="16"/>
  <c r="T465" i="16"/>
  <c r="S465" i="16"/>
  <c r="T466" i="16"/>
  <c r="W466" i="16" s="1"/>
  <c r="Z466" i="16" s="1"/>
  <c r="S466" i="16"/>
  <c r="T467" i="16"/>
  <c r="S467" i="16"/>
  <c r="T468" i="16"/>
  <c r="S468" i="16"/>
  <c r="S469" i="16"/>
  <c r="T469" i="16"/>
  <c r="T470" i="16"/>
  <c r="W470" i="16" s="1"/>
  <c r="Z470" i="16" s="1"/>
  <c r="S470" i="16"/>
  <c r="T471" i="16"/>
  <c r="S471" i="16"/>
  <c r="T472" i="16"/>
  <c r="S472" i="16"/>
  <c r="T473" i="16"/>
  <c r="S473" i="16"/>
  <c r="T474" i="16"/>
  <c r="S474" i="16"/>
  <c r="T475" i="16"/>
  <c r="S475" i="16"/>
  <c r="S476" i="16"/>
  <c r="T476" i="16"/>
  <c r="S477" i="16"/>
  <c r="T477" i="16"/>
  <c r="T478" i="16"/>
  <c r="S478" i="16"/>
  <c r="T479" i="16"/>
  <c r="S479" i="16"/>
  <c r="S480" i="16"/>
  <c r="T480" i="16"/>
  <c r="T481" i="16"/>
  <c r="S481" i="16"/>
  <c r="T482" i="16"/>
  <c r="S482" i="16"/>
  <c r="T483" i="16"/>
  <c r="S483" i="16"/>
  <c r="T484" i="16"/>
  <c r="S484" i="16"/>
  <c r="T485" i="16"/>
  <c r="S485" i="16"/>
  <c r="T158" i="16"/>
  <c r="S158" i="16"/>
  <c r="S159" i="16"/>
  <c r="T159" i="16"/>
  <c r="T197" i="16"/>
  <c r="S197" i="16"/>
  <c r="T198" i="16"/>
  <c r="W198" i="16" s="1"/>
  <c r="Z198" i="16" s="1"/>
  <c r="S198" i="16"/>
  <c r="T199" i="16"/>
  <c r="W199" i="16" s="1"/>
  <c r="Z199" i="16" s="1"/>
  <c r="S199" i="16"/>
  <c r="T200" i="16"/>
  <c r="S200" i="16"/>
  <c r="T202" i="16"/>
  <c r="S202" i="16"/>
  <c r="T203" i="16"/>
  <c r="S203" i="16"/>
  <c r="T204" i="16"/>
  <c r="S204" i="16"/>
  <c r="S205" i="16"/>
  <c r="T205" i="16"/>
  <c r="W205" i="16" s="1"/>
  <c r="Z205" i="16" s="1"/>
  <c r="T250" i="16"/>
  <c r="S250" i="16"/>
  <c r="T252" i="16"/>
  <c r="S252" i="16"/>
  <c r="T253" i="16"/>
  <c r="S253" i="16"/>
  <c r="T254" i="16"/>
  <c r="S254" i="16"/>
  <c r="S255" i="16"/>
  <c r="T255" i="16"/>
  <c r="S286" i="16"/>
  <c r="T286" i="16"/>
  <c r="T287" i="16"/>
  <c r="W287" i="16" s="1"/>
  <c r="Z287" i="16" s="1"/>
  <c r="S287" i="16"/>
  <c r="T288" i="16"/>
  <c r="S288" i="16"/>
  <c r="S289" i="16"/>
  <c r="T289" i="16"/>
  <c r="S291" i="16"/>
  <c r="T291" i="16"/>
  <c r="S292" i="16"/>
  <c r="T292" i="16"/>
  <c r="T293" i="16"/>
  <c r="S293" i="16"/>
  <c r="T294" i="16"/>
  <c r="S294" i="16"/>
  <c r="T284" i="16"/>
  <c r="S284" i="16"/>
  <c r="T324" i="16"/>
  <c r="S324" i="16"/>
  <c r="T559" i="16"/>
  <c r="S559" i="16"/>
  <c r="T560" i="16"/>
  <c r="S560" i="16"/>
  <c r="T561" i="16"/>
  <c r="S561" i="16"/>
  <c r="T563" i="16"/>
  <c r="S563" i="16"/>
  <c r="T565" i="16"/>
  <c r="S565" i="16"/>
  <c r="T566" i="16"/>
  <c r="S566" i="16"/>
  <c r="T570" i="16"/>
  <c r="W570" i="16" s="1"/>
  <c r="Z570" i="16" s="1"/>
  <c r="S570" i="16"/>
  <c r="T574" i="16"/>
  <c r="W574" i="16" s="1"/>
  <c r="Z574" i="16" s="1"/>
  <c r="S574" i="16"/>
  <c r="S575" i="16"/>
  <c r="T575" i="16"/>
  <c r="T576" i="16"/>
  <c r="S576" i="16"/>
  <c r="S577" i="16"/>
  <c r="T577" i="16"/>
  <c r="T578" i="16"/>
  <c r="S578" i="16"/>
  <c r="S579" i="16"/>
  <c r="T579" i="16"/>
  <c r="T581" i="16"/>
  <c r="S581" i="16"/>
  <c r="T582" i="16"/>
  <c r="W582" i="16" s="1"/>
  <c r="Z582" i="16" s="1"/>
  <c r="S582" i="16"/>
  <c r="T584" i="16"/>
  <c r="S584" i="16"/>
  <c r="T585" i="16"/>
  <c r="W585" i="16" s="1"/>
  <c r="Z585" i="16" s="1"/>
  <c r="S585" i="16"/>
  <c r="T587" i="16"/>
  <c r="S587" i="16"/>
  <c r="S588" i="16"/>
  <c r="T588" i="16"/>
  <c r="T589" i="16"/>
  <c r="S589" i="16"/>
  <c r="T591" i="16"/>
  <c r="W591" i="16" s="1"/>
  <c r="Z591" i="16" s="1"/>
  <c r="S591" i="16"/>
  <c r="T592" i="16"/>
  <c r="S592" i="16"/>
  <c r="T593" i="16"/>
  <c r="S593" i="16"/>
  <c r="T594" i="16"/>
  <c r="S594" i="16"/>
  <c r="T595" i="16"/>
  <c r="S595" i="16"/>
  <c r="S285" i="16"/>
  <c r="T285" i="16"/>
  <c r="T33" i="16"/>
  <c r="S33" i="16"/>
  <c r="T59" i="16"/>
  <c r="S59" i="16"/>
  <c r="T61" i="16"/>
  <c r="S61" i="16"/>
  <c r="T92" i="16"/>
  <c r="S92" i="16"/>
  <c r="T93" i="16"/>
  <c r="S93" i="16"/>
  <c r="T94" i="16"/>
  <c r="S94" i="16"/>
  <c r="T125" i="16"/>
  <c r="S125" i="16"/>
  <c r="T126" i="16"/>
  <c r="S126" i="16"/>
  <c r="T36" i="16"/>
  <c r="S36" i="16"/>
  <c r="T37" i="16"/>
  <c r="S37" i="16"/>
  <c r="T42" i="16"/>
  <c r="S42" i="16"/>
  <c r="S65" i="16"/>
  <c r="T65" i="16"/>
  <c r="S66" i="16"/>
  <c r="T66" i="16"/>
  <c r="T67" i="16"/>
  <c r="S67" i="16"/>
  <c r="S68" i="16"/>
  <c r="T68" i="16"/>
  <c r="W68" i="16" s="1"/>
  <c r="Z68" i="16" s="1"/>
  <c r="T70" i="16"/>
  <c r="S70" i="16"/>
  <c r="T96" i="16"/>
  <c r="S96" i="16"/>
  <c r="T97" i="16"/>
  <c r="S97" i="16"/>
  <c r="T98" i="16"/>
  <c r="W98" i="16" s="1"/>
  <c r="Z98" i="16" s="1"/>
  <c r="S98" i="16"/>
  <c r="S99" i="16"/>
  <c r="T99" i="16"/>
  <c r="T103" i="16"/>
  <c r="W103" i="16" s="1"/>
  <c r="Z103" i="16" s="1"/>
  <c r="S103" i="16"/>
  <c r="T486" i="16"/>
  <c r="S486" i="16"/>
  <c r="T487" i="16"/>
  <c r="S487" i="16"/>
  <c r="T488" i="16"/>
  <c r="S488" i="16"/>
  <c r="T164" i="16"/>
  <c r="S164" i="16"/>
  <c r="T165" i="16"/>
  <c r="S165" i="16"/>
  <c r="T166" i="16"/>
  <c r="W166" i="16" s="1"/>
  <c r="Z166" i="16" s="1"/>
  <c r="S166" i="16"/>
  <c r="T170" i="16"/>
  <c r="S170" i="16"/>
  <c r="T214" i="16"/>
  <c r="S214" i="16"/>
  <c r="T216" i="16"/>
  <c r="S216" i="16"/>
  <c r="T211" i="16"/>
  <c r="S211" i="16"/>
  <c r="T256" i="16"/>
  <c r="S256" i="16"/>
  <c r="T262" i="16"/>
  <c r="S262" i="16"/>
  <c r="T295" i="16"/>
  <c r="S295" i="16"/>
  <c r="T297" i="16"/>
  <c r="W297" i="16" s="1"/>
  <c r="Z297" i="16" s="1"/>
  <c r="S297" i="16"/>
  <c r="S296" i="16"/>
  <c r="T296" i="16"/>
  <c r="T331" i="16"/>
  <c r="S331" i="16"/>
  <c r="T333" i="16"/>
  <c r="S333" i="16"/>
  <c r="T336" i="16"/>
  <c r="S336" i="16"/>
  <c r="T341" i="16"/>
  <c r="S341" i="16"/>
  <c r="T489" i="16"/>
  <c r="W489" i="16" s="1"/>
  <c r="Z489" i="16" s="1"/>
  <c r="S489" i="16"/>
  <c r="T490" i="16"/>
  <c r="W490" i="16" s="1"/>
  <c r="Z490" i="16" s="1"/>
  <c r="S490" i="16"/>
  <c r="T491" i="16"/>
  <c r="S491" i="16"/>
  <c r="T492" i="16"/>
  <c r="S492" i="16"/>
  <c r="T493" i="16"/>
  <c r="S493" i="16"/>
  <c r="T494" i="16"/>
  <c r="S494" i="16"/>
  <c r="T495" i="16"/>
  <c r="S495" i="16"/>
  <c r="T496" i="16"/>
  <c r="S496" i="16"/>
  <c r="T497" i="16"/>
  <c r="S497" i="16"/>
  <c r="S498" i="16"/>
  <c r="T498" i="16"/>
  <c r="T499" i="16"/>
  <c r="W499" i="16" s="1"/>
  <c r="Z499" i="16" s="1"/>
  <c r="S499" i="16"/>
  <c r="S500" i="16"/>
  <c r="T500" i="16"/>
  <c r="T501" i="16"/>
  <c r="S501" i="16"/>
  <c r="T502" i="16"/>
  <c r="S502" i="16"/>
  <c r="T503" i="16"/>
  <c r="S503" i="16"/>
  <c r="T505" i="16"/>
  <c r="S505" i="16"/>
  <c r="T507" i="16"/>
  <c r="S507" i="16"/>
  <c r="T509" i="16"/>
  <c r="S509" i="16"/>
  <c r="T510" i="16"/>
  <c r="S510" i="16"/>
  <c r="S513" i="16"/>
  <c r="T513" i="16"/>
  <c r="T514" i="16"/>
  <c r="S514" i="16"/>
  <c r="T516" i="16"/>
  <c r="W516" i="16" s="1"/>
  <c r="Z516" i="16" s="1"/>
  <c r="S516" i="16"/>
  <c r="T517" i="16"/>
  <c r="S517" i="16"/>
  <c r="T518" i="16"/>
  <c r="S518" i="16"/>
  <c r="S334" i="16"/>
  <c r="T526" i="16"/>
  <c r="T529" i="16"/>
  <c r="T535" i="16"/>
  <c r="T39" i="16"/>
  <c r="S41" i="16"/>
  <c r="S104" i="16"/>
  <c r="S161" i="16"/>
  <c r="S167" i="16"/>
  <c r="T212" i="16"/>
  <c r="S260" i="16"/>
  <c r="T330" i="16"/>
  <c r="S537" i="16"/>
  <c r="S215" i="16"/>
  <c r="S330" i="16"/>
  <c r="S527" i="16"/>
  <c r="T104" i="16"/>
  <c r="T539" i="16"/>
  <c r="T334" i="16"/>
  <c r="T260" i="16"/>
  <c r="T519" i="16"/>
  <c r="T520" i="16"/>
  <c r="T523" i="16"/>
  <c r="S525" i="16"/>
  <c r="T525" i="16"/>
  <c r="S528" i="16"/>
  <c r="T528" i="16"/>
  <c r="T530" i="16"/>
  <c r="T534" i="16"/>
  <c r="T38" i="16"/>
  <c r="T102" i="16"/>
  <c r="S102" i="16"/>
  <c r="T105" i="16"/>
  <c r="T161" i="16"/>
  <c r="S168" i="16"/>
  <c r="T168" i="16"/>
  <c r="T213" i="16"/>
  <c r="T217" i="16"/>
  <c r="T218" i="16"/>
  <c r="T298" i="16"/>
  <c r="T299" i="16"/>
  <c r="S299" i="16"/>
  <c r="T335" i="16"/>
  <c r="T342" i="16"/>
  <c r="T343" i="16"/>
  <c r="S343" i="16"/>
  <c r="T536" i="16"/>
  <c r="S536" i="16"/>
  <c r="T537" i="16"/>
  <c r="T542" i="16"/>
  <c r="S542" i="16"/>
  <c r="T543" i="16"/>
  <c r="T544" i="16"/>
  <c r="S544" i="16"/>
  <c r="T545" i="16"/>
  <c r="T546" i="16"/>
  <c r="S546" i="16"/>
  <c r="T101" i="16"/>
  <c r="W101" i="16" s="1"/>
  <c r="Z101" i="16" s="1"/>
  <c r="S101" i="16"/>
  <c r="T261" i="16"/>
  <c r="T337" i="16"/>
  <c r="T339" i="16"/>
  <c r="W339" i="16" s="1"/>
  <c r="Z339" i="16" s="1"/>
  <c r="S339" i="16"/>
  <c r="S554" i="16"/>
  <c r="T554" i="16"/>
  <c r="S538" i="16"/>
  <c r="S261" i="16"/>
  <c r="S532" i="16"/>
  <c r="S212" i="16"/>
  <c r="S535" i="16"/>
  <c r="S218" i="16"/>
  <c r="T167" i="16"/>
  <c r="T40" i="16"/>
  <c r="T41" i="16"/>
  <c r="S551" i="16"/>
  <c r="S519" i="16"/>
  <c r="S342" i="16"/>
  <c r="S169" i="16"/>
  <c r="S38" i="16"/>
  <c r="S298" i="16"/>
  <c r="S217" i="16"/>
  <c r="S545" i="16"/>
  <c r="S39" i="16"/>
  <c r="S529" i="16"/>
  <c r="S526" i="16"/>
  <c r="S557" i="16"/>
  <c r="S524" i="16"/>
  <c r="S549" i="16"/>
  <c r="S523" i="16"/>
  <c r="S337" i="16"/>
  <c r="S543" i="16"/>
  <c r="S213" i="16"/>
  <c r="S335" i="16"/>
  <c r="S530" i="16"/>
  <c r="S105" i="16"/>
  <c r="S520" i="16"/>
  <c r="S555" i="16"/>
  <c r="S556" i="16"/>
  <c r="S553" i="16"/>
  <c r="S534" i="16"/>
  <c r="P162" i="16"/>
  <c r="U162" i="16" s="1"/>
  <c r="V162" i="16" s="1"/>
  <c r="P281" i="16"/>
  <c r="P8" i="16"/>
  <c r="P17" i="16"/>
  <c r="U17" i="16" s="1"/>
  <c r="V17" i="16" s="1"/>
  <c r="P47" i="16"/>
  <c r="P55" i="16"/>
  <c r="P75" i="16"/>
  <c r="P85" i="16"/>
  <c r="P122" i="16"/>
  <c r="P182" i="16"/>
  <c r="P9" i="16"/>
  <c r="P353" i="16"/>
  <c r="P48" i="16"/>
  <c r="U48" i="16" s="1"/>
  <c r="V48" i="16" s="1"/>
  <c r="P56" i="16"/>
  <c r="P76" i="16"/>
  <c r="P86" i="16"/>
  <c r="P114" i="16"/>
  <c r="P123" i="16"/>
  <c r="P144" i="16"/>
  <c r="P154" i="16"/>
  <c r="P186" i="16"/>
  <c r="P222" i="16"/>
  <c r="P236" i="16"/>
  <c r="P268" i="16"/>
  <c r="U268" i="16" s="1"/>
  <c r="V268" i="16" s="1"/>
  <c r="P282" i="16"/>
  <c r="U282" i="16" s="1"/>
  <c r="V282" i="16" s="1"/>
  <c r="P313" i="16"/>
  <c r="P349" i="16"/>
  <c r="U349" i="16" s="1"/>
  <c r="V349" i="16" s="1"/>
  <c r="P364" i="16"/>
  <c r="P388" i="16"/>
  <c r="P401" i="16"/>
  <c r="P414" i="16"/>
  <c r="P442" i="16"/>
  <c r="P250" i="16"/>
  <c r="P59" i="16"/>
  <c r="P49" i="16"/>
  <c r="P87" i="16"/>
  <c r="P223" i="16"/>
  <c r="P365" i="16"/>
  <c r="U365" i="16" s="1"/>
  <c r="V365" i="16" s="1"/>
  <c r="P378" i="16"/>
  <c r="P402" i="16"/>
  <c r="P2" i="16"/>
  <c r="P11" i="16"/>
  <c r="P29" i="16"/>
  <c r="U29" i="16" s="1"/>
  <c r="V29" i="16" s="1"/>
  <c r="P50" i="16"/>
  <c r="P71" i="16"/>
  <c r="U71" i="16" s="1"/>
  <c r="V71" i="16" s="1"/>
  <c r="P78" i="16"/>
  <c r="P88" i="16"/>
  <c r="U88" i="16" s="1"/>
  <c r="V88" i="16" s="1"/>
  <c r="P116" i="16"/>
  <c r="P136" i="16"/>
  <c r="P146" i="16"/>
  <c r="U146" i="16" s="1"/>
  <c r="V146" i="16" s="1"/>
  <c r="P156" i="16"/>
  <c r="P188" i="16"/>
  <c r="P226" i="16"/>
  <c r="P240" i="16"/>
  <c r="P272" i="16"/>
  <c r="P301" i="16"/>
  <c r="U301" i="16" s="1"/>
  <c r="V301" i="16" s="1"/>
  <c r="W301" i="16" s="1"/>
  <c r="P315" i="16"/>
  <c r="P367" i="16"/>
  <c r="U367" i="16" s="1"/>
  <c r="V367" i="16" s="1"/>
  <c r="P379" i="16"/>
  <c r="P391" i="16"/>
  <c r="P403" i="16"/>
  <c r="P418" i="16"/>
  <c r="P454" i="16"/>
  <c r="P66" i="16"/>
  <c r="P28" i="16"/>
  <c r="U28" i="16" s="1"/>
  <c r="V28" i="16" s="1"/>
  <c r="P145" i="16"/>
  <c r="U145" i="16" s="1"/>
  <c r="V145" i="16" s="1"/>
  <c r="P314" i="16"/>
  <c r="P287" i="16"/>
  <c r="P126" i="16"/>
  <c r="P3" i="16"/>
  <c r="P12" i="16"/>
  <c r="U12" i="16" s="1"/>
  <c r="V12" i="16" s="1"/>
  <c r="W12" i="16" s="1"/>
  <c r="P79" i="16"/>
  <c r="U79" i="16" s="1"/>
  <c r="V79" i="16" s="1"/>
  <c r="P89" i="16"/>
  <c r="U89" i="16" s="1"/>
  <c r="V89" i="16" s="1"/>
  <c r="P118" i="16"/>
  <c r="P137" i="16"/>
  <c r="P147" i="16"/>
  <c r="U147" i="16" s="1"/>
  <c r="V147" i="16" s="1"/>
  <c r="P178" i="16"/>
  <c r="P190" i="16"/>
  <c r="U190" i="16" s="1"/>
  <c r="V190" i="16" s="1"/>
  <c r="P229" i="16"/>
  <c r="P241" i="16"/>
  <c r="P273" i="16"/>
  <c r="U273" i="16" s="1"/>
  <c r="V273" i="16" s="1"/>
  <c r="P306" i="16"/>
  <c r="U306" i="16" s="1"/>
  <c r="V306" i="16" s="1"/>
  <c r="P317" i="16"/>
  <c r="P356" i="16"/>
  <c r="P368" i="16"/>
  <c r="P380" i="16"/>
  <c r="P394" i="16"/>
  <c r="P405" i="16"/>
  <c r="P421" i="16"/>
  <c r="P461" i="16"/>
  <c r="P561" i="16"/>
  <c r="P99" i="16"/>
  <c r="P115" i="16"/>
  <c r="P237" i="16"/>
  <c r="P417" i="16"/>
  <c r="U417" i="16" s="1"/>
  <c r="V417" i="16" s="1"/>
  <c r="W417" i="16" s="1"/>
  <c r="P449" i="16"/>
  <c r="P4" i="16"/>
  <c r="P13" i="16"/>
  <c r="P31" i="16"/>
  <c r="U31" i="16" s="1"/>
  <c r="V31" i="16" s="1"/>
  <c r="P52" i="16"/>
  <c r="U52" i="16" s="1"/>
  <c r="V52" i="16" s="1"/>
  <c r="P72" i="16"/>
  <c r="P80" i="16"/>
  <c r="P90" i="16"/>
  <c r="P119" i="16"/>
  <c r="P148" i="16"/>
  <c r="P191" i="16"/>
  <c r="U191" i="16" s="1"/>
  <c r="V191" i="16" s="1"/>
  <c r="P230" i="16"/>
  <c r="U230" i="16" s="1"/>
  <c r="V230" i="16" s="1"/>
  <c r="P246" i="16"/>
  <c r="P277" i="16"/>
  <c r="U277" i="16" s="1"/>
  <c r="V277" i="16" s="1"/>
  <c r="P307" i="16"/>
  <c r="P318" i="16"/>
  <c r="P357" i="16"/>
  <c r="P371" i="16"/>
  <c r="P382" i="16"/>
  <c r="P406" i="16"/>
  <c r="P422" i="16"/>
  <c r="U422" i="16" s="1"/>
  <c r="V422" i="16" s="1"/>
  <c r="P469" i="16"/>
  <c r="P567" i="16"/>
  <c r="U567" i="16" s="1"/>
  <c r="V567" i="16" s="1"/>
  <c r="P10" i="16"/>
  <c r="P135" i="16"/>
  <c r="P155" i="16"/>
  <c r="U155" i="16" s="1"/>
  <c r="V155" i="16" s="1"/>
  <c r="P187" i="16"/>
  <c r="P554" i="16"/>
  <c r="P548" i="16"/>
  <c r="P544" i="16"/>
  <c r="P537" i="16"/>
  <c r="P298" i="16"/>
  <c r="P215" i="16"/>
  <c r="P38" i="16"/>
  <c r="P528" i="16"/>
  <c r="P523" i="16"/>
  <c r="P515" i="16"/>
  <c r="U515" i="16" s="1"/>
  <c r="V515" i="16" s="1"/>
  <c r="P507" i="16"/>
  <c r="P493" i="16"/>
  <c r="P338" i="16"/>
  <c r="U338" i="16" s="1"/>
  <c r="V338" i="16" s="1"/>
  <c r="P295" i="16"/>
  <c r="P216" i="16"/>
  <c r="P160" i="16"/>
  <c r="U160" i="16" s="1"/>
  <c r="V160" i="16" s="1"/>
  <c r="P98" i="16"/>
  <c r="P65" i="16"/>
  <c r="P125" i="16"/>
  <c r="P33" i="16"/>
  <c r="P589" i="16"/>
  <c r="P582" i="16"/>
  <c r="P574" i="16"/>
  <c r="P566" i="16"/>
  <c r="P560" i="16"/>
  <c r="P294" i="16"/>
  <c r="P286" i="16"/>
  <c r="P248" i="16"/>
  <c r="U248" i="16" s="1"/>
  <c r="V248" i="16" s="1"/>
  <c r="P200" i="16"/>
  <c r="P483" i="16"/>
  <c r="P475" i="16"/>
  <c r="P468" i="16"/>
  <c r="P460" i="16"/>
  <c r="P453" i="16"/>
  <c r="P448" i="16"/>
  <c r="P441" i="16"/>
  <c r="U441" i="16" s="1"/>
  <c r="V441" i="16" s="1"/>
  <c r="P433" i="16"/>
  <c r="U433" i="16" s="1"/>
  <c r="V433" i="16" s="1"/>
  <c r="P427" i="16"/>
  <c r="P420" i="16"/>
  <c r="P412" i="16"/>
  <c r="P404" i="16"/>
  <c r="P396" i="16"/>
  <c r="U396" i="16" s="1"/>
  <c r="V396" i="16" s="1"/>
  <c r="P389" i="16"/>
  <c r="P381" i="16"/>
  <c r="P374" i="16"/>
  <c r="U374" i="16" s="1"/>
  <c r="V374" i="16" s="1"/>
  <c r="P366" i="16"/>
  <c r="P358" i="16"/>
  <c r="P348" i="16"/>
  <c r="P316" i="16"/>
  <c r="U316" i="16" s="1"/>
  <c r="V316" i="16" s="1"/>
  <c r="W316" i="16" s="1"/>
  <c r="Z316" i="16" s="1"/>
  <c r="P309" i="16"/>
  <c r="P283" i="16"/>
  <c r="P274" i="16"/>
  <c r="P266" i="16"/>
  <c r="P238" i="16"/>
  <c r="T238" i="16" s="1"/>
  <c r="P221" i="16"/>
  <c r="P189" i="16"/>
  <c r="U189" i="16" s="1"/>
  <c r="V189" i="16" s="1"/>
  <c r="P180" i="16"/>
  <c r="P553" i="16"/>
  <c r="P339" i="16"/>
  <c r="P543" i="16"/>
  <c r="P536" i="16"/>
  <c r="P213" i="16"/>
  <c r="P105" i="16"/>
  <c r="P535" i="16"/>
  <c r="P522" i="16"/>
  <c r="U522" i="16" s="1"/>
  <c r="V522" i="16" s="1"/>
  <c r="P514" i="16"/>
  <c r="P506" i="16"/>
  <c r="U506" i="16" s="1"/>
  <c r="V506" i="16" s="1"/>
  <c r="P500" i="16"/>
  <c r="P492" i="16"/>
  <c r="P336" i="16"/>
  <c r="P262" i="16"/>
  <c r="P214" i="16"/>
  <c r="P488" i="16"/>
  <c r="P97" i="16"/>
  <c r="P42" i="16"/>
  <c r="P124" i="16"/>
  <c r="U124" i="16" s="1"/>
  <c r="V124" i="16" s="1"/>
  <c r="P285" i="16"/>
  <c r="P588" i="16"/>
  <c r="P581" i="16"/>
  <c r="P573" i="16"/>
  <c r="U573" i="16" s="1"/>
  <c r="V573" i="16" s="1"/>
  <c r="W573" i="16" s="1"/>
  <c r="Z573" i="16" s="1"/>
  <c r="P565" i="16"/>
  <c r="P559" i="16"/>
  <c r="P293" i="16"/>
  <c r="P249" i="16"/>
  <c r="U249" i="16" s="1"/>
  <c r="V249" i="16" s="1"/>
  <c r="P207" i="16"/>
  <c r="U207" i="16" s="1"/>
  <c r="V207" i="16" s="1"/>
  <c r="P199" i="16"/>
  <c r="P482" i="16"/>
  <c r="P467" i="16"/>
  <c r="P459" i="16"/>
  <c r="P447" i="16"/>
  <c r="P440" i="16"/>
  <c r="P432" i="16"/>
  <c r="P419" i="16"/>
  <c r="P411" i="16"/>
  <c r="P558" i="16"/>
  <c r="U558" i="16" s="1"/>
  <c r="V558" i="16" s="1"/>
  <c r="P552" i="16"/>
  <c r="U552" i="16" s="1"/>
  <c r="V552" i="16" s="1"/>
  <c r="P337" i="16"/>
  <c r="P263" i="16"/>
  <c r="U263" i="16" s="1"/>
  <c r="V263" i="16" s="1"/>
  <c r="P212" i="16"/>
  <c r="P104" i="16"/>
  <c r="P534" i="16"/>
  <c r="P527" i="16"/>
  <c r="P521" i="16"/>
  <c r="U521" i="16" s="1"/>
  <c r="V521" i="16" s="1"/>
  <c r="P513" i="16"/>
  <c r="P499" i="16"/>
  <c r="P491" i="16"/>
  <c r="P333" i="16"/>
  <c r="P259" i="16"/>
  <c r="U259" i="16" s="1"/>
  <c r="V259" i="16" s="1"/>
  <c r="P170" i="16"/>
  <c r="P96" i="16"/>
  <c r="P94" i="16"/>
  <c r="P595" i="16"/>
  <c r="P587" i="16"/>
  <c r="P580" i="16"/>
  <c r="U580" i="16" s="1"/>
  <c r="V580" i="16" s="1"/>
  <c r="W580" i="16" s="1"/>
  <c r="Z580" i="16" s="1"/>
  <c r="P572" i="16"/>
  <c r="U572" i="16" s="1"/>
  <c r="V572" i="16" s="1"/>
  <c r="P325" i="16"/>
  <c r="U325" i="16" s="1"/>
  <c r="V325" i="16" s="1"/>
  <c r="P292" i="16"/>
  <c r="P255" i="16"/>
  <c r="P206" i="16"/>
  <c r="U206" i="16" s="1"/>
  <c r="V206" i="16" s="1"/>
  <c r="P198" i="16"/>
  <c r="P481" i="16"/>
  <c r="P474" i="16"/>
  <c r="P466" i="16"/>
  <c r="P458" i="16"/>
  <c r="P446" i="16"/>
  <c r="P439" i="16"/>
  <c r="P45" i="16"/>
  <c r="U45" i="16" s="1"/>
  <c r="V45" i="16" s="1"/>
  <c r="W45" i="16" s="1"/>
  <c r="Z45" i="16" s="1"/>
  <c r="P551" i="16"/>
  <c r="P261" i="16"/>
  <c r="P542" i="16"/>
  <c r="P343" i="16"/>
  <c r="P260" i="16"/>
  <c r="P169" i="16"/>
  <c r="P102" i="16"/>
  <c r="P533" i="16"/>
  <c r="U533" i="16" s="1"/>
  <c r="V533" i="16" s="1"/>
  <c r="P526" i="16"/>
  <c r="P520" i="16"/>
  <c r="P512" i="16"/>
  <c r="U512" i="16" s="1"/>
  <c r="V512" i="16" s="1"/>
  <c r="P505" i="16"/>
  <c r="P498" i="16"/>
  <c r="P490" i="16"/>
  <c r="P332" i="16"/>
  <c r="U332" i="16" s="1"/>
  <c r="V332" i="16" s="1"/>
  <c r="P258" i="16"/>
  <c r="U258" i="16" s="1"/>
  <c r="V258" i="16" s="1"/>
  <c r="P166" i="16"/>
  <c r="P487" i="16"/>
  <c r="P70" i="16"/>
  <c r="P37" i="16"/>
  <c r="P93" i="16"/>
  <c r="P594" i="16"/>
  <c r="P586" i="16"/>
  <c r="U586" i="16" s="1"/>
  <c r="V586" i="16" s="1"/>
  <c r="P579" i="16"/>
  <c r="P571" i="16"/>
  <c r="U571" i="16" s="1"/>
  <c r="V571" i="16" s="1"/>
  <c r="P327" i="16"/>
  <c r="U327" i="16" s="1"/>
  <c r="V327" i="16" s="1"/>
  <c r="W327" i="16" s="1"/>
  <c r="P291" i="16"/>
  <c r="P254" i="16"/>
  <c r="P205" i="16"/>
  <c r="P197" i="16"/>
  <c r="P480" i="16"/>
  <c r="P473" i="16"/>
  <c r="P465" i="16"/>
  <c r="P457" i="16"/>
  <c r="P452" i="16"/>
  <c r="P445" i="16"/>
  <c r="P438" i="16"/>
  <c r="P425" i="16"/>
  <c r="U425" i="16" s="1"/>
  <c r="V425" i="16" s="1"/>
  <c r="P550" i="16"/>
  <c r="U550" i="16" s="1"/>
  <c r="V550" i="16" s="1"/>
  <c r="P101" i="16"/>
  <c r="P541" i="16"/>
  <c r="U541" i="16" s="1"/>
  <c r="V541" i="16" s="1"/>
  <c r="P342" i="16"/>
  <c r="P218" i="16"/>
  <c r="P168" i="16"/>
  <c r="P532" i="16"/>
  <c r="P525" i="16"/>
  <c r="P519" i="16"/>
  <c r="P511" i="16"/>
  <c r="U511" i="16" s="1"/>
  <c r="V511" i="16" s="1"/>
  <c r="P504" i="16"/>
  <c r="U504" i="16" s="1"/>
  <c r="V504" i="16" s="1"/>
  <c r="P497" i="16"/>
  <c r="P489" i="16"/>
  <c r="P331" i="16"/>
  <c r="P257" i="16"/>
  <c r="U257" i="16" s="1"/>
  <c r="V257" i="16" s="1"/>
  <c r="P165" i="16"/>
  <c r="P486" i="16"/>
  <c r="P69" i="16"/>
  <c r="U69" i="16" s="1"/>
  <c r="V69" i="16" s="1"/>
  <c r="P36" i="16"/>
  <c r="P92" i="16"/>
  <c r="P593" i="16"/>
  <c r="P585" i="16"/>
  <c r="P578" i="16"/>
  <c r="P570" i="16"/>
  <c r="P564" i="16"/>
  <c r="U564" i="16" s="1"/>
  <c r="V564" i="16" s="1"/>
  <c r="P326" i="16"/>
  <c r="U326" i="16" s="1"/>
  <c r="V326" i="16" s="1"/>
  <c r="P290" i="16"/>
  <c r="U290" i="16" s="1"/>
  <c r="V290" i="16" s="1"/>
  <c r="P253" i="16"/>
  <c r="P204" i="16"/>
  <c r="P159" i="16"/>
  <c r="P479" i="16"/>
  <c r="P472" i="16"/>
  <c r="P464" i="16"/>
  <c r="P456" i="16"/>
  <c r="P451" i="16"/>
  <c r="P444" i="16"/>
  <c r="U444" i="16" s="1"/>
  <c r="V444" i="16" s="1"/>
  <c r="P437" i="16"/>
  <c r="P431" i="16"/>
  <c r="P424" i="16"/>
  <c r="P416" i="16"/>
  <c r="P408" i="16"/>
  <c r="P400" i="16"/>
  <c r="P393" i="16"/>
  <c r="P385" i="16"/>
  <c r="P377" i="16"/>
  <c r="P370" i="16"/>
  <c r="P362" i="16"/>
  <c r="P352" i="16"/>
  <c r="U352" i="16" s="1"/>
  <c r="V352" i="16" s="1"/>
  <c r="W352" i="16" s="1"/>
  <c r="P320" i="16"/>
  <c r="U320" i="16" s="1"/>
  <c r="V320" i="16" s="1"/>
  <c r="W320" i="16" s="1"/>
  <c r="P303" i="16"/>
  <c r="P280" i="16"/>
  <c r="U280" i="16" s="1"/>
  <c r="V280" i="16" s="1"/>
  <c r="P270" i="16"/>
  <c r="P355" i="16"/>
  <c r="P234" i="16"/>
  <c r="U234" i="16" s="1"/>
  <c r="V234" i="16" s="1"/>
  <c r="P225" i="16"/>
  <c r="P193" i="16"/>
  <c r="P185" i="16"/>
  <c r="P171" i="16"/>
  <c r="U171" i="16" s="1"/>
  <c r="V171" i="16" s="1"/>
  <c r="P150" i="16"/>
  <c r="P142" i="16"/>
  <c r="P134" i="16"/>
  <c r="P110" i="16"/>
  <c r="U110" i="16" s="1"/>
  <c r="V110" i="16" s="1"/>
  <c r="P84" i="16"/>
  <c r="U84" i="16" s="1"/>
  <c r="V84" i="16" s="1"/>
  <c r="P77" i="16"/>
  <c r="P58" i="16"/>
  <c r="P51" i="16"/>
  <c r="U51" i="16" s="1"/>
  <c r="V51" i="16" s="1"/>
  <c r="P30" i="16"/>
  <c r="U30" i="16" s="1"/>
  <c r="V30" i="16" s="1"/>
  <c r="P14" i="16"/>
  <c r="P6" i="16"/>
  <c r="P384" i="16"/>
  <c r="P376" i="16"/>
  <c r="P351" i="16"/>
  <c r="U351" i="16" s="1"/>
  <c r="V351" i="16" s="1"/>
  <c r="P312" i="16"/>
  <c r="P279" i="16"/>
  <c r="P242" i="16"/>
  <c r="P224" i="16"/>
  <c r="U224" i="16" s="1"/>
  <c r="V224" i="16" s="1"/>
  <c r="P192" i="16"/>
  <c r="P157" i="16"/>
  <c r="P149" i="16"/>
  <c r="P117" i="16"/>
  <c r="P83" i="16"/>
  <c r="P557" i="16"/>
  <c r="P549" i="16"/>
  <c r="P547" i="16"/>
  <c r="U547" i="16" s="1"/>
  <c r="V547" i="16" s="1"/>
  <c r="P540" i="16"/>
  <c r="U540" i="16" s="1"/>
  <c r="V540" i="16" s="1"/>
  <c r="P335" i="16"/>
  <c r="P217" i="16"/>
  <c r="P167" i="16"/>
  <c r="P41" i="16"/>
  <c r="P531" i="16"/>
  <c r="U531" i="16" s="1"/>
  <c r="V531" i="16" s="1"/>
  <c r="P524" i="16"/>
  <c r="P518" i="16"/>
  <c r="P510" i="16"/>
  <c r="P503" i="16"/>
  <c r="P496" i="16"/>
  <c r="P296" i="16"/>
  <c r="P256" i="16"/>
  <c r="P164" i="16"/>
  <c r="P103" i="16"/>
  <c r="P68" i="16"/>
  <c r="P35" i="16"/>
  <c r="U35" i="16" s="1"/>
  <c r="V35" i="16" s="1"/>
  <c r="P61" i="16"/>
  <c r="P592" i="16"/>
  <c r="P584" i="16"/>
  <c r="P577" i="16"/>
  <c r="P569" i="16"/>
  <c r="U569" i="16" s="1"/>
  <c r="V569" i="16" s="1"/>
  <c r="P563" i="16"/>
  <c r="P324" i="16"/>
  <c r="P289" i="16"/>
  <c r="P251" i="16"/>
  <c r="U251" i="16" s="1"/>
  <c r="V251" i="16" s="1"/>
  <c r="W251" i="16" s="1"/>
  <c r="Z251" i="16" s="1"/>
  <c r="P203" i="16"/>
  <c r="P158" i="16"/>
  <c r="P478" i="16"/>
  <c r="P471" i="16"/>
  <c r="P463" i="16"/>
  <c r="U463" i="16" s="1"/>
  <c r="V463" i="16" s="1"/>
  <c r="P450" i="16"/>
  <c r="U450" i="16" s="1"/>
  <c r="V450" i="16" s="1"/>
  <c r="P443" i="16"/>
  <c r="P436" i="16"/>
  <c r="P430" i="16"/>
  <c r="P423" i="16"/>
  <c r="U423" i="16" s="1"/>
  <c r="V423" i="16" s="1"/>
  <c r="P415" i="16"/>
  <c r="U415" i="16" s="1"/>
  <c r="V415" i="16" s="1"/>
  <c r="P407" i="16"/>
  <c r="U407" i="16" s="1"/>
  <c r="V407" i="16" s="1"/>
  <c r="P399" i="16"/>
  <c r="P392" i="16"/>
  <c r="P369" i="16"/>
  <c r="P361" i="16"/>
  <c r="P319" i="16"/>
  <c r="P302" i="16"/>
  <c r="P269" i="16"/>
  <c r="P233" i="16"/>
  <c r="P184" i="16"/>
  <c r="P354" i="16"/>
  <c r="P133" i="16"/>
  <c r="P91" i="16"/>
  <c r="U91" i="16" s="1"/>
  <c r="V91" i="16" s="1"/>
  <c r="W91" i="16" s="1"/>
  <c r="Z91" i="16" s="1"/>
  <c r="P556" i="16"/>
  <c r="P546" i="16"/>
  <c r="P539" i="16"/>
  <c r="P330" i="16"/>
  <c r="P161" i="16"/>
  <c r="P40" i="16"/>
  <c r="P530" i="16"/>
  <c r="P334" i="16"/>
  <c r="P517" i="16"/>
  <c r="P509" i="16"/>
  <c r="P502" i="16"/>
  <c r="P495" i="16"/>
  <c r="P341" i="16"/>
  <c r="P211" i="16"/>
  <c r="P163" i="16"/>
  <c r="U163" i="16" s="1"/>
  <c r="V163" i="16" s="1"/>
  <c r="P100" i="16"/>
  <c r="U100" i="16" s="1"/>
  <c r="V100" i="16" s="1"/>
  <c r="P67" i="16"/>
  <c r="P127" i="16"/>
  <c r="U127" i="16" s="1"/>
  <c r="V127" i="16" s="1"/>
  <c r="P60" i="16"/>
  <c r="U60" i="16" s="1"/>
  <c r="V60" i="16" s="1"/>
  <c r="P591" i="16"/>
  <c r="P583" i="16"/>
  <c r="U583" i="16" s="1"/>
  <c r="V583" i="16" s="1"/>
  <c r="P576" i="16"/>
  <c r="P568" i="16"/>
  <c r="U568" i="16" s="1"/>
  <c r="V568" i="16" s="1"/>
  <c r="P562" i="16"/>
  <c r="U562" i="16" s="1"/>
  <c r="V562" i="16" s="1"/>
  <c r="P284" i="16"/>
  <c r="P288" i="16"/>
  <c r="P252" i="16"/>
  <c r="P202" i="16"/>
  <c r="P485" i="16"/>
  <c r="P477" i="16"/>
  <c r="P470" i="16"/>
  <c r="P462" i="16"/>
  <c r="U462" i="16" s="1"/>
  <c r="V462" i="16" s="1"/>
  <c r="P455" i="16"/>
  <c r="P435" i="16"/>
  <c r="U435" i="16" s="1"/>
  <c r="V435" i="16" s="1"/>
  <c r="P429" i="16"/>
  <c r="P555" i="16"/>
  <c r="P545" i="16"/>
  <c r="P538" i="16"/>
  <c r="P299" i="16"/>
  <c r="P39" i="16"/>
  <c r="P529" i="16"/>
  <c r="P329" i="16"/>
  <c r="U329" i="16" s="1"/>
  <c r="V329" i="16" s="1"/>
  <c r="P516" i="16"/>
  <c r="P508" i="16"/>
  <c r="U508" i="16" s="1"/>
  <c r="V508" i="16" s="1"/>
  <c r="P501" i="16"/>
  <c r="P494" i="16"/>
  <c r="P340" i="16"/>
  <c r="U340" i="16" s="1"/>
  <c r="V340" i="16" s="1"/>
  <c r="P297" i="16"/>
  <c r="P5" i="16"/>
  <c r="P15" i="16"/>
  <c r="P32" i="16"/>
  <c r="U32" i="16" s="1"/>
  <c r="V32" i="16" s="1"/>
  <c r="W32" i="16" s="1"/>
  <c r="Z32" i="16" s="1"/>
  <c r="P53" i="16"/>
  <c r="P73" i="16"/>
  <c r="U73" i="16" s="1"/>
  <c r="V73" i="16" s="1"/>
  <c r="P81" i="16"/>
  <c r="P111" i="16"/>
  <c r="P120" i="16"/>
  <c r="U120" i="16" s="1"/>
  <c r="V120" i="16" s="1"/>
  <c r="P138" i="16"/>
  <c r="U138" i="16" s="1"/>
  <c r="V138" i="16" s="1"/>
  <c r="P151" i="16"/>
  <c r="P179" i="16"/>
  <c r="P195" i="16"/>
  <c r="P231" i="16"/>
  <c r="P247" i="16"/>
  <c r="P278" i="16"/>
  <c r="P308" i="16"/>
  <c r="P321" i="16"/>
  <c r="U321" i="16" s="1"/>
  <c r="V321" i="16" s="1"/>
  <c r="W321" i="16" s="1"/>
  <c r="Z321" i="16" s="1"/>
  <c r="P359" i="16"/>
  <c r="U359" i="16" s="1"/>
  <c r="V359" i="16" s="1"/>
  <c r="P372" i="16"/>
  <c r="U372" i="16" s="1"/>
  <c r="V372" i="16" s="1"/>
  <c r="P383" i="16"/>
  <c r="P395" i="16"/>
  <c r="P409" i="16"/>
  <c r="P426" i="16"/>
  <c r="P476" i="16"/>
  <c r="P575" i="16"/>
  <c r="P57" i="16"/>
  <c r="U57" i="16" s="1"/>
  <c r="V57" i="16" s="1"/>
  <c r="W57" i="16" s="1"/>
  <c r="Z57" i="16" s="1"/>
  <c r="P271" i="16"/>
  <c r="U271" i="16" s="1"/>
  <c r="V271" i="16" s="1"/>
  <c r="W271" i="16" s="1"/>
  <c r="P350" i="16"/>
  <c r="U350" i="16" s="1"/>
  <c r="V350" i="16" s="1"/>
  <c r="W350" i="16" s="1"/>
  <c r="P390" i="16"/>
  <c r="P7" i="16"/>
  <c r="U7" i="16" s="1"/>
  <c r="V7" i="16" s="1"/>
  <c r="P16" i="16"/>
  <c r="U16" i="16" s="1"/>
  <c r="V16" i="16" s="1"/>
  <c r="W16" i="16" s="1"/>
  <c r="P46" i="16"/>
  <c r="P54" i="16"/>
  <c r="P74" i="16"/>
  <c r="U74" i="16" s="1"/>
  <c r="V74" i="16" s="1"/>
  <c r="P82" i="16"/>
  <c r="P112" i="16"/>
  <c r="P121" i="16"/>
  <c r="P139" i="16"/>
  <c r="U139" i="16" s="1"/>
  <c r="V139" i="16" s="1"/>
  <c r="W139" i="16" s="1"/>
  <c r="P152" i="16"/>
  <c r="P196" i="16"/>
  <c r="P232" i="16"/>
  <c r="P265" i="16"/>
  <c r="U265" i="16" s="1"/>
  <c r="V265" i="16" s="1"/>
  <c r="P310" i="16"/>
  <c r="P322" i="16"/>
  <c r="P360" i="16"/>
  <c r="U360" i="16" s="1"/>
  <c r="V360" i="16" s="1"/>
  <c r="P373" i="16"/>
  <c r="P386" i="16"/>
  <c r="P397" i="16"/>
  <c r="U397" i="16" s="1"/>
  <c r="V397" i="16" s="1"/>
  <c r="P410" i="16"/>
  <c r="P428" i="16"/>
  <c r="U428" i="16" s="1"/>
  <c r="V428" i="16" s="1"/>
  <c r="P484" i="16"/>
  <c r="P113" i="16"/>
  <c r="P143" i="16"/>
  <c r="P153" i="16"/>
  <c r="P220" i="16"/>
  <c r="P235" i="16"/>
  <c r="U235" i="16" s="1"/>
  <c r="V235" i="16" s="1"/>
  <c r="W235" i="16" s="1"/>
  <c r="P267" i="16"/>
  <c r="P311" i="16"/>
  <c r="P323" i="16"/>
  <c r="P363" i="16"/>
  <c r="U363" i="16" s="1"/>
  <c r="V363" i="16" s="1"/>
  <c r="W363" i="16" s="1"/>
  <c r="Z363" i="16" s="1"/>
  <c r="P375" i="16"/>
  <c r="P387" i="16"/>
  <c r="P398" i="16"/>
  <c r="P413" i="16"/>
  <c r="P434" i="16"/>
  <c r="U434" i="16" s="1"/>
  <c r="V434" i="16" s="1"/>
  <c r="P201" i="16"/>
  <c r="U201" i="16" s="1"/>
  <c r="V201" i="16" s="1"/>
  <c r="P590" i="16"/>
  <c r="U590" i="16" s="1"/>
  <c r="V590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S238" i="16" l="1"/>
  <c r="U238" i="16"/>
  <c r="V238" i="16" s="1"/>
  <c r="W238" i="16" s="1"/>
  <c r="Z238" i="16" s="1"/>
  <c r="S34" i="16"/>
  <c r="T34" i="16"/>
  <c r="U34" i="16"/>
  <c r="V34" i="16" s="1"/>
  <c r="W34" i="16" s="1"/>
  <c r="Z34" i="16" s="1"/>
  <c r="T160" i="16"/>
  <c r="W160" i="16" s="1"/>
  <c r="Z160" i="16" s="1"/>
  <c r="S160" i="16"/>
  <c r="T52" i="16"/>
  <c r="W52" i="16" s="1"/>
  <c r="Z52" i="16" s="1"/>
  <c r="S51" i="16"/>
  <c r="T51" i="16"/>
  <c r="W112" i="16"/>
  <c r="Z112" i="16" s="1"/>
  <c r="W497" i="16"/>
  <c r="Z497" i="16" s="1"/>
  <c r="W285" i="16"/>
  <c r="Z285" i="16" s="1"/>
  <c r="W65" i="16"/>
  <c r="Z65" i="16" s="1"/>
  <c r="W461" i="16"/>
  <c r="Z461" i="16" s="1"/>
  <c r="W246" i="16"/>
  <c r="Z246" i="16" s="1"/>
  <c r="W526" i="16"/>
  <c r="Z526" i="16" s="1"/>
  <c r="W164" i="16"/>
  <c r="Z164" i="16" s="1"/>
  <c r="W274" i="16"/>
  <c r="Z274" i="16" s="1"/>
  <c r="W54" i="16"/>
  <c r="Z54" i="16" s="1"/>
  <c r="W498" i="16"/>
  <c r="Z498" i="16" s="1"/>
  <c r="W513" i="16"/>
  <c r="Z513" i="16" s="1"/>
  <c r="W577" i="16"/>
  <c r="Z577" i="16" s="1"/>
  <c r="W366" i="16"/>
  <c r="Z366" i="16" s="1"/>
  <c r="W336" i="16"/>
  <c r="Z336" i="16" s="1"/>
  <c r="W421" i="16"/>
  <c r="Z421" i="16" s="1"/>
  <c r="W113" i="16"/>
  <c r="Z113" i="16" s="1"/>
  <c r="W82" i="16"/>
  <c r="Z82" i="16" s="1"/>
  <c r="W528" i="16"/>
  <c r="Z528" i="16" s="1"/>
  <c r="W165" i="16"/>
  <c r="Z165" i="16" s="1"/>
  <c r="W595" i="16"/>
  <c r="Z595" i="16" s="1"/>
  <c r="W15" i="16"/>
  <c r="Z15" i="16" s="1"/>
  <c r="W51" i="16"/>
  <c r="Z51" i="16" s="1"/>
  <c r="W14" i="16"/>
  <c r="Z14" i="16" s="1"/>
  <c r="W507" i="16"/>
  <c r="Z507" i="16" s="1"/>
  <c r="W94" i="16"/>
  <c r="Z94" i="16" s="1"/>
  <c r="W78" i="16"/>
  <c r="Z78" i="16" s="1"/>
  <c r="W99" i="16"/>
  <c r="Z99" i="16" s="1"/>
  <c r="W542" i="16"/>
  <c r="Z542" i="16" s="1"/>
  <c r="W554" i="16"/>
  <c r="Z554" i="16" s="1"/>
  <c r="W343" i="16"/>
  <c r="Z343" i="16" s="1"/>
  <c r="W39" i="16"/>
  <c r="Z39" i="16" s="1"/>
  <c r="W510" i="16"/>
  <c r="Z510" i="16" s="1"/>
  <c r="W36" i="16"/>
  <c r="Z36" i="16" s="1"/>
  <c r="W424" i="16"/>
  <c r="Z424" i="16" s="1"/>
  <c r="W354" i="16"/>
  <c r="Z354" i="16" s="1"/>
  <c r="W114" i="16"/>
  <c r="Z114" i="16" s="1"/>
  <c r="W90" i="16"/>
  <c r="Z90" i="16" s="1"/>
  <c r="W83" i="16"/>
  <c r="Z83" i="16" s="1"/>
  <c r="W3" i="16"/>
  <c r="Z3" i="16" s="1"/>
  <c r="W4" i="16"/>
  <c r="Z4" i="16" s="1"/>
  <c r="W46" i="16"/>
  <c r="Z46" i="16" s="1"/>
  <c r="W218" i="16"/>
  <c r="Z218" i="16" s="1"/>
  <c r="W496" i="16"/>
  <c r="Z496" i="16" s="1"/>
  <c r="W594" i="16"/>
  <c r="Z594" i="16" s="1"/>
  <c r="W368" i="16"/>
  <c r="Z368" i="16" s="1"/>
  <c r="W226" i="16"/>
  <c r="Z226" i="16" s="1"/>
  <c r="W135" i="16"/>
  <c r="Z135" i="16" s="1"/>
  <c r="W353" i="16"/>
  <c r="Z353" i="16" s="1"/>
  <c r="W5" i="16"/>
  <c r="Z5" i="16" s="1"/>
  <c r="W72" i="16"/>
  <c r="Z72" i="16" s="1"/>
  <c r="W6" i="16"/>
  <c r="Z6" i="16" s="1"/>
  <c r="W452" i="16"/>
  <c r="Z452" i="16" s="1"/>
  <c r="W76" i="16"/>
  <c r="Z76" i="16" s="1"/>
  <c r="W494" i="16"/>
  <c r="Z494" i="16" s="1"/>
  <c r="W333" i="16"/>
  <c r="Z333" i="16" s="1"/>
  <c r="W295" i="16"/>
  <c r="Z295" i="16" s="1"/>
  <c r="W592" i="16"/>
  <c r="Z592" i="16" s="1"/>
  <c r="W566" i="16"/>
  <c r="Z566" i="16" s="1"/>
  <c r="W561" i="16"/>
  <c r="Z561" i="16" s="1"/>
  <c r="W416" i="16"/>
  <c r="Z416" i="16" s="1"/>
  <c r="W392" i="16"/>
  <c r="Z392" i="16" s="1"/>
  <c r="W315" i="16"/>
  <c r="Z315" i="16" s="1"/>
  <c r="W266" i="16"/>
  <c r="Z266" i="16" s="1"/>
  <c r="W81" i="16"/>
  <c r="Z81" i="16" s="1"/>
  <c r="W2" i="16"/>
  <c r="Z2" i="16" s="1"/>
  <c r="W503" i="16"/>
  <c r="Z503" i="16" s="1"/>
  <c r="W446" i="16"/>
  <c r="Z446" i="16" s="1"/>
  <c r="W212" i="16"/>
  <c r="Z212" i="16" s="1"/>
  <c r="W303" i="16"/>
  <c r="Z303" i="16" s="1"/>
  <c r="W195" i="16"/>
  <c r="Z195" i="16" s="1"/>
  <c r="W330" i="16"/>
  <c r="Z330" i="16" s="1"/>
  <c r="W289" i="16"/>
  <c r="Z289" i="16" s="1"/>
  <c r="W335" i="16"/>
  <c r="Z335" i="16" s="1"/>
  <c r="W92" i="16"/>
  <c r="Z92" i="16" s="1"/>
  <c r="W493" i="16"/>
  <c r="Z493" i="16" s="1"/>
  <c r="W262" i="16"/>
  <c r="Z262" i="16" s="1"/>
  <c r="W97" i="16"/>
  <c r="Z97" i="16" s="1"/>
  <c r="W197" i="16"/>
  <c r="Z197" i="16" s="1"/>
  <c r="W439" i="16"/>
  <c r="Z439" i="16" s="1"/>
  <c r="W391" i="16"/>
  <c r="Z391" i="16" s="1"/>
  <c r="W545" i="16"/>
  <c r="Z545" i="16" s="1"/>
  <c r="W520" i="16"/>
  <c r="Z520" i="16" s="1"/>
  <c r="W588" i="16"/>
  <c r="Z588" i="16" s="1"/>
  <c r="W544" i="16"/>
  <c r="Z544" i="16" s="1"/>
  <c r="W534" i="16"/>
  <c r="Z534" i="16" s="1"/>
  <c r="W519" i="16"/>
  <c r="Z519" i="16" s="1"/>
  <c r="W85" i="16"/>
  <c r="Z85" i="16" s="1"/>
  <c r="W56" i="16"/>
  <c r="Z56" i="16" s="1"/>
  <c r="W123" i="16"/>
  <c r="Z123" i="16" s="1"/>
  <c r="W8" i="16"/>
  <c r="Z8" i="16" s="1"/>
  <c r="W217" i="16"/>
  <c r="Z217" i="16" s="1"/>
  <c r="W117" i="16"/>
  <c r="Z117" i="16" s="1"/>
  <c r="W77" i="16"/>
  <c r="Z77" i="16" s="1"/>
  <c r="W518" i="16"/>
  <c r="Z518" i="16" s="1"/>
  <c r="W492" i="16"/>
  <c r="Z492" i="16" s="1"/>
  <c r="W256" i="16"/>
  <c r="Z256" i="16" s="1"/>
  <c r="W96" i="16"/>
  <c r="Z96" i="16" s="1"/>
  <c r="W556" i="16"/>
  <c r="Z556" i="16" s="1"/>
  <c r="W543" i="16"/>
  <c r="Z543" i="16" s="1"/>
  <c r="W530" i="16"/>
  <c r="Z530" i="16" s="1"/>
  <c r="W477" i="16"/>
  <c r="Z477" i="16" s="1"/>
  <c r="W432" i="16"/>
  <c r="Z432" i="16" s="1"/>
  <c r="W283" i="16"/>
  <c r="Z283" i="16" s="1"/>
  <c r="W587" i="16"/>
  <c r="Z587" i="16" s="1"/>
  <c r="W387" i="16"/>
  <c r="Z387" i="16" s="1"/>
  <c r="W50" i="16"/>
  <c r="Z50" i="16" s="1"/>
  <c r="W299" i="16"/>
  <c r="Z299" i="16" s="1"/>
  <c r="W105" i="16"/>
  <c r="Z105" i="16" s="1"/>
  <c r="W501" i="16"/>
  <c r="Z501" i="16" s="1"/>
  <c r="W61" i="16"/>
  <c r="Z61" i="16" s="1"/>
  <c r="W87" i="16"/>
  <c r="Z87" i="16" s="1"/>
  <c r="W11" i="16"/>
  <c r="Z11" i="16" s="1"/>
  <c r="W451" i="16"/>
  <c r="Z451" i="16" s="1"/>
  <c r="W348" i="16"/>
  <c r="Z348" i="16" s="1"/>
  <c r="W133" i="16"/>
  <c r="Z133" i="16" s="1"/>
  <c r="W593" i="16"/>
  <c r="Z593" i="16" s="1"/>
  <c r="W261" i="16"/>
  <c r="Z261" i="16" s="1"/>
  <c r="W342" i="16"/>
  <c r="Z342" i="16" s="1"/>
  <c r="W395" i="16"/>
  <c r="Z395" i="16" s="1"/>
  <c r="W355" i="16"/>
  <c r="Z355" i="16" s="1"/>
  <c r="W125" i="16"/>
  <c r="Z125" i="16" s="1"/>
  <c r="W565" i="16"/>
  <c r="Z565" i="16" s="1"/>
  <c r="W115" i="16"/>
  <c r="Z115" i="16" s="1"/>
  <c r="W341" i="16"/>
  <c r="Z341" i="16" s="1"/>
  <c r="W170" i="16"/>
  <c r="Z170" i="16" s="1"/>
  <c r="W149" i="16"/>
  <c r="Z149" i="16" s="1"/>
  <c r="W47" i="16"/>
  <c r="Z47" i="16" s="1"/>
  <c r="W529" i="16"/>
  <c r="Z529" i="16" s="1"/>
  <c r="W104" i="16"/>
  <c r="Z104" i="16" s="1"/>
  <c r="W260" i="16"/>
  <c r="Z260" i="16" s="1"/>
  <c r="W491" i="16"/>
  <c r="Z491" i="16" s="1"/>
  <c r="W70" i="16"/>
  <c r="Z70" i="16" s="1"/>
  <c r="W474" i="16"/>
  <c r="Z474" i="16" s="1"/>
  <c r="W581" i="16"/>
  <c r="Z581" i="16" s="1"/>
  <c r="W75" i="16"/>
  <c r="Z75" i="16" s="1"/>
  <c r="W116" i="16"/>
  <c r="Z116" i="16" s="1"/>
  <c r="W86" i="16"/>
  <c r="Z86" i="16" s="1"/>
  <c r="W214" i="16"/>
  <c r="Z214" i="16" s="1"/>
  <c r="W49" i="16"/>
  <c r="Z49" i="16" s="1"/>
  <c r="W102" i="16"/>
  <c r="Z102" i="16" s="1"/>
  <c r="W500" i="16"/>
  <c r="Z500" i="16" s="1"/>
  <c r="W59" i="16"/>
  <c r="Z59" i="16" s="1"/>
  <c r="W154" i="16"/>
  <c r="Z154" i="16" s="1"/>
  <c r="W10" i="16"/>
  <c r="Z10" i="16" s="1"/>
  <c r="W377" i="16"/>
  <c r="Z377" i="16" s="1"/>
  <c r="W334" i="16"/>
  <c r="Z334" i="16" s="1"/>
  <c r="W535" i="16"/>
  <c r="Z535" i="16" s="1"/>
  <c r="W495" i="16"/>
  <c r="Z495" i="16" s="1"/>
  <c r="W509" i="16"/>
  <c r="Z509" i="16" s="1"/>
  <c r="W185" i="16"/>
  <c r="Z185" i="16" s="1"/>
  <c r="W80" i="16"/>
  <c r="Z80" i="16" s="1"/>
  <c r="W579" i="16"/>
  <c r="Z579" i="16" s="1"/>
  <c r="W486" i="16"/>
  <c r="Z486" i="16" s="1"/>
  <c r="W468" i="16"/>
  <c r="Z468" i="16" s="1"/>
  <c r="W111" i="16"/>
  <c r="Z111" i="16" s="1"/>
  <c r="W296" i="16"/>
  <c r="Z296" i="16" s="1"/>
  <c r="W66" i="16"/>
  <c r="Z66" i="16" s="1"/>
  <c r="W427" i="16"/>
  <c r="Z427" i="16" s="1"/>
  <c r="W118" i="16"/>
  <c r="Z118" i="16" s="1"/>
  <c r="W281" i="16"/>
  <c r="Z281" i="16" s="1"/>
  <c r="W548" i="16"/>
  <c r="Z548" i="16" s="1"/>
  <c r="W536" i="16"/>
  <c r="Z536" i="16" s="1"/>
  <c r="W38" i="16"/>
  <c r="Z38" i="16" s="1"/>
  <c r="W549" i="16"/>
  <c r="Z549" i="16" s="1"/>
  <c r="W161" i="16"/>
  <c r="Z161" i="16" s="1"/>
  <c r="W525" i="16"/>
  <c r="Z525" i="16" s="1"/>
  <c r="W167" i="16"/>
  <c r="Z167" i="16" s="1"/>
  <c r="W557" i="16"/>
  <c r="Z557" i="16" s="1"/>
  <c r="W537" i="16"/>
  <c r="Z537" i="16" s="1"/>
  <c r="W555" i="16"/>
  <c r="Z555" i="16" s="1"/>
  <c r="W524" i="16"/>
  <c r="Z524" i="16" s="1"/>
  <c r="W298" i="16"/>
  <c r="Z298" i="16" s="1"/>
  <c r="W553" i="16"/>
  <c r="Z553" i="16" s="1"/>
  <c r="W551" i="16"/>
  <c r="Z551" i="16" s="1"/>
  <c r="W41" i="16"/>
  <c r="Z41" i="16" s="1"/>
  <c r="W488" i="16"/>
  <c r="Z488" i="16" s="1"/>
  <c r="W33" i="16"/>
  <c r="Z33" i="16" s="1"/>
  <c r="W294" i="16"/>
  <c r="Z294" i="16" s="1"/>
  <c r="W250" i="16"/>
  <c r="Z250" i="16" s="1"/>
  <c r="W479" i="16"/>
  <c r="Z479" i="16" s="1"/>
  <c r="W467" i="16"/>
  <c r="Z467" i="16" s="1"/>
  <c r="W438" i="16"/>
  <c r="Z438" i="16" s="1"/>
  <c r="W410" i="16"/>
  <c r="Z410" i="16" s="1"/>
  <c r="W390" i="16"/>
  <c r="Z390" i="16" s="1"/>
  <c r="W379" i="16"/>
  <c r="Z379" i="16" s="1"/>
  <c r="W302" i="16"/>
  <c r="Z302" i="16" s="1"/>
  <c r="W221" i="16"/>
  <c r="Z221" i="16" s="1"/>
  <c r="W204" i="16"/>
  <c r="Z204" i="16" s="1"/>
  <c r="W465" i="16"/>
  <c r="Z465" i="16" s="1"/>
  <c r="W448" i="16"/>
  <c r="Z448" i="16" s="1"/>
  <c r="W412" i="16"/>
  <c r="Z412" i="16" s="1"/>
  <c r="W378" i="16"/>
  <c r="Z378" i="16" s="1"/>
  <c r="W358" i="16"/>
  <c r="Z358" i="16" s="1"/>
  <c r="W156" i="16"/>
  <c r="Z156" i="16" s="1"/>
  <c r="W186" i="16"/>
  <c r="Z186" i="16" s="1"/>
  <c r="W122" i="16"/>
  <c r="Z122" i="16" s="1"/>
  <c r="W337" i="16"/>
  <c r="Z337" i="16" s="1"/>
  <c r="W505" i="16"/>
  <c r="Z505" i="16" s="1"/>
  <c r="W487" i="16"/>
  <c r="Z487" i="16" s="1"/>
  <c r="W589" i="16"/>
  <c r="Z589" i="16" s="1"/>
  <c r="W293" i="16"/>
  <c r="Z293" i="16" s="1"/>
  <c r="W203" i="16"/>
  <c r="Z203" i="16" s="1"/>
  <c r="W476" i="16"/>
  <c r="Z476" i="16" s="1"/>
  <c r="W464" i="16"/>
  <c r="Z464" i="16" s="1"/>
  <c r="W437" i="16"/>
  <c r="Z437" i="16" s="1"/>
  <c r="W404" i="16"/>
  <c r="Z404" i="16" s="1"/>
  <c r="W389" i="16"/>
  <c r="Z389" i="16" s="1"/>
  <c r="W220" i="16"/>
  <c r="Z220" i="16" s="1"/>
  <c r="W408" i="16"/>
  <c r="Z408" i="16" s="1"/>
  <c r="W254" i="16"/>
  <c r="Z254" i="16" s="1"/>
  <c r="W247" i="16"/>
  <c r="Z247" i="16" s="1"/>
  <c r="W223" i="16"/>
  <c r="Z223" i="16" s="1"/>
  <c r="W121" i="16"/>
  <c r="Z121" i="16" s="1"/>
  <c r="W546" i="16"/>
  <c r="Z546" i="16" s="1"/>
  <c r="W502" i="16"/>
  <c r="Z502" i="16" s="1"/>
  <c r="W67" i="16"/>
  <c r="Z67" i="16" s="1"/>
  <c r="W584" i="16"/>
  <c r="Z584" i="16" s="1"/>
  <c r="W291" i="16"/>
  <c r="Z291" i="16" s="1"/>
  <c r="W202" i="16"/>
  <c r="Z202" i="16" s="1"/>
  <c r="W475" i="16"/>
  <c r="Z475" i="16" s="1"/>
  <c r="W458" i="16"/>
  <c r="Z458" i="16" s="1"/>
  <c r="W436" i="16"/>
  <c r="Z436" i="16" s="1"/>
  <c r="W401" i="16"/>
  <c r="Z401" i="16" s="1"/>
  <c r="W388" i="16"/>
  <c r="Z388" i="16" s="1"/>
  <c r="W370" i="16"/>
  <c r="Z370" i="16" s="1"/>
  <c r="W159" i="16"/>
  <c r="Z159" i="16" s="1"/>
  <c r="W429" i="16"/>
  <c r="Z429" i="16" s="1"/>
  <c r="W253" i="16"/>
  <c r="Z253" i="16" s="1"/>
  <c r="W460" i="16"/>
  <c r="Z460" i="16" s="1"/>
  <c r="W242" i="16"/>
  <c r="Z242" i="16" s="1"/>
  <c r="W310" i="16"/>
  <c r="Z310" i="16" s="1"/>
  <c r="W236" i="16"/>
  <c r="Z236" i="16" s="1"/>
  <c r="W137" i="16"/>
  <c r="Z137" i="16" s="1"/>
  <c r="W119" i="16"/>
  <c r="Z119" i="16" s="1"/>
  <c r="W42" i="16"/>
  <c r="Z42" i="16" s="1"/>
  <c r="W578" i="16"/>
  <c r="Z578" i="16" s="1"/>
  <c r="W457" i="16"/>
  <c r="Z457" i="16" s="1"/>
  <c r="W431" i="16"/>
  <c r="Z431" i="16" s="1"/>
  <c r="W400" i="16"/>
  <c r="Z400" i="16" s="1"/>
  <c r="W386" i="16"/>
  <c r="Z386" i="16" s="1"/>
  <c r="W357" i="16"/>
  <c r="Z357" i="16" s="1"/>
  <c r="W270" i="16"/>
  <c r="Z270" i="16" s="1"/>
  <c r="W559" i="16"/>
  <c r="Z559" i="16" s="1"/>
  <c r="W158" i="16"/>
  <c r="Z158" i="16" s="1"/>
  <c r="W453" i="16"/>
  <c r="Z453" i="16" s="1"/>
  <c r="W403" i="16"/>
  <c r="Z403" i="16" s="1"/>
  <c r="W442" i="16"/>
  <c r="Z442" i="16" s="1"/>
  <c r="W402" i="16"/>
  <c r="Z402" i="16" s="1"/>
  <c r="W371" i="16"/>
  <c r="Z371" i="16" s="1"/>
  <c r="W241" i="16"/>
  <c r="Z241" i="16" s="1"/>
  <c r="W188" i="16"/>
  <c r="Z188" i="16" s="1"/>
  <c r="W148" i="16"/>
  <c r="Z148" i="16" s="1"/>
  <c r="W308" i="16"/>
  <c r="Z308" i="16" s="1"/>
  <c r="W233" i="16"/>
  <c r="Z233" i="16" s="1"/>
  <c r="W136" i="16"/>
  <c r="Z136" i="16" s="1"/>
  <c r="W331" i="16"/>
  <c r="Z331" i="16" s="1"/>
  <c r="W576" i="16"/>
  <c r="Z576" i="16" s="1"/>
  <c r="W288" i="16"/>
  <c r="Z288" i="16" s="1"/>
  <c r="W485" i="16"/>
  <c r="Z485" i="16" s="1"/>
  <c r="W473" i="16"/>
  <c r="Z473" i="16" s="1"/>
  <c r="W430" i="16"/>
  <c r="Z430" i="16" s="1"/>
  <c r="W399" i="16"/>
  <c r="Z399" i="16" s="1"/>
  <c r="W385" i="16"/>
  <c r="Z385" i="16" s="1"/>
  <c r="W356" i="16"/>
  <c r="Z356" i="16" s="1"/>
  <c r="W324" i="16"/>
  <c r="Z324" i="16" s="1"/>
  <c r="W483" i="16"/>
  <c r="Z483" i="16" s="1"/>
  <c r="W318" i="16"/>
  <c r="Z318" i="16" s="1"/>
  <c r="W200" i="16"/>
  <c r="Z200" i="16" s="1"/>
  <c r="W398" i="16"/>
  <c r="Z398" i="16" s="1"/>
  <c r="W180" i="16"/>
  <c r="Z180" i="16" s="1"/>
  <c r="W144" i="16"/>
  <c r="Z144" i="16" s="1"/>
  <c r="W523" i="16"/>
  <c r="Z523" i="16" s="1"/>
  <c r="W37" i="16"/>
  <c r="Z37" i="16" s="1"/>
  <c r="W575" i="16"/>
  <c r="Z575" i="16" s="1"/>
  <c r="W286" i="16"/>
  <c r="Z286" i="16" s="1"/>
  <c r="W484" i="16"/>
  <c r="Z484" i="16" s="1"/>
  <c r="W472" i="16"/>
  <c r="Z472" i="16" s="1"/>
  <c r="W420" i="16"/>
  <c r="Z420" i="16" s="1"/>
  <c r="W384" i="16"/>
  <c r="Z384" i="16" s="1"/>
  <c r="W323" i="16"/>
  <c r="Z323" i="16" s="1"/>
  <c r="W539" i="16"/>
  <c r="Z539" i="16" s="1"/>
  <c r="W284" i="16"/>
  <c r="Z284" i="16" s="1"/>
  <c r="W478" i="16"/>
  <c r="Z478" i="16" s="1"/>
  <c r="W232" i="16"/>
  <c r="Z232" i="16" s="1"/>
  <c r="W222" i="16"/>
  <c r="Z222" i="16" s="1"/>
  <c r="W213" i="16"/>
  <c r="Z213" i="16" s="1"/>
  <c r="W517" i="16"/>
  <c r="Z517" i="16" s="1"/>
  <c r="W211" i="16"/>
  <c r="Z211" i="16" s="1"/>
  <c r="W126" i="16"/>
  <c r="Z126" i="16" s="1"/>
  <c r="W255" i="16"/>
  <c r="Z255" i="16" s="1"/>
  <c r="W482" i="16"/>
  <c r="Z482" i="16" s="1"/>
  <c r="W471" i="16"/>
  <c r="Z471" i="16" s="1"/>
  <c r="W419" i="16"/>
  <c r="Z419" i="16" s="1"/>
  <c r="W394" i="16"/>
  <c r="Z394" i="16" s="1"/>
  <c r="W382" i="16"/>
  <c r="Z382" i="16" s="1"/>
  <c r="W309" i="16"/>
  <c r="Z309" i="16" s="1"/>
  <c r="W237" i="16"/>
  <c r="Z237" i="16" s="1"/>
  <c r="W292" i="16"/>
  <c r="Z292" i="16" s="1"/>
  <c r="W418" i="16"/>
  <c r="Z418" i="16" s="1"/>
  <c r="W481" i="16"/>
  <c r="Z481" i="16" s="1"/>
  <c r="W362" i="16"/>
  <c r="Z362" i="16" s="1"/>
  <c r="W231" i="16"/>
  <c r="Z231" i="16" s="1"/>
  <c r="W178" i="16"/>
  <c r="Z178" i="16" s="1"/>
  <c r="W314" i="16"/>
  <c r="Z314" i="16" s="1"/>
  <c r="W278" i="16"/>
  <c r="Z278" i="16" s="1"/>
  <c r="W40" i="16"/>
  <c r="Z40" i="16" s="1"/>
  <c r="W168" i="16"/>
  <c r="Z168" i="16" s="1"/>
  <c r="W514" i="16"/>
  <c r="Z514" i="16" s="1"/>
  <c r="W216" i="16"/>
  <c r="Z216" i="16" s="1"/>
  <c r="W93" i="16"/>
  <c r="Z93" i="16" s="1"/>
  <c r="W560" i="16"/>
  <c r="Z560" i="16" s="1"/>
  <c r="W252" i="16"/>
  <c r="Z252" i="16" s="1"/>
  <c r="W480" i="16"/>
  <c r="Z480" i="16" s="1"/>
  <c r="W469" i="16"/>
  <c r="Z469" i="16" s="1"/>
  <c r="W440" i="16"/>
  <c r="Z440" i="16" s="1"/>
  <c r="W414" i="16"/>
  <c r="Z414" i="16" s="1"/>
  <c r="W393" i="16"/>
  <c r="Z393" i="16" s="1"/>
  <c r="W380" i="16"/>
  <c r="Z380" i="16" s="1"/>
  <c r="W307" i="16"/>
  <c r="Z307" i="16" s="1"/>
  <c r="W229" i="16"/>
  <c r="Z229" i="16" s="1"/>
  <c r="W563" i="16"/>
  <c r="Z563" i="16" s="1"/>
  <c r="W449" i="16"/>
  <c r="Z449" i="16" s="1"/>
  <c r="W413" i="16"/>
  <c r="Z413" i="16" s="1"/>
  <c r="W381" i="16"/>
  <c r="Z381" i="16" s="1"/>
  <c r="W361" i="16"/>
  <c r="Z361" i="16" s="1"/>
  <c r="W269" i="16"/>
  <c r="Z269" i="16" s="1"/>
  <c r="W187" i="16"/>
  <c r="Z187" i="16" s="1"/>
  <c r="T450" i="16"/>
  <c r="W450" i="16" s="1"/>
  <c r="Z450" i="16" s="1"/>
  <c r="S306" i="16"/>
  <c r="T306" i="16"/>
  <c r="W306" i="16" s="1"/>
  <c r="Z306" i="16" s="1"/>
  <c r="S88" i="16"/>
  <c r="T88" i="16"/>
  <c r="W88" i="16" s="1"/>
  <c r="Z88" i="16" s="1"/>
  <c r="S268" i="16"/>
  <c r="T268" i="16"/>
  <c r="W268" i="16" s="1"/>
  <c r="Z268" i="16" s="1"/>
  <c r="S567" i="16"/>
  <c r="T567" i="16"/>
  <c r="W567" i="16" s="1"/>
  <c r="Z567" i="16" s="1"/>
  <c r="S273" i="16"/>
  <c r="T273" i="16"/>
  <c r="W273" i="16" s="1"/>
  <c r="Z273" i="16" s="1"/>
  <c r="S89" i="16"/>
  <c r="T89" i="16"/>
  <c r="W89" i="16" s="1"/>
  <c r="Z89" i="16" s="1"/>
  <c r="S365" i="16"/>
  <c r="T365" i="16"/>
  <c r="W365" i="16" s="1"/>
  <c r="Z365" i="16" s="1"/>
  <c r="S462" i="16"/>
  <c r="T462" i="16"/>
  <c r="W462" i="16" s="1"/>
  <c r="Z462" i="16" s="1"/>
  <c r="S573" i="16"/>
  <c r="T573" i="16"/>
  <c r="S397" i="16"/>
  <c r="T397" i="16"/>
  <c r="W397" i="16" s="1"/>
  <c r="Z397" i="16" s="1"/>
  <c r="S280" i="16"/>
  <c r="T280" i="16"/>
  <c r="W280" i="16" s="1"/>
  <c r="Z280" i="16" s="1"/>
  <c r="S79" i="16"/>
  <c r="T79" i="16"/>
  <c r="W79" i="16" s="1"/>
  <c r="Z79" i="16" s="1"/>
  <c r="S71" i="16"/>
  <c r="T71" i="16"/>
  <c r="W71" i="16" s="1"/>
  <c r="Z71" i="16" s="1"/>
  <c r="S372" i="16"/>
  <c r="T372" i="16"/>
  <c r="W372" i="16" s="1"/>
  <c r="Z372" i="16" s="1"/>
  <c r="S30" i="16"/>
  <c r="T30" i="16"/>
  <c r="W30" i="16" s="1"/>
  <c r="Z30" i="16" s="1"/>
  <c r="S57" i="16"/>
  <c r="T57" i="16"/>
  <c r="S290" i="16"/>
  <c r="T290" i="16"/>
  <c r="W290" i="16" s="1"/>
  <c r="Z290" i="16" s="1"/>
  <c r="S189" i="16"/>
  <c r="T189" i="16"/>
  <c r="W189" i="16" s="1"/>
  <c r="Z189" i="16" s="1"/>
  <c r="S120" i="16"/>
  <c r="T120" i="16"/>
  <c r="W120" i="16" s="1"/>
  <c r="Z120" i="16" s="1"/>
  <c r="S583" i="16"/>
  <c r="T583" i="16"/>
  <c r="W583" i="16" s="1"/>
  <c r="Z583" i="16" s="1"/>
  <c r="S91" i="16"/>
  <c r="T91" i="16"/>
  <c r="S351" i="16"/>
  <c r="T351" i="16"/>
  <c r="W351" i="16" s="1"/>
  <c r="Z351" i="16" s="1"/>
  <c r="S326" i="16"/>
  <c r="T326" i="16"/>
  <c r="W326" i="16" s="1"/>
  <c r="Z326" i="16" s="1"/>
  <c r="S69" i="16"/>
  <c r="T69" i="16"/>
  <c r="W69" i="16" s="1"/>
  <c r="Z69" i="16" s="1"/>
  <c r="S511" i="16"/>
  <c r="T511" i="16"/>
  <c r="W511" i="16" s="1"/>
  <c r="Z511" i="16" s="1"/>
  <c r="S541" i="16"/>
  <c r="T541" i="16"/>
  <c r="W541" i="16" s="1"/>
  <c r="Z541" i="16" s="1"/>
  <c r="S512" i="16"/>
  <c r="T512" i="16"/>
  <c r="W512" i="16" s="1"/>
  <c r="Z512" i="16" s="1"/>
  <c r="S325" i="16"/>
  <c r="T325" i="16"/>
  <c r="W325" i="16" s="1"/>
  <c r="Z325" i="16" s="1"/>
  <c r="S207" i="16"/>
  <c r="T207" i="16"/>
  <c r="W207" i="16" s="1"/>
  <c r="Z207" i="16" s="1"/>
  <c r="S422" i="16"/>
  <c r="T422" i="16"/>
  <c r="W422" i="16" s="1"/>
  <c r="Z422" i="16" s="1"/>
  <c r="S277" i="16"/>
  <c r="T277" i="16"/>
  <c r="W277" i="16" s="1"/>
  <c r="Z277" i="16" s="1"/>
  <c r="S417" i="16"/>
  <c r="T417" i="16"/>
  <c r="S145" i="16"/>
  <c r="T145" i="16"/>
  <c r="W145" i="16" s="1"/>
  <c r="Z145" i="16" s="1"/>
  <c r="S48" i="16"/>
  <c r="T48" i="16"/>
  <c r="W48" i="16" s="1"/>
  <c r="Z48" i="16" s="1"/>
  <c r="S190" i="16"/>
  <c r="T190" i="16"/>
  <c r="W190" i="16" s="1"/>
  <c r="Z190" i="16" s="1"/>
  <c r="S367" i="16"/>
  <c r="T367" i="16"/>
  <c r="W367" i="16" s="1"/>
  <c r="Z367" i="16" s="1"/>
  <c r="S29" i="16"/>
  <c r="T29" i="16"/>
  <c r="W29" i="16" s="1"/>
  <c r="Z29" i="16" s="1"/>
  <c r="S17" i="16"/>
  <c r="T17" i="16"/>
  <c r="W17" i="16" s="1"/>
  <c r="Z17" i="16" s="1"/>
  <c r="S235" i="16"/>
  <c r="T235" i="16"/>
  <c r="S271" i="16"/>
  <c r="T271" i="16"/>
  <c r="S415" i="16"/>
  <c r="T415" i="16"/>
  <c r="W415" i="16" s="1"/>
  <c r="Z415" i="16" s="1"/>
  <c r="S329" i="16"/>
  <c r="T329" i="16"/>
  <c r="W329" i="16" s="1"/>
  <c r="Z329" i="16" s="1"/>
  <c r="S163" i="16"/>
  <c r="T163" i="16"/>
  <c r="W163" i="16" s="1"/>
  <c r="Z163" i="16" s="1"/>
  <c r="S444" i="16"/>
  <c r="T444" i="16"/>
  <c r="W444" i="16" s="1"/>
  <c r="Z444" i="16" s="1"/>
  <c r="S396" i="16"/>
  <c r="T396" i="16"/>
  <c r="W396" i="16" s="1"/>
  <c r="Z396" i="16" s="1"/>
  <c r="S138" i="16"/>
  <c r="T138" i="16"/>
  <c r="W138" i="16" s="1"/>
  <c r="Z138" i="16" s="1"/>
  <c r="S171" i="16"/>
  <c r="T171" i="16"/>
  <c r="W171" i="16" s="1"/>
  <c r="Z171" i="16" s="1"/>
  <c r="S504" i="16"/>
  <c r="T504" i="16"/>
  <c r="W504" i="16" s="1"/>
  <c r="Z504" i="16" s="1"/>
  <c r="S316" i="16"/>
  <c r="T316" i="16"/>
  <c r="S363" i="16"/>
  <c r="T363" i="16"/>
  <c r="S360" i="16"/>
  <c r="T360" i="16"/>
  <c r="W360" i="16" s="1"/>
  <c r="Z360" i="16" s="1"/>
  <c r="S16" i="16"/>
  <c r="T16" i="16"/>
  <c r="S340" i="16"/>
  <c r="T340" i="16"/>
  <c r="W340" i="16" s="1"/>
  <c r="Z340" i="16" s="1"/>
  <c r="S435" i="16"/>
  <c r="T435" i="16"/>
  <c r="W435" i="16" s="1"/>
  <c r="Z435" i="16" s="1"/>
  <c r="S251" i="16"/>
  <c r="T251" i="16"/>
  <c r="S84" i="16"/>
  <c r="T84" i="16"/>
  <c r="W84" i="16" s="1"/>
  <c r="Z84" i="16" s="1"/>
  <c r="S320" i="16"/>
  <c r="T320" i="16"/>
  <c r="S327" i="16"/>
  <c r="T327" i="16"/>
  <c r="S249" i="16"/>
  <c r="T249" i="16"/>
  <c r="W249" i="16" s="1"/>
  <c r="Z249" i="16" s="1"/>
  <c r="S60" i="16"/>
  <c r="T60" i="16"/>
  <c r="W60" i="16" s="1"/>
  <c r="Z60" i="16" s="1"/>
  <c r="S35" i="16"/>
  <c r="T35" i="16"/>
  <c r="W35" i="16" s="1"/>
  <c r="Z35" i="16" s="1"/>
  <c r="S550" i="16"/>
  <c r="T550" i="16"/>
  <c r="W550" i="16" s="1"/>
  <c r="Z550" i="16" s="1"/>
  <c r="S571" i="16"/>
  <c r="T571" i="16"/>
  <c r="W571" i="16" s="1"/>
  <c r="Z571" i="16" s="1"/>
  <c r="S572" i="16"/>
  <c r="T572" i="16"/>
  <c r="W572" i="16" s="1"/>
  <c r="Z572" i="16" s="1"/>
  <c r="S552" i="16"/>
  <c r="T552" i="16"/>
  <c r="W552" i="16" s="1"/>
  <c r="Z552" i="16" s="1"/>
  <c r="S506" i="16"/>
  <c r="T506" i="16"/>
  <c r="W506" i="16" s="1"/>
  <c r="Z506" i="16" s="1"/>
  <c r="S230" i="16"/>
  <c r="T230" i="16"/>
  <c r="W230" i="16" s="1"/>
  <c r="Z230" i="16" s="1"/>
  <c r="S28" i="16"/>
  <c r="T28" i="16"/>
  <c r="W28" i="16" s="1"/>
  <c r="Z28" i="16" s="1"/>
  <c r="S146" i="16"/>
  <c r="T146" i="16"/>
  <c r="W146" i="16" s="1"/>
  <c r="Z146" i="16" s="1"/>
  <c r="S349" i="16"/>
  <c r="T349" i="16"/>
  <c r="W349" i="16" s="1"/>
  <c r="Z349" i="16" s="1"/>
  <c r="S265" i="16"/>
  <c r="T265" i="16"/>
  <c r="W265" i="16" s="1"/>
  <c r="Z265" i="16" s="1"/>
  <c r="S32" i="16"/>
  <c r="T32" i="16"/>
  <c r="S562" i="16"/>
  <c r="T562" i="16"/>
  <c r="W562" i="16" s="1"/>
  <c r="Z562" i="16" s="1"/>
  <c r="S569" i="16"/>
  <c r="T569" i="16"/>
  <c r="W569" i="16" s="1"/>
  <c r="Z569" i="16" s="1"/>
  <c r="S74" i="16"/>
  <c r="T74" i="16"/>
  <c r="W74" i="16" s="1"/>
  <c r="Z74" i="16" s="1"/>
  <c r="S568" i="16"/>
  <c r="T568" i="16"/>
  <c r="W568" i="16" s="1"/>
  <c r="Z568" i="16" s="1"/>
  <c r="S423" i="16"/>
  <c r="T423" i="16"/>
  <c r="W423" i="16" s="1"/>
  <c r="Z423" i="16" s="1"/>
  <c r="S263" i="16"/>
  <c r="T263" i="16"/>
  <c r="W263" i="16" s="1"/>
  <c r="Z263" i="16" s="1"/>
  <c r="S321" i="16"/>
  <c r="T321" i="16"/>
  <c r="S515" i="16"/>
  <c r="T515" i="16"/>
  <c r="W515" i="16" s="1"/>
  <c r="Z515" i="16" s="1"/>
  <c r="S564" i="16"/>
  <c r="T564" i="16"/>
  <c r="W564" i="16" s="1"/>
  <c r="Z564" i="16" s="1"/>
  <c r="S521" i="16"/>
  <c r="T521" i="16"/>
  <c r="W521" i="16" s="1"/>
  <c r="Z521" i="16" s="1"/>
  <c r="S124" i="16"/>
  <c r="T124" i="16"/>
  <c r="W124" i="16" s="1"/>
  <c r="Z124" i="16" s="1"/>
  <c r="S590" i="16"/>
  <c r="T590" i="16"/>
  <c r="W590" i="16" s="1"/>
  <c r="Z590" i="16" s="1"/>
  <c r="S139" i="16"/>
  <c r="T139" i="16"/>
  <c r="S7" i="16"/>
  <c r="T7" i="16"/>
  <c r="W7" i="16" s="1"/>
  <c r="Z7" i="16" s="1"/>
  <c r="S110" i="16"/>
  <c r="T110" i="16"/>
  <c r="W110" i="16" s="1"/>
  <c r="Z110" i="16" s="1"/>
  <c r="S352" i="16"/>
  <c r="T352" i="16"/>
  <c r="S201" i="16"/>
  <c r="T201" i="16"/>
  <c r="W201" i="16" s="1"/>
  <c r="Z201" i="16" s="1"/>
  <c r="S73" i="16"/>
  <c r="T73" i="16"/>
  <c r="W73" i="16" s="1"/>
  <c r="Z73" i="16" s="1"/>
  <c r="S127" i="16"/>
  <c r="T127" i="16"/>
  <c r="W127" i="16" s="1"/>
  <c r="Z127" i="16" s="1"/>
  <c r="S540" i="16"/>
  <c r="T540" i="16"/>
  <c r="W540" i="16" s="1"/>
  <c r="Z540" i="16" s="1"/>
  <c r="S234" i="16"/>
  <c r="T234" i="16"/>
  <c r="W234" i="16" s="1"/>
  <c r="Z234" i="16" s="1"/>
  <c r="S257" i="16"/>
  <c r="T257" i="16"/>
  <c r="W257" i="16" s="1"/>
  <c r="Z257" i="16" s="1"/>
  <c r="S258" i="16"/>
  <c r="T258" i="16"/>
  <c r="W258" i="16" s="1"/>
  <c r="Z258" i="16" s="1"/>
  <c r="S533" i="16"/>
  <c r="T533" i="16"/>
  <c r="W533" i="16" s="1"/>
  <c r="Z533" i="16" s="1"/>
  <c r="S45" i="16"/>
  <c r="T45" i="16"/>
  <c r="S580" i="16"/>
  <c r="T580" i="16"/>
  <c r="S259" i="16"/>
  <c r="T259" i="16"/>
  <c r="W259" i="16" s="1"/>
  <c r="Z259" i="16" s="1"/>
  <c r="S558" i="16"/>
  <c r="T558" i="16"/>
  <c r="W558" i="16" s="1"/>
  <c r="Z558" i="16" s="1"/>
  <c r="S374" i="16"/>
  <c r="T374" i="16"/>
  <c r="W374" i="16" s="1"/>
  <c r="Z374" i="16" s="1"/>
  <c r="S433" i="16"/>
  <c r="T433" i="16"/>
  <c r="W433" i="16" s="1"/>
  <c r="Z433" i="16" s="1"/>
  <c r="S338" i="16"/>
  <c r="T338" i="16"/>
  <c r="W338" i="16" s="1"/>
  <c r="Z338" i="16" s="1"/>
  <c r="S155" i="16"/>
  <c r="T155" i="16"/>
  <c r="W155" i="16" s="1"/>
  <c r="Z155" i="16" s="1"/>
  <c r="S191" i="16"/>
  <c r="T191" i="16"/>
  <c r="W191" i="16" s="1"/>
  <c r="Z191" i="16" s="1"/>
  <c r="S147" i="16"/>
  <c r="T147" i="16"/>
  <c r="W147" i="16" s="1"/>
  <c r="Z147" i="16" s="1"/>
  <c r="S12" i="16"/>
  <c r="T12" i="16"/>
  <c r="S100" i="16"/>
  <c r="T100" i="16"/>
  <c r="W100" i="16" s="1"/>
  <c r="Z100" i="16" s="1"/>
  <c r="S206" i="16"/>
  <c r="T206" i="16"/>
  <c r="W206" i="16" s="1"/>
  <c r="Z206" i="16" s="1"/>
  <c r="S359" i="16"/>
  <c r="T359" i="16"/>
  <c r="W359" i="16" s="1"/>
  <c r="Z359" i="16" s="1"/>
  <c r="S531" i="16"/>
  <c r="T531" i="16"/>
  <c r="W531" i="16" s="1"/>
  <c r="Z531" i="16" s="1"/>
  <c r="S434" i="16"/>
  <c r="T434" i="16"/>
  <c r="W434" i="16" s="1"/>
  <c r="Z434" i="16" s="1"/>
  <c r="S428" i="16"/>
  <c r="T428" i="16"/>
  <c r="W428" i="16" s="1"/>
  <c r="Z428" i="16" s="1"/>
  <c r="S350" i="16"/>
  <c r="T350" i="16"/>
  <c r="S508" i="16"/>
  <c r="T508" i="16"/>
  <c r="W508" i="16" s="1"/>
  <c r="Z508" i="16" s="1"/>
  <c r="S407" i="16"/>
  <c r="T407" i="16"/>
  <c r="W407" i="16" s="1"/>
  <c r="Z407" i="16" s="1"/>
  <c r="S463" i="16"/>
  <c r="T463" i="16"/>
  <c r="W463" i="16" s="1"/>
  <c r="Z463" i="16" s="1"/>
  <c r="S547" i="16"/>
  <c r="T547" i="16"/>
  <c r="W547" i="16" s="1"/>
  <c r="Z547" i="16" s="1"/>
  <c r="S224" i="16"/>
  <c r="T224" i="16"/>
  <c r="W224" i="16" s="1"/>
  <c r="Z224" i="16" s="1"/>
  <c r="S425" i="16"/>
  <c r="T425" i="16"/>
  <c r="W425" i="16" s="1"/>
  <c r="Z425" i="16" s="1"/>
  <c r="S586" i="16"/>
  <c r="T586" i="16"/>
  <c r="W586" i="16" s="1"/>
  <c r="Z586" i="16" s="1"/>
  <c r="S332" i="16"/>
  <c r="T332" i="16"/>
  <c r="W332" i="16" s="1"/>
  <c r="Z332" i="16" s="1"/>
  <c r="S522" i="16"/>
  <c r="T522" i="16"/>
  <c r="W522" i="16" s="1"/>
  <c r="Z522" i="16" s="1"/>
  <c r="S441" i="16"/>
  <c r="T441" i="16"/>
  <c r="W441" i="16" s="1"/>
  <c r="Z441" i="16" s="1"/>
  <c r="S248" i="16"/>
  <c r="T248" i="16"/>
  <c r="W248" i="16" s="1"/>
  <c r="Z248" i="16" s="1"/>
  <c r="S31" i="16"/>
  <c r="T31" i="16"/>
  <c r="W31" i="16" s="1"/>
  <c r="Z31" i="16" s="1"/>
  <c r="S301" i="16"/>
  <c r="T301" i="16"/>
  <c r="S282" i="16"/>
  <c r="T282" i="16"/>
  <c r="W282" i="16" s="1"/>
  <c r="Z282" i="16" s="1"/>
  <c r="S162" i="16"/>
  <c r="T162" i="16"/>
  <c r="W162" i="16" s="1"/>
  <c r="Z162" i="16" s="1"/>
  <c r="S450" i="16"/>
</calcChain>
</file>

<file path=xl/sharedStrings.xml><?xml version="1.0" encoding="utf-8"?>
<sst xmlns="http://schemas.openxmlformats.org/spreadsheetml/2006/main" count="8608" uniqueCount="2104">
  <si>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</si>
  <si>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</si>
  <si>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</si>
  <si>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</si>
  <si>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</si>
  <si>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</si>
  <si>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</si>
  <si>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</si>
  <si>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</si>
  <si>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</si>
  <si>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</si>
  <si>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</si>
  <si>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</si>
  <si>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</si>
  <si>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</si>
  <si>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</si>
  <si>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</si>
  <si>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</si>
  <si>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</si>
  <si>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</si>
  <si>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</si>
  <si>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</si>
  <si>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</si>
  <si>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</si>
  <si>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</si>
  <si>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</si>
  <si>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</si>
  <si>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</si>
  <si>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</si>
  <si>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</si>
  <si>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</si>
  <si>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</si>
  <si>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</si>
  <si>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</si>
  <si>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</si>
  <si>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</si>
  <si>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</si>
  <si>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</si>
  <si>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</si>
  <si>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</si>
  <si>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</si>
  <si>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</si>
  <si>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</si>
  <si>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</si>
  <si>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</si>
  <si>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</si>
  <si>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</si>
  <si>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</si>
  <si>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</si>
  <si>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</si>
  <si>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</si>
  <si>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</si>
  <si>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</si>
  <si>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</si>
  <si>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</si>
  <si>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</si>
  <si>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</si>
  <si>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</si>
  <si>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</si>
  <si>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</si>
  <si>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</si>
  <si>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</si>
  <si>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</si>
  <si>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</si>
  <si>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</si>
  <si>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</si>
  <si>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</si>
  <si>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</si>
  <si>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</si>
  <si>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</si>
  <si>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</si>
  <si>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</si>
  <si>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</si>
  <si>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</si>
  <si>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</si>
  <si>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</si>
  <si>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</si>
  <si>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</si>
  <si>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</si>
  <si>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</si>
  <si>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</si>
  <si>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</si>
  <si>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</si>
  <si>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</si>
  <si>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</si>
  <si>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</si>
  <si>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</si>
  <si>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</si>
  <si>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</si>
  <si>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</si>
  <si>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</si>
  <si>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</si>
  <si>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</si>
  <si>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</si>
  <si>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</si>
  <si>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</si>
  <si>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</si>
  <si>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</si>
  <si>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</si>
  <si>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</si>
  <si>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</si>
  <si>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</si>
  <si>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</si>
  <si>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</si>
  <si>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</si>
  <si>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</si>
  <si>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</si>
  <si>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</si>
  <si>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</si>
  <si>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</si>
  <si>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</si>
  <si>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</si>
  <si>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</si>
  <si>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</si>
  <si>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</si>
  <si>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</si>
  <si>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</si>
  <si>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</si>
  <si>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</si>
  <si>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</si>
  <si>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</si>
  <si>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</si>
  <si>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</si>
  <si>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</si>
  <si>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</si>
  <si>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</si>
  <si>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</si>
  <si>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</si>
  <si>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</si>
  <si>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</si>
  <si>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</si>
  <si>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</si>
  <si>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</si>
  <si>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</si>
  <si>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</si>
  <si>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</si>
  <si>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</si>
  <si>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</si>
  <si>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</si>
  <si>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</si>
  <si>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</si>
  <si>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</si>
  <si>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</si>
  <si>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</si>
  <si>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</si>
  <si>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</si>
  <si>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</si>
  <si>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</si>
  <si>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</si>
  <si>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</si>
  <si>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</si>
  <si>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</si>
  <si>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</si>
  <si>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</si>
  <si>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</si>
  <si>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</si>
  <si>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</si>
  <si>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</si>
  <si>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</si>
  <si>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</si>
  <si>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</si>
  <si>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</si>
  <si>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</si>
  <si>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</si>
  <si>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</si>
  <si>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</si>
  <si>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</si>
  <si>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</si>
  <si>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</si>
  <si>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</si>
  <si>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</si>
  <si>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</si>
  <si>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</si>
  <si>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</si>
  <si>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</si>
  <si>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</si>
  <si>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</si>
  <si>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</si>
  <si>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</si>
  <si>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</si>
  <si>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</si>
  <si>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</si>
  <si>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</si>
  <si>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</si>
  <si>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</si>
  <si>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</si>
  <si>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</si>
  <si>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</si>
  <si>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</si>
  <si>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</si>
  <si>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</si>
  <si>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</si>
  <si>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</si>
  <si>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</si>
  <si>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</si>
  <si>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</si>
  <si>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</si>
  <si>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</si>
  <si>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</si>
  <si>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</si>
  <si>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</si>
  <si>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</si>
  <si>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</si>
  <si>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</si>
  <si>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</si>
  <si>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</si>
  <si>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</si>
  <si>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</si>
  <si>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</si>
  <si>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</si>
  <si>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</si>
  <si>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</si>
  <si>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</si>
  <si>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</si>
  <si>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</si>
  <si>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</si>
  <si>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</si>
  <si>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</si>
  <si>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</si>
  <si>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</si>
  <si>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</si>
  <si>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</si>
  <si>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</si>
  <si>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</si>
  <si>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</si>
  <si>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</si>
  <si>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</si>
  <si>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</si>
  <si>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</si>
  <si>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</si>
  <si>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</si>
  <si>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</si>
  <si>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</si>
  <si>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</si>
  <si>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</si>
  <si>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</si>
  <si>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</si>
  <si>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</si>
  <si>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</si>
  <si>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</si>
  <si>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</si>
  <si>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</si>
  <si>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</si>
  <si>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</si>
  <si>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</si>
  <si>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</si>
  <si>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</si>
  <si>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</si>
  <si>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</si>
  <si>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</si>
  <si>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</si>
  <si>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</si>
  <si>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</si>
  <si>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</si>
  <si>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</si>
  <si>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</si>
  <si>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</si>
  <si>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</si>
  <si>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</si>
  <si>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</si>
  <si>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</si>
  <si>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</si>
  <si>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</si>
  <si>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</si>
  <si>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</si>
  <si>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</si>
  <si>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</si>
  <si>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</si>
  <si>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</si>
  <si>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</si>
  <si>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</si>
  <si>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</si>
  <si>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</si>
  <si>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</si>
  <si>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</si>
  <si>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</si>
  <si>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</si>
  <si>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</si>
  <si>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</si>
  <si>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</si>
  <si>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</si>
  <si>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</si>
  <si>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</si>
  <si>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</si>
  <si>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</si>
  <si>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</si>
  <si>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</si>
  <si>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</si>
  <si>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</si>
  <si>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</si>
  <si>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</si>
  <si>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</si>
  <si>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</si>
  <si>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</si>
  <si>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</si>
  <si>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</si>
  <si>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</si>
  <si>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</si>
  <si>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</si>
  <si>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</si>
  <si>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</si>
  <si>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</si>
  <si>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</si>
  <si>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</si>
  <si>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</si>
  <si>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</si>
  <si>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</si>
  <si>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</si>
  <si>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</si>
  <si>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</si>
  <si>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</si>
  <si>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</si>
  <si>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</si>
  <si>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</si>
  <si>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</si>
  <si>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</si>
  <si>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</si>
  <si>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</si>
  <si>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</si>
  <si>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</si>
  <si>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</si>
  <si>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</si>
  <si>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</si>
  <si>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</si>
  <si>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</si>
  <si>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</si>
  <si>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</si>
  <si>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</si>
  <si>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</si>
  <si>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</si>
  <si>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</si>
  <si>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</si>
  <si>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</si>
  <si>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</si>
  <si>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</si>
  <si>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</si>
  <si>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</si>
  <si>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</si>
  <si>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</si>
  <si>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</si>
  <si>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</si>
  <si>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</si>
  <si>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</si>
  <si>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</si>
  <si>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</si>
  <si>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</si>
  <si>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</si>
  <si>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</si>
  <si>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</si>
  <si>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</si>
  <si>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</si>
  <si>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</si>
  <si>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</si>
  <si>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</si>
  <si>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</si>
  <si>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</si>
  <si>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</si>
  <si>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</si>
  <si>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</si>
  <si>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</si>
  <si>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</si>
  <si>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</si>
  <si>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</si>
  <si>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</si>
  <si>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</si>
  <si>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</si>
  <si>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</si>
  <si>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</si>
  <si>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</si>
  <si>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</si>
  <si>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</si>
  <si>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</si>
  <si>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</si>
  <si>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</si>
  <si>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</si>
  <si>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</si>
  <si>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</si>
  <si>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</si>
  <si>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</si>
  <si>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</si>
  <si>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</si>
  <si>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</si>
  <si>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</si>
  <si>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</si>
  <si>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</si>
  <si>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</si>
  <si>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</si>
  <si>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</si>
  <si>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</si>
  <si>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</si>
  <si>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</si>
  <si>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</si>
  <si>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</si>
  <si>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</si>
  <si>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</si>
  <si>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</si>
  <si>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</si>
  <si>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</si>
  <si>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</si>
  <si>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</si>
  <si>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</si>
  <si>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</si>
  <si>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</si>
  <si>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</si>
  <si>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</si>
  <si>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</si>
  <si>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</si>
  <si>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</si>
  <si>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</si>
  <si>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</si>
  <si>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</si>
  <si>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</si>
  <si>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</si>
  <si>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</si>
  <si>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</si>
  <si>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</si>
  <si>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</si>
  <si>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</si>
  <si>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</si>
  <si>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</si>
  <si>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</si>
  <si>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</si>
  <si>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</si>
  <si>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</si>
  <si>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</si>
  <si>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</si>
  <si>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</si>
  <si>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</si>
  <si>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</si>
  <si>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</si>
  <si>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</si>
  <si>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</si>
  <si>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</si>
  <si>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</si>
  <si>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</si>
  <si>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</si>
  <si>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</si>
  <si>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</si>
  <si>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</si>
  <si>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</si>
  <si>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</si>
  <si>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</si>
  <si>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</si>
  <si>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</si>
  <si>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</si>
  <si>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</si>
  <si>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</si>
  <si>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</si>
  <si>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</si>
  <si>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</si>
  <si>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</si>
  <si>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</si>
  <si>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</si>
  <si>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</si>
  <si>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</si>
  <si>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</si>
  <si>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</si>
  <si>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</si>
  <si>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</si>
  <si>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</si>
  <si>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</si>
  <si>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</si>
  <si>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</si>
  <si>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</si>
  <si>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</si>
  <si>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</si>
  <si>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</si>
  <si>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</si>
  <si>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</si>
  <si>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</si>
  <si>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</si>
  <si>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</si>
  <si>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</si>
  <si>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</si>
  <si>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</si>
  <si>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</si>
  <si>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</si>
  <si>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</si>
  <si>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</si>
  <si>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</si>
  <si>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</si>
  <si>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</si>
  <si>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</si>
  <si>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</si>
  <si>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</si>
  <si>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</si>
  <si>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</si>
  <si>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</si>
  <si>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</si>
  <si>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</si>
  <si>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</si>
  <si>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</si>
  <si>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</si>
  <si>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</si>
  <si>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</si>
  <si>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</si>
  <si>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</si>
  <si>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</si>
  <si>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</si>
  <si>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</si>
  <si>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</si>
  <si>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</si>
  <si>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</si>
  <si>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</si>
  <si>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</si>
  <si>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</si>
  <si>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</si>
  <si>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</si>
  <si>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</si>
  <si>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</si>
  <si>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</si>
  <si>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</si>
  <si>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</si>
  <si>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</si>
  <si>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</si>
  <si>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</si>
  <si>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</si>
  <si>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</si>
  <si>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</si>
  <si>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</si>
  <si>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</si>
  <si>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</si>
  <si>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</si>
  <si>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</si>
  <si>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</si>
  <si>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</si>
  <si>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</si>
  <si>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</si>
  <si>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</si>
  <si>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</si>
  <si>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</si>
  <si>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</si>
  <si>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</si>
  <si>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</si>
  <si>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</si>
  <si>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</si>
  <si>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</si>
  <si>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</si>
  <si>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</si>
  <si>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</si>
  <si>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</si>
  <si>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</si>
  <si>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</si>
  <si>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</si>
  <si>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</si>
  <si>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</si>
  <si>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</si>
  <si>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</si>
  <si>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</si>
  <si>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</si>
  <si>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</si>
  <si>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</si>
  <si>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</si>
  <si>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</si>
  <si>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</si>
  <si>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</si>
  <si>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</si>
  <si>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</si>
  <si>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</si>
  <si>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</si>
  <si>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</si>
  <si>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</si>
  <si>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</si>
  <si>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</si>
  <si>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</si>
  <si>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</si>
  <si>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</si>
  <si>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</si>
  <si>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</si>
  <si>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</si>
  <si>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</si>
  <si>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</si>
  <si>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</si>
  <si>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</si>
  <si>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</si>
  <si>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</si>
  <si>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</si>
  <si>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</si>
  <si>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</si>
  <si>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</si>
  <si>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</si>
  <si>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</si>
  <si>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</si>
  <si>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</si>
  <si>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</si>
  <si>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</si>
  <si>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</si>
  <si>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</si>
  <si>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</si>
  <si>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</si>
  <si>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</si>
  <si>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</si>
  <si>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</si>
  <si>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</si>
  <si>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</si>
  <si>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</si>
  <si>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</si>
  <si>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</si>
  <si>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</si>
  <si>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</si>
  <si>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</si>
  <si>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</si>
  <si>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</si>
  <si>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</si>
  <si>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</si>
  <si>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</si>
  <si>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</si>
  <si>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</si>
  <si>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</si>
  <si>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</si>
  <si>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</si>
  <si>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</si>
  <si>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</si>
  <si>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</si>
  <si>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</si>
  <si>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</si>
  <si>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</si>
  <si>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</si>
  <si>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</si>
  <si>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</si>
  <si>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</si>
  <si>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</si>
  <si>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</si>
  <si>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</si>
  <si>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</si>
  <si>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</si>
  <si>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</si>
  <si>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</si>
  <si>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</si>
  <si>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</si>
  <si>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</si>
  <si>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</si>
  <si>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</si>
  <si>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</si>
  <si>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</si>
  <si>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</si>
  <si>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</si>
  <si>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</si>
  <si>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</si>
  <si>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</si>
  <si>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</si>
  <si>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</si>
  <si>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</si>
  <si>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</si>
  <si>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</si>
  <si>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</si>
  <si>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</si>
  <si>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</si>
  <si>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</si>
  <si>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</si>
  <si>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</si>
  <si>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</si>
  <si>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</si>
  <si>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</si>
  <si>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</si>
  <si>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</si>
  <si>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</si>
  <si>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</si>
  <si>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</si>
  <si>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</si>
  <si>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</si>
  <si>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</si>
  <si>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</si>
  <si>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</si>
  <si>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</si>
  <si>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</si>
  <si>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</si>
  <si>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</si>
  <si>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</si>
  <si>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</si>
  <si>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</si>
  <si>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</si>
  <si>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</si>
  <si>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</si>
  <si>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</si>
  <si>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</si>
  <si>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</si>
  <si>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</si>
  <si>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</si>
  <si>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</si>
  <si>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</si>
  <si>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</si>
  <si>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</si>
  <si>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</si>
  <si>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</si>
  <si>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</si>
  <si>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</si>
  <si>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</si>
  <si>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</si>
  <si>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</si>
  <si>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</si>
  <si>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</si>
  <si>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</si>
  <si>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</si>
  <si>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</si>
  <si>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</si>
  <si>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</si>
  <si>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</si>
  <si>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</si>
  <si>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</si>
  <si>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</si>
  <si>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</si>
  <si>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</si>
  <si>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</si>
  <si>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</si>
  <si>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</si>
  <si>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</si>
  <si>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</si>
  <si>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</si>
  <si>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</si>
  <si>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</si>
  <si>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</si>
  <si>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</si>
  <si>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</si>
  <si>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</si>
  <si>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</si>
  <si>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</si>
  <si>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</si>
  <si>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</si>
  <si>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</si>
  <si>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</si>
  <si>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</si>
  <si>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</si>
  <si>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</si>
  <si>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</si>
  <si>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</si>
  <si>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</si>
  <si>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</si>
  <si>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</si>
  <si>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</si>
  <si>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</si>
  <si>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</si>
  <si>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</si>
  <si>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</si>
  <si>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</si>
  <si>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</si>
  <si>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</si>
  <si>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</si>
  <si>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</si>
  <si>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</si>
  <si>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</si>
  <si>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</si>
  <si>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</si>
  <si>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</si>
  <si>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</si>
  <si>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</si>
  <si>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</si>
  <si>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</si>
  <si>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</si>
  <si>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</si>
  <si>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</si>
  <si>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</si>
  <si>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</si>
  <si>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</si>
  <si>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</si>
  <si>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</si>
  <si>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</si>
  <si>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</si>
  <si>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</si>
  <si>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</si>
  <si>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</si>
  <si>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</si>
  <si>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</si>
  <si>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</si>
  <si>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</si>
  <si>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</si>
  <si>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</si>
  <si>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</si>
  <si>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</si>
  <si>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</si>
  <si>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</si>
  <si>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</si>
  <si>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</si>
  <si>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</si>
  <si>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</si>
  <si>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</si>
  <si>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</si>
  <si>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</si>
  <si>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</si>
  <si>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</si>
  <si>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</si>
  <si>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</si>
  <si>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</si>
  <si>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</si>
  <si>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</si>
  <si>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</si>
  <si>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</si>
  <si>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</si>
  <si>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</si>
  <si>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</si>
  <si>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</si>
  <si>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</si>
  <si>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</si>
  <si>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</si>
  <si>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</si>
  <si>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</si>
  <si>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</si>
  <si>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</si>
  <si>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</si>
  <si>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</si>
  <si>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</si>
  <si>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</si>
  <si>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</si>
  <si>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</si>
  <si>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</si>
  <si>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</si>
  <si>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</si>
  <si>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</si>
  <si>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</si>
  <si>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</si>
  <si>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</si>
  <si>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</si>
  <si>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</si>
  <si>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</si>
  <si>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</si>
  <si>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</si>
  <si>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</si>
  <si>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</si>
  <si>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</si>
  <si>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</si>
  <si>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</si>
  <si>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</si>
  <si>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</si>
  <si>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</si>
  <si>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</si>
  <si>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</si>
  <si>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</si>
  <si>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</si>
  <si>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</si>
  <si>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</si>
  <si>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</si>
  <si>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</si>
  <si>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</si>
  <si>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</si>
  <si>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</si>
  <si>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</si>
  <si>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</si>
  <si>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</si>
  <si>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</si>
  <si>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</si>
  <si>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</si>
  <si>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</si>
  <si>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</si>
  <si>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</si>
  <si>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</si>
  <si>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</si>
  <si>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</si>
  <si>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</si>
  <si>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</si>
  <si>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</si>
  <si>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</si>
  <si>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</si>
  <si>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</si>
  <si>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</si>
  <si>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</si>
  <si>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</si>
  <si>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</si>
  <si>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</si>
  <si>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</si>
  <si>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</si>
  <si>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</si>
  <si>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</si>
  <si>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</si>
  <si>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</si>
  <si>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</si>
  <si>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</si>
  <si>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</si>
  <si>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</si>
  <si>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</si>
  <si>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</si>
  <si>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</si>
  <si>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</si>
  <si>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</si>
  <si>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</si>
  <si>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</si>
  <si>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</si>
  <si>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</si>
  <si>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</si>
  <si>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</si>
  <si>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</si>
  <si>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</si>
  <si>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</si>
  <si>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</si>
  <si>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</si>
  <si>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</si>
  <si>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</si>
  <si>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</si>
  <si>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</si>
  <si>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</si>
  <si>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</si>
  <si>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</si>
  <si>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</si>
  <si>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</si>
  <si>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</si>
  <si>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</si>
  <si>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</si>
  <si>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</si>
  <si>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</si>
  <si>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</si>
  <si>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</si>
  <si>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</si>
  <si>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</si>
  <si>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</si>
  <si>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</si>
  <si>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</si>
  <si>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</si>
  <si>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</si>
  <si>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</si>
  <si>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</si>
  <si>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</si>
  <si>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</si>
  <si>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</si>
  <si>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</si>
  <si>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</si>
  <si>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</si>
  <si>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</si>
  <si>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</si>
  <si>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</si>
  <si>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</si>
  <si>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</si>
  <si>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</si>
  <si>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</si>
  <si>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</si>
  <si>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</si>
  <si>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</si>
  <si>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</si>
  <si>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</si>
  <si>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</si>
  <si>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</si>
  <si>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</si>
  <si>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</si>
  <si>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</si>
  <si>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</si>
  <si>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</si>
  <si>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</si>
  <si>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</si>
  <si>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</si>
  <si>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</si>
  <si>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</si>
  <si>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</si>
  <si>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</si>
  <si>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</si>
  <si>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</si>
  <si>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</si>
  <si>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</si>
  <si>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</si>
  <si>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</si>
  <si>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</si>
  <si>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</si>
  <si>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</si>
  <si>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</si>
  <si>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</si>
  <si>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</si>
  <si>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</si>
  <si>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</si>
  <si>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</si>
  <si>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</si>
  <si>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</si>
  <si>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</si>
  <si>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</si>
  <si>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</si>
  <si>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</si>
  <si>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</si>
  <si>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</si>
  <si>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</si>
  <si>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</si>
  <si>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</si>
  <si>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</si>
  <si>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</si>
  <si>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</si>
  <si>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</si>
  <si>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</si>
  <si>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</si>
  <si>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</si>
  <si>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</si>
  <si>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</si>
  <si>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</si>
  <si>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</si>
  <si>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</si>
  <si>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</si>
  <si>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</si>
  <si>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</si>
  <si>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</si>
  <si>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</si>
  <si>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</si>
  <si>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</si>
  <si>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</si>
  <si>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</si>
  <si>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</si>
  <si>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</si>
  <si>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</si>
  <si>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</si>
  <si>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</si>
  <si>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</si>
  <si>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</si>
  <si>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</si>
  <si>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</si>
  <si>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</si>
  <si>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</si>
  <si>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</si>
  <si>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</si>
  <si>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</si>
  <si>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</si>
  <si>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</si>
  <si>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</si>
  <si>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</si>
  <si>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</si>
  <si>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</si>
  <si>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</si>
  <si>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</si>
  <si>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</si>
  <si>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</si>
  <si>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</si>
  <si>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</si>
  <si>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</si>
  <si>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</si>
  <si>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</si>
  <si>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</si>
  <si>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</si>
  <si>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</si>
  <si>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</si>
  <si>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</si>
  <si>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</si>
  <si>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</si>
  <si>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</si>
  <si>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</si>
  <si>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</si>
  <si>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</si>
  <si>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</si>
  <si>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</si>
  <si>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</si>
  <si>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</si>
  <si>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</si>
  <si>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</si>
  <si>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</si>
  <si>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</si>
  <si>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</si>
  <si>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</si>
  <si>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</si>
  <si>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</si>
  <si>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</si>
  <si>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</si>
  <si>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</si>
  <si>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</si>
  <si>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</si>
  <si>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</si>
  <si>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</si>
  <si>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</si>
  <si>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</si>
  <si>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</si>
  <si>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</si>
  <si>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</si>
  <si>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</si>
  <si>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</si>
  <si>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</si>
  <si>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</si>
  <si>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</si>
  <si>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</si>
  <si>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</si>
  <si>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</si>
  <si>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</si>
  <si>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</si>
  <si>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</si>
  <si>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</si>
  <si>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</si>
  <si>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</si>
  <si>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</si>
  <si>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</si>
  <si>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</si>
  <si>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</si>
  <si>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</si>
  <si>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</si>
  <si>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</si>
  <si>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</si>
  <si>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</si>
  <si>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</si>
  <si>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</si>
  <si>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</si>
  <si>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</si>
  <si>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</si>
  <si>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</si>
  <si>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</si>
  <si>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</si>
  <si>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</si>
  <si>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</si>
  <si>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</si>
  <si>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</si>
  <si>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</si>
  <si>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</si>
  <si>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</si>
  <si>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</si>
  <si>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</si>
  <si>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</si>
  <si>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</si>
  <si>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</si>
  <si>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</si>
  <si>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</si>
  <si>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</si>
  <si>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</si>
  <si>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</si>
  <si>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</si>
  <si>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</si>
  <si>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</si>
  <si>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</si>
  <si>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</si>
  <si>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</si>
  <si>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</si>
  <si>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</si>
  <si>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</si>
  <si>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</si>
  <si>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</si>
  <si>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</si>
  <si>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</si>
  <si>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</si>
  <si>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</si>
  <si>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</si>
  <si>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</si>
  <si>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</si>
  <si>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</si>
  <si>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</si>
  <si>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</si>
  <si>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</si>
  <si>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</si>
  <si>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</si>
  <si>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</si>
  <si>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</si>
  <si>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</si>
  <si>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</si>
  <si>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</si>
  <si>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</si>
  <si>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</si>
  <si>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</si>
  <si>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</si>
  <si>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</si>
  <si>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</si>
  <si>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</si>
  <si>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</si>
  <si>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</si>
  <si>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</si>
  <si>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</si>
  <si>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</si>
  <si>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</si>
  <si>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</si>
  <si>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</si>
  <si>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</si>
  <si>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</si>
  <si>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</si>
  <si>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</si>
  <si>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</si>
  <si>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</si>
  <si>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</si>
  <si>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</si>
  <si>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</si>
  <si>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</si>
  <si>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</si>
  <si>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</si>
  <si>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</si>
  <si>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</si>
  <si>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</si>
  <si>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</si>
  <si>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</si>
  <si>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</si>
  <si>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</si>
  <si>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</si>
  <si>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</si>
  <si>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</si>
  <si>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</si>
  <si>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</si>
  <si>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</si>
  <si>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</si>
  <si>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</si>
  <si>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</si>
  <si>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</si>
  <si>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</si>
  <si>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</si>
  <si>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</si>
  <si>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</si>
  <si>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</si>
  <si>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</si>
  <si>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</si>
  <si>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</si>
  <si>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</si>
  <si>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</si>
  <si>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</si>
  <si>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</si>
  <si>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</si>
  <si>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</si>
  <si>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</si>
  <si>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</si>
  <si>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</si>
  <si>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</si>
  <si>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</si>
  <si>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</si>
  <si>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</si>
  <si>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</si>
  <si>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</si>
  <si>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</si>
  <si>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</si>
  <si>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</si>
  <si>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</si>
  <si>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</si>
  <si>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</si>
  <si>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</si>
  <si>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</si>
  <si>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</si>
  <si>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</si>
  <si>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</si>
  <si>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</si>
  <si>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</si>
  <si>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</si>
  <si>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</si>
  <si>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</si>
  <si>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</si>
  <si>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</si>
  <si>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</si>
  <si>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</si>
  <si>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</si>
  <si>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</si>
  <si>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</si>
  <si>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</si>
  <si>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</si>
  <si>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</si>
  <si>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</si>
  <si>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</si>
  <si>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</si>
  <si>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</si>
  <si>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</si>
  <si>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</si>
  <si>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</si>
  <si>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</si>
  <si>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</si>
  <si>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</si>
  <si>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</si>
  <si>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</si>
  <si>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</si>
  <si>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</si>
  <si>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</si>
  <si>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</si>
  <si>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</si>
  <si>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</si>
  <si>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</si>
  <si>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</si>
  <si>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</si>
  <si>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</si>
  <si>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</si>
  <si>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</si>
  <si>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</si>
  <si>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</si>
  <si>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</si>
  <si>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</si>
  <si>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</si>
  <si>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</si>
  <si>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</si>
  <si>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</si>
  <si>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</si>
  <si>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</si>
  <si>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</si>
  <si>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</si>
  <si>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</si>
  <si>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</si>
  <si>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</si>
  <si>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</si>
  <si>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</si>
  <si>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</si>
  <si>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</si>
  <si>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</si>
  <si>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</si>
  <si>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</si>
  <si>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</si>
  <si>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</si>
  <si>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</si>
  <si>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</si>
  <si>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</si>
  <si>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</si>
  <si>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</si>
  <si>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</si>
  <si>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</si>
  <si>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</si>
  <si>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</si>
  <si>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</si>
  <si>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</si>
  <si>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</si>
  <si>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</si>
  <si>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</si>
  <si>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</si>
  <si>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</si>
  <si>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</si>
  <si>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</si>
  <si>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</si>
  <si>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</si>
  <si>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</si>
  <si>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</si>
  <si>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</si>
  <si>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</si>
  <si>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</si>
  <si>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</si>
  <si>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</si>
  <si>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</si>
  <si>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</si>
  <si>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</si>
  <si>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</si>
  <si>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</si>
  <si>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</si>
  <si>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</si>
  <si>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</si>
  <si>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</si>
  <si>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</si>
  <si>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</si>
  <si>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</si>
  <si>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</si>
  <si>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</si>
  <si>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</si>
  <si>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</si>
  <si>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</si>
  <si>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</si>
  <si>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</si>
  <si>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</si>
  <si>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</si>
  <si>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</si>
  <si>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</si>
  <si>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</si>
  <si>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</si>
  <si>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</si>
  <si>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</si>
  <si>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</si>
  <si>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</si>
  <si>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</si>
  <si>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</si>
  <si>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</si>
  <si>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</si>
  <si>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</si>
  <si>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</si>
  <si>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</si>
  <si>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</si>
  <si>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</si>
  <si>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</si>
  <si>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</si>
  <si>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</si>
  <si>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</si>
  <si>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</si>
  <si>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</si>
  <si>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</si>
  <si>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</si>
  <si>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</si>
  <si>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</si>
  <si>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</si>
  <si>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</si>
  <si>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</si>
  <si>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</si>
  <si>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</si>
  <si>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</si>
  <si>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</si>
  <si>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</si>
  <si>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</si>
  <si>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</si>
  <si>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</si>
  <si>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</si>
  <si>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</si>
  <si>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</si>
  <si>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</si>
  <si>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</si>
  <si>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</si>
  <si>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</si>
  <si>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</si>
  <si>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</si>
  <si>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</si>
  <si>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</si>
  <si>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</si>
  <si>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</si>
  <si>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</si>
  <si>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</si>
  <si>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</si>
  <si>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</si>
  <si>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</si>
  <si>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</si>
  <si>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</si>
  <si>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</si>
  <si>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</si>
  <si>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</si>
  <si>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</si>
  <si>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</si>
  <si>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</si>
  <si>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</si>
  <si>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</si>
  <si>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</si>
  <si>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</si>
  <si>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</si>
  <si>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</si>
  <si>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</si>
  <si>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</si>
  <si>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</si>
  <si>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</si>
  <si>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</si>
  <si>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</si>
  <si>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</si>
  <si>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</si>
  <si>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</si>
  <si>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</si>
  <si>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</si>
  <si>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</si>
  <si>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</si>
  <si>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</si>
  <si>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</si>
  <si>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</si>
  <si>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</si>
  <si>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</si>
  <si>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</si>
  <si>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</si>
  <si>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</si>
  <si>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</si>
  <si>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</si>
  <si>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</si>
  <si>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</si>
  <si>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</si>
  <si>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</si>
  <si>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</si>
  <si>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</si>
  <si>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</si>
  <si>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</si>
  <si>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</si>
  <si>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</si>
  <si>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</si>
  <si>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</si>
  <si>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</si>
  <si>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</si>
  <si>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</si>
  <si>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</si>
  <si>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</si>
  <si>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</si>
  <si>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</si>
  <si>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</si>
  <si>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</si>
  <si>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</si>
  <si>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</si>
  <si>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</si>
  <si>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</si>
  <si>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</si>
  <si>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</si>
  <si>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</si>
  <si>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</si>
  <si>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</si>
  <si>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</si>
  <si>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</si>
  <si>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</si>
  <si>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</si>
  <si>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</si>
  <si>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</si>
  <si>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</si>
  <si>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</si>
  <si>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</si>
  <si>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</si>
  <si>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</si>
  <si>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</si>
  <si>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</si>
  <si>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</si>
  <si>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</si>
  <si>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</si>
  <si>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</si>
  <si>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</si>
  <si>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</si>
  <si>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</si>
  <si>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</si>
  <si>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</si>
  <si>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</si>
  <si>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</si>
  <si>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</si>
  <si>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</si>
  <si>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</si>
  <si>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</si>
  <si>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</si>
  <si>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</si>
  <si>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</si>
  <si>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</si>
  <si>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</si>
  <si>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</si>
  <si>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</si>
  <si>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</si>
  <si>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</si>
  <si>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</si>
  <si>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</si>
  <si>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</si>
  <si>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</si>
  <si>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</si>
  <si>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</si>
  <si>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</si>
  <si>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</si>
  <si>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</si>
  <si>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</si>
  <si>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</si>
  <si>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</si>
  <si>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</si>
  <si>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</si>
  <si>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</si>
  <si>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</si>
  <si>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</si>
  <si>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</si>
  <si>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</si>
  <si>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</si>
  <si>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</si>
  <si>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</si>
  <si>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</si>
  <si>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</si>
  <si>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</si>
  <si>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</si>
  <si>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</si>
  <si>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</si>
  <si>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</si>
  <si>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</si>
  <si>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</si>
  <si>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</si>
  <si>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</si>
  <si>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</si>
  <si>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</si>
  <si>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</si>
  <si>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</si>
  <si>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</si>
  <si>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</si>
  <si>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</si>
  <si>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</si>
  <si>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</si>
  <si>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</si>
  <si>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</si>
  <si>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</si>
  <si>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</si>
  <si>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</si>
  <si>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</si>
  <si>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</si>
  <si>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</si>
  <si>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</si>
  <si>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</si>
  <si>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</si>
  <si>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</si>
  <si>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</si>
  <si>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</si>
  <si>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</si>
  <si>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</si>
  <si>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</si>
  <si>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</si>
  <si>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</si>
  <si>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</si>
  <si>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</si>
  <si>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</si>
  <si>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</si>
  <si>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</si>
  <si>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</si>
  <si>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</si>
  <si>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</si>
  <si>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</si>
  <si>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</si>
  <si>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</si>
  <si>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</si>
  <si>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</si>
  <si>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</si>
  <si>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</si>
  <si>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</si>
  <si>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</si>
  <si>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</si>
  <si>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</si>
  <si>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</si>
  <si>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</si>
  <si>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</si>
  <si>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</si>
  <si>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</si>
  <si>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</si>
  <si>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</si>
  <si>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</si>
  <si>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</si>
  <si>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</si>
  <si>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</si>
  <si>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</si>
  <si>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</si>
  <si>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</si>
  <si>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</si>
  <si>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</si>
  <si>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</si>
  <si>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</si>
  <si>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</si>
  <si>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</si>
  <si>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</si>
  <si>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</si>
  <si>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</si>
  <si>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</si>
  <si>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</si>
  <si>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</si>
  <si>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</si>
  <si>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</si>
  <si>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</si>
  <si>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</si>
  <si>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</si>
  <si>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</si>
  <si>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</si>
  <si>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</si>
  <si>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</si>
  <si>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</si>
  <si>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</si>
  <si>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</si>
  <si>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</si>
  <si>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</si>
  <si>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</si>
  <si>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</si>
  <si>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</si>
  <si>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</si>
  <si>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</si>
  <si>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</si>
  <si>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</si>
  <si>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</si>
  <si>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</si>
  <si>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</si>
  <si>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</si>
  <si>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</si>
  <si>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</si>
  <si>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</si>
  <si>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</si>
  <si>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</si>
  <si>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</si>
  <si>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</si>
  <si>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</si>
  <si>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</si>
  <si>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</si>
  <si>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</si>
  <si>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</si>
  <si>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</si>
  <si>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</si>
  <si>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</si>
  <si>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</si>
  <si>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</si>
  <si>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</si>
  <si>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</si>
  <si>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</si>
  <si>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</si>
  <si>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</si>
  <si>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</si>
  <si>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</si>
  <si>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</si>
  <si>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</si>
  <si>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</si>
  <si>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</si>
  <si>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</si>
  <si>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</si>
  <si>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</si>
  <si>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</si>
  <si>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</si>
  <si>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</si>
  <si>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</si>
  <si>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</si>
  <si>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</si>
  <si>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</si>
  <si>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</si>
  <si>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</si>
  <si>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</si>
  <si>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</si>
  <si>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</si>
  <si>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</si>
  <si>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</si>
  <si>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</si>
  <si>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</si>
  <si>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</si>
  <si>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</si>
  <si>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</si>
  <si>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</si>
  <si>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</si>
  <si>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</si>
  <si>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</si>
  <si>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</si>
  <si>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</si>
  <si>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</si>
  <si>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</si>
  <si>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</si>
  <si>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</si>
  <si>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</si>
  <si>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</si>
  <si>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</si>
  <si>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</si>
  <si>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</si>
  <si>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</si>
  <si>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</si>
  <si>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</si>
  <si>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</si>
  <si>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</si>
  <si>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</si>
  <si>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</si>
  <si>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</si>
  <si>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</si>
  <si>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</si>
  <si>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</si>
  <si>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</si>
  <si>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</si>
  <si>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</si>
  <si>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</si>
  <si>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</si>
  <si>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</si>
  <si>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</si>
  <si>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</si>
  <si>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</si>
  <si>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</si>
  <si>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</si>
  <si>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</si>
  <si>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</si>
  <si>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</si>
  <si>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</si>
  <si>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</si>
  <si>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</si>
  <si>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</si>
  <si>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</si>
  <si>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</si>
  <si>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</si>
  <si>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</si>
  <si>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</si>
  <si>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</si>
  <si>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</si>
  <si>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</si>
  <si>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</si>
  <si>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</si>
  <si>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</si>
  <si>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</si>
  <si>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</si>
  <si>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</si>
  <si>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</si>
  <si>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</si>
  <si>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</si>
  <si>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</si>
  <si>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</si>
  <si>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</si>
  <si>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</si>
  <si>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</si>
  <si>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</si>
  <si>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</si>
  <si>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</si>
  <si>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</si>
  <si>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</si>
  <si>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</si>
  <si>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</si>
  <si>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</si>
  <si>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</si>
  <si>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</si>
  <si>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</si>
  <si>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</si>
  <si>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</si>
  <si>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</si>
  <si>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</si>
  <si>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</si>
  <si>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</si>
  <si>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</si>
  <si>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</si>
  <si>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</si>
  <si>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</si>
  <si>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</si>
  <si>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</si>
  <si>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</si>
  <si>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</si>
  <si>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</si>
  <si>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</si>
  <si>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</si>
  <si>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</si>
  <si>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</si>
  <si>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</si>
  <si>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</si>
  <si>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</si>
  <si>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</si>
  <si>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</si>
  <si>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</si>
  <si>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</si>
  <si>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</si>
  <si>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</si>
  <si>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</si>
  <si>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</si>
  <si>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</si>
  <si>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</si>
  <si>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</si>
  <si>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</si>
  <si>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</si>
  <si>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</si>
  <si>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</si>
  <si>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</si>
  <si>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</si>
  <si>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</si>
  <si>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</si>
  <si>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</si>
  <si>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</si>
  <si>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</si>
  <si>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</si>
  <si>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</si>
  <si>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</si>
  <si>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</si>
  <si>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</si>
  <si>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</si>
  <si>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</si>
  <si>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</si>
  <si>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</si>
  <si>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</si>
  <si>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</si>
  <si>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</si>
  <si>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</si>
  <si>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</si>
  <si>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</si>
  <si>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</si>
  <si>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</si>
  <si>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</si>
  <si>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</si>
  <si>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</si>
  <si>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</si>
  <si>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</si>
  <si>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</si>
  <si>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</si>
  <si>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</si>
  <si>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</si>
  <si>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</si>
  <si>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</si>
  <si>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</si>
  <si>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</si>
  <si>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</si>
  <si>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</si>
  <si>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</si>
  <si>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</si>
  <si>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</si>
  <si>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</si>
  <si>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</si>
  <si>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</si>
  <si>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</si>
  <si>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</si>
  <si>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</si>
  <si>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</si>
  <si>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</si>
  <si>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</si>
  <si>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</si>
  <si>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</si>
  <si>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</si>
  <si>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</si>
  <si>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</si>
  <si>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</si>
  <si>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</si>
  <si>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</si>
  <si>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</si>
  <si>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</si>
  <si>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</si>
  <si>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</si>
  <si>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</si>
  <si>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</si>
  <si>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</si>
  <si>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</si>
  <si>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</si>
  <si>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</si>
  <si>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</si>
  <si>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</si>
  <si>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</si>
  <si>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</si>
  <si>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</si>
  <si>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</si>
  <si>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</si>
  <si>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</si>
  <si>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</si>
  <si>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</si>
  <si>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</si>
  <si>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</si>
  <si>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</si>
  <si>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</si>
  <si>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</si>
  <si>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</si>
  <si>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</si>
  <si>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</si>
  <si>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</si>
  <si>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</si>
  <si>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</si>
  <si>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</si>
  <si>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</si>
  <si>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</si>
  <si>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</si>
  <si>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</si>
  <si>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</si>
  <si>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</si>
  <si>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</si>
  <si>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</si>
  <si>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</si>
  <si>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</si>
  <si>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</si>
  <si>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</si>
  <si>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</si>
  <si>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</si>
  <si>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</si>
  <si>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</si>
  <si>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</si>
  <si>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</si>
  <si>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</si>
  <si>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</si>
  <si>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</si>
  <si>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</si>
  <si>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</si>
  <si>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</si>
  <si>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</si>
  <si>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</si>
  <si>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</si>
  <si>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</si>
  <si>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</si>
  <si>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</si>
  <si>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</si>
  <si>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</si>
  <si>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</si>
  <si>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</si>
  <si>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</si>
  <si>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</si>
  <si>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</si>
  <si>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</si>
  <si>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</si>
  <si>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</si>
  <si>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</si>
  <si>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</si>
  <si>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</si>
  <si>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</si>
  <si>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</si>
  <si>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</si>
  <si>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</si>
  <si>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</si>
  <si>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</si>
  <si>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</si>
  <si>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</si>
  <si>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</si>
  <si>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</si>
  <si>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</si>
  <si>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</si>
  <si>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</si>
  <si>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</si>
  <si>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</si>
  <si>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</si>
  <si>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</si>
  <si>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</si>
  <si>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</si>
  <si>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</si>
  <si>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</si>
  <si>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</si>
  <si>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</si>
  <si>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</si>
  <si>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</si>
  <si>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</si>
  <si>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</si>
  <si>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</si>
  <si>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</si>
  <si>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</si>
  <si>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</si>
  <si>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</si>
  <si>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</si>
  <si>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</si>
  <si>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</si>
  <si>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</si>
  <si>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</si>
  <si>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</si>
  <si>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</si>
  <si>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</si>
  <si>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</si>
  <si>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</si>
  <si>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</si>
  <si>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</si>
  <si>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</si>
  <si>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</si>
  <si>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</si>
  <si>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</si>
  <si>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</si>
  <si>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</si>
  <si>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</si>
  <si>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</si>
  <si>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</si>
  <si>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</si>
  <si>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</si>
  <si>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</si>
  <si>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</si>
  <si>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</si>
  <si>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</si>
  <si>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</si>
  <si>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</si>
  <si>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</si>
  <si>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</si>
  <si>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</si>
  <si>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</si>
  <si>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</si>
  <si>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</si>
  <si>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</si>
  <si>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</si>
  <si>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</si>
  <si>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</si>
  <si>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</si>
  <si>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</si>
  <si>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</si>
  <si>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</si>
  <si>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</si>
  <si>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</si>
  <si>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</si>
  <si>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</si>
  <si>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</si>
  <si>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</si>
  <si>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</si>
  <si>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</si>
  <si>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</si>
  <si>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</si>
  <si>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</si>
  <si>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</si>
  <si>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</si>
  <si>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</si>
  <si>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</si>
  <si>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</si>
  <si>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</si>
  <si>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</si>
  <si>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</si>
  <si>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</si>
  <si>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</si>
  <si>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</si>
  <si>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</si>
  <si>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</si>
  <si>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</si>
  <si>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</si>
  <si>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</si>
  <si>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</si>
  <si>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</si>
  <si>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</si>
  <si>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</si>
  <si>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</si>
  <si>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</si>
  <si>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</si>
  <si>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</si>
  <si>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</si>
  <si>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</si>
  <si>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</si>
  <si>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</si>
  <si>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</si>
  <si>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</si>
  <si>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</si>
  <si>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</si>
  <si>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</si>
  <si>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</si>
  <si>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</si>
  <si>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</si>
  <si>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</si>
  <si>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</si>
  <si>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</si>
  <si>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</si>
  <si>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</si>
  <si>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</si>
  <si>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</si>
  <si>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</si>
  <si>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</si>
  <si>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</si>
  <si>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</si>
  <si>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</si>
  <si>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</si>
  <si>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</si>
  <si>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</si>
  <si>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</si>
  <si>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</si>
  <si>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</si>
  <si>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</si>
  <si>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</si>
  <si>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</si>
  <si>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</si>
  <si>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</si>
  <si>
    <t>BZ-YS</t>
  </si>
  <si>
    <t>Hold Person or Animal</t>
  </si>
  <si>
    <t>Break Enchantment</t>
  </si>
  <si>
    <t>BZ-YT</t>
  </si>
  <si>
    <t>BZ-YU</t>
  </si>
  <si>
    <t>Animal Summoning III</t>
  </si>
  <si>
    <t>BZ-YV</t>
  </si>
  <si>
    <t>Magic Fang</t>
  </si>
  <si>
    <t>BZ-YW</t>
  </si>
  <si>
    <t>Regenerate Serious Wounds</t>
  </si>
  <si>
    <t>BZ-YX</t>
  </si>
  <si>
    <t>BZ-YY</t>
  </si>
  <si>
    <t>Dimension Jump</t>
  </si>
  <si>
    <t>Monster Summoning 1 5-8</t>
  </si>
  <si>
    <t>Monster Summoning 2: 7-9</t>
  </si>
  <si>
    <t>Monster Summoning 2: 12+</t>
  </si>
  <si>
    <t>BZ-YZ</t>
  </si>
  <si>
    <t>Fire Shield</t>
  </si>
  <si>
    <t>Fireshield (Red)</t>
  </si>
  <si>
    <t>Spider Spawn: Giant Spider</t>
  </si>
  <si>
    <t>Spider Spawn: Phase Spider</t>
  </si>
  <si>
    <t>Spider Spawn: Sword Spider</t>
  </si>
  <si>
    <t>Protection from Elemental Energy</t>
  </si>
  <si>
    <t>BZ-Z_</t>
  </si>
  <si>
    <t>BZ-Z-</t>
  </si>
  <si>
    <t>BZ-Z!</t>
  </si>
  <si>
    <t>BZ-Z(</t>
  </si>
  <si>
    <t>BZ-Z)</t>
  </si>
  <si>
    <t>BZ-Z[</t>
  </si>
  <si>
    <t>BZ-Z=</t>
  </si>
  <si>
    <t>BZ-Z0</t>
  </si>
  <si>
    <t>BZ-Z1</t>
  </si>
  <si>
    <t>BZ-Z2</t>
  </si>
  <si>
    <t>BZ-Z3</t>
  </si>
  <si>
    <t>BZ-Z4</t>
  </si>
  <si>
    <t>BZ-Z5</t>
  </si>
  <si>
    <t>BZ-Z6</t>
  </si>
  <si>
    <t>BZ-Z7</t>
  </si>
  <si>
    <t>BZ-Z8</t>
  </si>
  <si>
    <t>BZ-Z9</t>
  </si>
  <si>
    <t>Magic Circle against Evil</t>
  </si>
  <si>
    <t>Call Woodland Beings: 11th+</t>
  </si>
  <si>
    <t>Call Woodland Beings: 7th - 10th</t>
  </si>
  <si>
    <t>Regenerate Critical Wounds</t>
  </si>
  <si>
    <t>Cloudkill</t>
  </si>
  <si>
    <t>Monster Summoning 3: Ogres</t>
  </si>
  <si>
    <t>Monster Summoning 3: Ogres, Ogre Mage</t>
  </si>
  <si>
    <t>Mestil's Acid Sheath</t>
  </si>
  <si>
    <t>Dispelling Screen</t>
  </si>
  <si>
    <t>Summon Shadow: Wraiths</t>
  </si>
  <si>
    <t>Waves of Fatigue</t>
  </si>
  <si>
    <t>Iron skins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</si>
</sst>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2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7" fillId="0" borderId="0"/>
  </cellStyleXfs>
  <cellXfs count="77">
    <xf numFmtId="0" fontId="0" fillId="0" borderId="0" xfId="0"/>
    <xf numFmtId="0" fontId="8" fillId="0" borderId="0" xfId="0" applyFont="1"/>
    <xf numFmtId="0" fontId="9" fillId="0" borderId="0" xfId="0" applyFont="1"/>
    <xf numFmtId="0" fontId="9" fillId="0" borderId="0" xfId="0" applyFont="1" applyAlignment="1">
      <alignment horizontal="center"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7" fillId="0" borderId="0" xfId="1"/>
    <xf numFmtId="0" fontId="16" fillId="0" borderId="0" xfId="1" applyFont="1" applyAlignment="1">
      <alignment vertical="center"/>
    </xf>
    <xf numFmtId="0" fontId="17" fillId="0" borderId="0" xfId="1" applyFont="1"/>
    <xf numFmtId="0" fontId="18" fillId="0" borderId="0" xfId="0" applyFont="1" applyAlignment="1">
      <alignment vertical="center"/>
    </xf>
    <xf numFmtId="0" fontId="7" fillId="0" borderId="0" xfId="1" applyAlignment="1">
      <alignment horizontal="right"/>
    </xf>
    <xf numFmtId="0" fontId="7" fillId="2" borderId="0" xfId="1" applyFill="1"/>
    <xf numFmtId="0" fontId="7" fillId="3" borderId="0" xfId="1" applyFill="1"/>
    <xf numFmtId="0" fontId="7" fillId="4" borderId="0" xfId="1" applyFill="1"/>
    <xf numFmtId="0" fontId="7" fillId="5" borderId="0" xfId="1" applyFill="1"/>
    <xf numFmtId="0" fontId="7" fillId="6" borderId="0" xfId="1" applyFill="1"/>
    <xf numFmtId="0" fontId="7" fillId="7" borderId="0" xfId="1" applyFill="1"/>
    <xf numFmtId="0" fontId="7" fillId="8" borderId="0" xfId="1" applyFill="1"/>
    <xf numFmtId="0" fontId="7" fillId="9" borderId="0" xfId="1" applyFill="1"/>
    <xf numFmtId="0" fontId="7" fillId="10" borderId="0" xfId="1" applyFill="1"/>
    <xf numFmtId="0" fontId="7" fillId="11" borderId="0" xfId="1" applyFill="1"/>
    <xf numFmtId="0" fontId="7" fillId="12" borderId="0" xfId="1" applyFill="1"/>
    <xf numFmtId="0" fontId="7" fillId="13" borderId="0" xfId="1" applyFill="1"/>
    <xf numFmtId="0" fontId="7" fillId="14" borderId="0" xfId="1" applyFill="1"/>
    <xf numFmtId="0" fontId="7" fillId="15" borderId="0" xfId="1" applyFill="1"/>
    <xf numFmtId="0" fontId="7" fillId="16" borderId="0" xfId="1" applyFill="1"/>
    <xf numFmtId="0" fontId="7" fillId="17" borderId="0" xfId="1" applyFill="1"/>
    <xf numFmtId="0" fontId="7" fillId="18" borderId="0" xfId="1" applyFill="1"/>
    <xf numFmtId="0" fontId="7" fillId="19" borderId="0" xfId="1" applyFill="1"/>
    <xf numFmtId="0" fontId="7" fillId="20" borderId="0" xfId="1" applyFill="1"/>
    <xf numFmtId="0" fontId="7" fillId="21" borderId="0" xfId="1" applyFill="1"/>
    <xf numFmtId="0" fontId="7" fillId="22" borderId="0" xfId="1" applyFill="1"/>
    <xf numFmtId="0" fontId="7" fillId="23" borderId="0" xfId="1" applyFill="1"/>
    <xf numFmtId="0" fontId="7" fillId="24" borderId="0" xfId="1" applyFill="1"/>
    <xf numFmtId="0" fontId="7" fillId="25" borderId="0" xfId="1" applyFill="1"/>
    <xf numFmtId="0" fontId="7" fillId="26" borderId="0" xfId="1" applyFill="1"/>
    <xf numFmtId="0" fontId="7" fillId="27" borderId="0" xfId="1" applyFill="1"/>
    <xf numFmtId="0" fontId="7" fillId="28" borderId="0" xfId="1" applyFill="1"/>
    <xf numFmtId="0" fontId="7" fillId="29" borderId="0" xfId="1" applyFill="1"/>
    <xf numFmtId="0" fontId="7" fillId="30" borderId="0" xfId="1" applyFill="1"/>
    <xf numFmtId="0" fontId="7" fillId="31" borderId="0" xfId="1" applyFill="1"/>
    <xf numFmtId="0" fontId="7" fillId="32" borderId="0" xfId="1" applyFill="1"/>
    <xf numFmtId="0" fontId="7" fillId="33" borderId="0" xfId="1" applyFill="1"/>
    <xf numFmtId="0" fontId="7" fillId="34" borderId="0" xfId="1" applyFill="1"/>
    <xf numFmtId="0" fontId="7" fillId="35" borderId="0" xfId="1" applyFill="1"/>
    <xf numFmtId="0" fontId="7" fillId="36" borderId="0" xfId="1" applyFill="1"/>
    <xf numFmtId="0" fontId="7" fillId="37" borderId="0" xfId="1" applyFill="1"/>
    <xf numFmtId="0" fontId="7" fillId="38" borderId="0" xfId="1" applyFill="1"/>
    <xf numFmtId="0" fontId="7" fillId="0" borderId="0" xfId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 applyAlignment="1">
      <alignment vertical="center"/>
    </xf>
    <xf numFmtId="0" fontId="17" fillId="0" borderId="0" xfId="1" applyFont="1" applyAlignment="1">
      <alignment wrapText="1"/>
    </xf>
    <xf numFmtId="0" fontId="15" fillId="0" borderId="0" xfId="0" applyFont="1" applyAlignment="1">
      <alignment vertical="center"/>
    </xf>
    <xf numFmtId="0" fontId="7" fillId="0" borderId="0" xfId="1" applyAlignment="1">
      <alignment horizontal="left" indent="1"/>
    </xf>
    <xf numFmtId="164" fontId="7" fillId="0" borderId="0" xfId="1" applyNumberFormat="1"/>
    <xf numFmtId="0" fontId="13" fillId="0" borderId="0" xfId="1" applyFont="1" applyAlignment="1">
      <alignment wrapText="1"/>
    </xf>
    <xf numFmtId="164" fontId="20" fillId="0" borderId="0" xfId="0" applyNumberFormat="1" applyFont="1"/>
    <xf numFmtId="0" fontId="20" fillId="0" borderId="0" xfId="0" applyFont="1"/>
    <xf numFmtId="0" fontId="7" fillId="0" borderId="0" xfId="0" applyFont="1"/>
    <xf numFmtId="0" fontId="15" fillId="0" borderId="0" xfId="0" applyFont="1"/>
    <xf numFmtId="0" fontId="6" fillId="0" borderId="0" xfId="1" applyFont="1"/>
    <xf numFmtId="0" fontId="6" fillId="0" borderId="0" xfId="1" applyFont="1" applyAlignment="1">
      <alignment horizontal="center"/>
    </xf>
    <xf numFmtId="0" fontId="5" fillId="0" borderId="0" xfId="1" applyFont="1"/>
    <xf numFmtId="0" fontId="4" fillId="0" borderId="0" xfId="1" applyFont="1"/>
    <xf numFmtId="0" fontId="4" fillId="0" borderId="0" xfId="1" applyFont="1" applyAlignment="1">
      <alignment horizontal="left" indent="1"/>
    </xf>
    <xf numFmtId="0" fontId="4" fillId="0" borderId="0" xfId="1" applyFont="1" applyAlignment="1">
      <alignment horizontal="center"/>
    </xf>
    <xf numFmtId="0" fontId="3" fillId="0" borderId="0" xfId="1" applyFont="1"/>
    <xf numFmtId="0" fontId="3" fillId="12" borderId="0" xfId="1" applyFont="1" applyFill="1"/>
    <xf numFmtId="0" fontId="3" fillId="0" borderId="0" xfId="1" applyFont="1" applyAlignment="1">
      <alignment horizontal="left" indent="1"/>
    </xf>
    <xf numFmtId="0" fontId="3" fillId="14" borderId="0" xfId="1" applyFont="1" applyFill="1" applyAlignment="1">
      <alignment horizontal="left" indent="1"/>
    </xf>
    <xf numFmtId="0" fontId="2" fillId="0" borderId="0" xfId="1" applyFont="1"/>
    <xf numFmtId="0" fontId="2" fillId="0" borderId="0" xfId="1" applyFont="1" applyAlignment="1">
      <alignment horizontal="left" indent="1"/>
    </xf>
    <xf numFmtId="0" fontId="2" fillId="5" borderId="0" xfId="1" applyFont="1" applyFill="1"/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9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606"/>
  <sheetViews>
    <sheetView tabSelected="1" zoomScale="85" zoomScaleNormal="85" workbookViewId="0">
      <pane xSplit="1" ySplit="1" topLeftCell="AT584" activePane="bottomRight" state="frozen"/>
      <selection pane="topRight" activeCell="B1" sqref="B1"/>
      <selection pane="bottomLeft" activeCell="A2" sqref="A2"/>
      <selection pane="bottomRight" activeCell="BD589" sqref="BD58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
OR(ISBLANK(AV2), AND(MOD(AV2, 10000) = BD2, QUOTIENT(AV2, 10000) = 6)),
OR(ISBLANK(AX2), AND(MOD(AX2, 10000) = BD2, QUOTIENT(AX2, 10000) = 7)),
OR(ISBLANK(AZ2), AND(MOD(AZ2, 10000) = BD2, QUOTIENT(AZ2, 10000) = 8)),
OR(ISBLANK(BB2), AND(MOD(BB2, 10000) = BD2, QUOTIENT(BB2, 10000) = 9))
)</f>
        <v>1</v>
      </c>
      <c r="BG2" s="57" t="b">
        <f>AND(
OR(ISBLANK(AW2), AND(MOD(AW2, 10000) = BE2, QUOTIENT(AW2, 10000) = 6)),
OR(ISBLANK(AY2), AND(MOD(AY2, 10000) = BE2, QUOTIENT(AY2, 10000) = 7)),
OR(ISBLANK(BA2), AND(MOD(BA2, 10000) = BE2, QUOTIENT(BA2, 10000) = 8)),
OR(ISBLANK(BC2), AND(MOD(BC2, 10000) = BE2, QUOTIENT(BC2, 10000) = 9))
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
OR(ISBLANK(AV3), AND(MOD(AV3, 10000) = BD3, QUOTIENT(AV3, 10000) = 6)),
OR(ISBLANK(AX3), AND(MOD(AX3, 10000) = BD3, QUOTIENT(AX3, 10000) = 7)),
OR(ISBLANK(AZ3), AND(MOD(AZ3, 10000) = BD3, QUOTIENT(AZ3, 10000) = 8)),
OR(ISBLANK(BB3), AND(MOD(BB3, 10000) = BD3, QUOTIENT(BB3, 10000) = 9))
)</f>
        <v>1</v>
      </c>
      <c r="BG3" s="57" t="b">
        <f>AND(
OR(ISBLANK(AW3), AND(MOD(AW3, 10000) = BE3, QUOTIENT(AW3, 10000) = 6)),
OR(ISBLANK(AY3), AND(MOD(AY3, 10000) = BE3, QUOTIENT(AY3, 10000) = 7)),
OR(ISBLANK(BA3), AND(MOD(BA3, 10000) = BE3, QUOTIENT(BA3, 10000) = 8)),
OR(ISBLANK(BC3), AND(MOD(BC3, 10000) = BE3, QUOTIENT(BC3, 10000) = 9))
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
OR(ISBLANK(AV4), AND(MOD(AV4, 10000) = BD4, QUOTIENT(AV4, 10000) = 6)),
OR(ISBLANK(AX4), AND(MOD(AX4, 10000) = BD4, QUOTIENT(AX4, 10000) = 7)),
OR(ISBLANK(AZ4), AND(MOD(AZ4, 10000) = BD4, QUOTIENT(AZ4, 10000) = 8)),
OR(ISBLANK(BB4), AND(MOD(BB4, 10000) = BD4, QUOTIENT(BB4, 10000) = 9))
)</f>
        <v>1</v>
      </c>
      <c r="BG4" s="57" t="b">
        <f>AND(
OR(ISBLANK(AW4), AND(MOD(AW4, 10000) = BE4, QUOTIENT(AW4, 10000) = 6)),
OR(ISBLANK(AY4), AND(MOD(AY4, 10000) = BE4, QUOTIENT(AY4, 10000) = 7)),
OR(ISBLANK(BA4), AND(MOD(BA4, 10000) = BE4, QUOTIENT(BA4, 10000) = 8)),
OR(ISBLANK(BC4), AND(MOD(BC4, 10000) = BE4, QUOTIENT(BC4, 10000) = 9))
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
OR(ISBLANK(AV5), AND(MOD(AV5, 10000) = BD5, QUOTIENT(AV5, 10000) = 6)),
OR(ISBLANK(AX5), AND(MOD(AX5, 10000) = BD5, QUOTIENT(AX5, 10000) = 7)),
OR(ISBLANK(AZ5), AND(MOD(AZ5, 10000) = BD5, QUOTIENT(AZ5, 10000) = 8)),
OR(ISBLANK(BB5), AND(MOD(BB5, 10000) = BD5, QUOTIENT(BB5, 10000) = 9))
)</f>
        <v>1</v>
      </c>
      <c r="BG5" s="57" t="b">
        <f>AND(
OR(ISBLANK(AW5), AND(MOD(AW5, 10000) = BE5, QUOTIENT(AW5, 10000) = 6)),
OR(ISBLANK(AY5), AND(MOD(AY5, 10000) = BE5, QUOTIENT(AY5, 10000) = 7)),
OR(ISBLANK(BA5), AND(MOD(BA5, 10000) = BE5, QUOTIENT(BA5, 10000) = 8)),
OR(ISBLANK(BC5), AND(MOD(BC5, 10000) = BE5, QUOTIENT(BC5, 10000) = 9))
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
OR(ISBLANK(AV6), AND(MOD(AV6, 10000) = BD6, QUOTIENT(AV6, 10000) = 6)),
OR(ISBLANK(AX6), AND(MOD(AX6, 10000) = BD6, QUOTIENT(AX6, 10000) = 7)),
OR(ISBLANK(AZ6), AND(MOD(AZ6, 10000) = BD6, QUOTIENT(AZ6, 10000) = 8)),
OR(ISBLANK(BB6), AND(MOD(BB6, 10000) = BD6, QUOTIENT(BB6, 10000) = 9))
)</f>
        <v>1</v>
      </c>
      <c r="BG6" s="57" t="b">
        <f>AND(
OR(ISBLANK(AW6), AND(MOD(AW6, 10000) = BE6, QUOTIENT(AW6, 10000) = 6)),
OR(ISBLANK(AY6), AND(MOD(AY6, 10000) = BE6, QUOTIENT(AY6, 10000) = 7)),
OR(ISBLANK(BA6), AND(MOD(BA6, 10000) = BE6, QUOTIENT(BA6, 10000) = 8)),
OR(ISBLANK(BC6), AND(MOD(BC6, 10000) = BE6, QUOTIENT(BC6, 10000) = 9))
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
OR(ISBLANK(AV7), AND(MOD(AV7, 10000) = BD7, QUOTIENT(AV7, 10000) = 6)),
OR(ISBLANK(AX7), AND(MOD(AX7, 10000) = BD7, QUOTIENT(AX7, 10000) = 7)),
OR(ISBLANK(AZ7), AND(MOD(AZ7, 10000) = BD7, QUOTIENT(AZ7, 10000) = 8)),
OR(ISBLANK(BB7), AND(MOD(BB7, 10000) = BD7, QUOTIENT(BB7, 10000) = 9))
)</f>
        <v>1</v>
      </c>
      <c r="BG7" s="57" t="b">
        <f>AND(
OR(ISBLANK(AW7), AND(MOD(AW7, 10000) = BE7, QUOTIENT(AW7, 10000) = 6)),
OR(ISBLANK(AY7), AND(MOD(AY7, 10000) = BE7, QUOTIENT(AY7, 10000) = 7)),
OR(ISBLANK(BA7), AND(MOD(BA7, 10000) = BE7, QUOTIENT(BA7, 10000) = 8)),
OR(ISBLANK(BC7), AND(MOD(BC7, 10000) = BE7, QUOTIENT(BC7, 10000) = 9))
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
OR(ISBLANK(AV8), AND(MOD(AV8, 10000) = BD8, QUOTIENT(AV8, 10000) = 6)),
OR(ISBLANK(AX8), AND(MOD(AX8, 10000) = BD8, QUOTIENT(AX8, 10000) = 7)),
OR(ISBLANK(AZ8), AND(MOD(AZ8, 10000) = BD8, QUOTIENT(AZ8, 10000) = 8)),
OR(ISBLANK(BB8), AND(MOD(BB8, 10000) = BD8, QUOTIENT(BB8, 10000) = 9))
)</f>
        <v>1</v>
      </c>
      <c r="BG8" s="57" t="b">
        <f>AND(
OR(ISBLANK(AW8), AND(MOD(AW8, 10000) = BE8, QUOTIENT(AW8, 10000) = 6)),
OR(ISBLANK(AY8), AND(MOD(AY8, 10000) = BE8, QUOTIENT(AY8, 10000) = 7)),
OR(ISBLANK(BA8), AND(MOD(BA8, 10000) = BE8, QUOTIENT(BA8, 10000) = 8)),
OR(ISBLANK(BC8), AND(MOD(BC8, 10000) = BE8, QUOTIENT(BC8, 10000) = 9))
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
OR(ISBLANK(AV9), AND(MOD(AV9, 10000) = BD9, QUOTIENT(AV9, 10000) = 6)),
OR(ISBLANK(AX9), AND(MOD(AX9, 10000) = BD9, QUOTIENT(AX9, 10000) = 7)),
OR(ISBLANK(AZ9), AND(MOD(AZ9, 10000) = BD9, QUOTIENT(AZ9, 10000) = 8)),
OR(ISBLANK(BB9), AND(MOD(BB9, 10000) = BD9, QUOTIENT(BB9, 10000) = 9))
)</f>
        <v>1</v>
      </c>
      <c r="BG9" s="57" t="b">
        <f>AND(
OR(ISBLANK(AW9), AND(MOD(AW9, 10000) = BE9, QUOTIENT(AW9, 10000) = 6)),
OR(ISBLANK(AY9), AND(MOD(AY9, 10000) = BE9, QUOTIENT(AY9, 10000) = 7)),
OR(ISBLANK(BA9), AND(MOD(BA9, 10000) = BE9, QUOTIENT(BA9, 10000) = 8)),
OR(ISBLANK(BC9), AND(MOD(BC9, 10000) = BE9, QUOTIENT(BC9, 10000) = 9))
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
OR(ISBLANK(AV10), AND(MOD(AV10, 10000) = BD10, QUOTIENT(AV10, 10000) = 6)),
OR(ISBLANK(AX10), AND(MOD(AX10, 10000) = BD10, QUOTIENT(AX10, 10000) = 7)),
OR(ISBLANK(AZ10), AND(MOD(AZ10, 10000) = BD10, QUOTIENT(AZ10, 10000) = 8)),
OR(ISBLANK(BB10), AND(MOD(BB10, 10000) = BD10, QUOTIENT(BB10, 10000) = 9))
)</f>
        <v>1</v>
      </c>
      <c r="BG10" s="57" t="b">
        <f>AND(
OR(ISBLANK(AW10), AND(MOD(AW10, 10000) = BE10, QUOTIENT(AW10, 10000) = 6)),
OR(ISBLANK(AY10), AND(MOD(AY10, 10000) = BE10, QUOTIENT(AY10, 10000) = 7)),
OR(ISBLANK(BA10), AND(MOD(BA10, 10000) = BE10, QUOTIENT(BA10, 10000) = 8)),
OR(ISBLANK(BC10), AND(MOD(BC10, 10000) = BE10, QUOTIENT(BC10, 10000) = 9))
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
OR(ISBLANK(AV11), AND(MOD(AV11, 10000) = BD11, QUOTIENT(AV11, 10000) = 6)),
OR(ISBLANK(AX11), AND(MOD(AX11, 10000) = BD11, QUOTIENT(AX11, 10000) = 7)),
OR(ISBLANK(AZ11), AND(MOD(AZ11, 10000) = BD11, QUOTIENT(AZ11, 10000) = 8)),
OR(ISBLANK(BB11), AND(MOD(BB11, 10000) = BD11, QUOTIENT(BB11, 10000) = 9))
)</f>
        <v>1</v>
      </c>
      <c r="BG11" s="57" t="b">
        <f>AND(
OR(ISBLANK(AW11), AND(MOD(AW11, 10000) = BE11, QUOTIENT(AW11, 10000) = 6)),
OR(ISBLANK(AY11), AND(MOD(AY11, 10000) = BE11, QUOTIENT(AY11, 10000) = 7)),
OR(ISBLANK(BA11), AND(MOD(BA11, 10000) = BE11, QUOTIENT(BA11, 10000) = 8)),
OR(ISBLANK(BC11), AND(MOD(BC11, 10000) = BE11, QUOTIENT(BC11, 10000) = 9))
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
OR(ISBLANK(AV12), AND(MOD(AV12, 10000) = BD12, QUOTIENT(AV12, 10000) = 6)),
OR(ISBLANK(AX12), AND(MOD(AX12, 10000) = BD12, QUOTIENT(AX12, 10000) = 7)),
OR(ISBLANK(AZ12), AND(MOD(AZ12, 10000) = BD12, QUOTIENT(AZ12, 10000) = 8)),
OR(ISBLANK(BB12), AND(MOD(BB12, 10000) = BD12, QUOTIENT(BB12, 10000) = 9))
)</f>
        <v>1</v>
      </c>
      <c r="BG12" s="57" t="b">
        <f>AND(
OR(ISBLANK(AW12), AND(MOD(AW12, 10000) = BE12, QUOTIENT(AW12, 10000) = 6)),
OR(ISBLANK(AY12), AND(MOD(AY12, 10000) = BE12, QUOTIENT(AY12, 10000) = 7)),
OR(ISBLANK(BA12), AND(MOD(BA12, 10000) = BE12, QUOTIENT(BA12, 10000) = 8)),
OR(ISBLANK(BC12), AND(MOD(BC12, 10000) = BE12, QUOTIENT(BC12, 10000) = 9))
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
OR(ISBLANK(AV13), AND(MOD(AV13, 10000) = BD13, QUOTIENT(AV13, 10000) = 6)),
OR(ISBLANK(AX13), AND(MOD(AX13, 10000) = BD13, QUOTIENT(AX13, 10000) = 7)),
OR(ISBLANK(AZ13), AND(MOD(AZ13, 10000) = BD13, QUOTIENT(AZ13, 10000) = 8)),
OR(ISBLANK(BB13), AND(MOD(BB13, 10000) = BD13, QUOTIENT(BB13, 10000) = 9))
)</f>
        <v>1</v>
      </c>
      <c r="BG13" s="57" t="b">
        <f>AND(
OR(ISBLANK(AW13), AND(MOD(AW13, 10000) = BE13, QUOTIENT(AW13, 10000) = 6)),
OR(ISBLANK(AY13), AND(MOD(AY13, 10000) = BE13, QUOTIENT(AY13, 10000) = 7)),
OR(ISBLANK(BA13), AND(MOD(BA13, 10000) = BE13, QUOTIENT(BA13, 10000) = 8)),
OR(ISBLANK(BC13), AND(MOD(BC13, 10000) = BE13, QUOTIENT(BC13, 10000) = 9))
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
OR(ISBLANK(AV14), AND(MOD(AV14, 10000) = BD14, QUOTIENT(AV14, 10000) = 6)),
OR(ISBLANK(AX14), AND(MOD(AX14, 10000) = BD14, QUOTIENT(AX14, 10000) = 7)),
OR(ISBLANK(AZ14), AND(MOD(AZ14, 10000) = BD14, QUOTIENT(AZ14, 10000) = 8)),
OR(ISBLANK(BB14), AND(MOD(BB14, 10000) = BD14, QUOTIENT(BB14, 10000) = 9))
)</f>
        <v>1</v>
      </c>
      <c r="BG14" s="57" t="b">
        <f>AND(
OR(ISBLANK(AW14), AND(MOD(AW14, 10000) = BE14, QUOTIENT(AW14, 10000) = 6)),
OR(ISBLANK(AY14), AND(MOD(AY14, 10000) = BE14, QUOTIENT(AY14, 10000) = 7)),
OR(ISBLANK(BA14), AND(MOD(BA14, 10000) = BE14, QUOTIENT(BA14, 10000) = 8)),
OR(ISBLANK(BC14), AND(MOD(BC14, 10000) = BE14, QUOTIENT(BC14, 10000) = 9))
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
OR(ISBLANK(AV15), AND(MOD(AV15, 10000) = BD15, QUOTIENT(AV15, 10000) = 6)),
OR(ISBLANK(AX15), AND(MOD(AX15, 10000) = BD15, QUOTIENT(AX15, 10000) = 7)),
OR(ISBLANK(AZ15), AND(MOD(AZ15, 10000) = BD15, QUOTIENT(AZ15, 10000) = 8)),
OR(ISBLANK(BB15), AND(MOD(BB15, 10000) = BD15, QUOTIENT(BB15, 10000) = 9))
)</f>
        <v>1</v>
      </c>
      <c r="BG15" s="57" t="b">
        <f>AND(
OR(ISBLANK(AW15), AND(MOD(AW15, 10000) = BE15, QUOTIENT(AW15, 10000) = 6)),
OR(ISBLANK(AY15), AND(MOD(AY15, 10000) = BE15, QUOTIENT(AY15, 10000) = 7)),
OR(ISBLANK(BA15), AND(MOD(BA15, 10000) = BE15, QUOTIENT(BA15, 10000) = 8)),
OR(ISBLANK(BC15), AND(MOD(BC15, 10000) = BE15, QUOTIENT(BC15, 10000) = 9))
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
OR(ISBLANK(AV16), AND(MOD(AV16, 10000) = BD16, QUOTIENT(AV16, 10000) = 6)),
OR(ISBLANK(AX16), AND(MOD(AX16, 10000) = BD16, QUOTIENT(AX16, 10000) = 7)),
OR(ISBLANK(AZ16), AND(MOD(AZ16, 10000) = BD16, QUOTIENT(AZ16, 10000) = 8)),
OR(ISBLANK(BB16), AND(MOD(BB16, 10000) = BD16, QUOTIENT(BB16, 10000) = 9))
)</f>
        <v>1</v>
      </c>
      <c r="BG16" s="57" t="b">
        <f>AND(
OR(ISBLANK(AW16), AND(MOD(AW16, 10000) = BE16, QUOTIENT(AW16, 10000) = 6)),
OR(ISBLANK(AY16), AND(MOD(AY16, 10000) = BE16, QUOTIENT(AY16, 10000) = 7)),
OR(ISBLANK(BA16), AND(MOD(BA16, 10000) = BE16, QUOTIENT(BA16, 10000) = 8)),
OR(ISBLANK(BC16), AND(MOD(BC16, 10000) = BE16, QUOTIENT(BC16, 10000) = 9))
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
OR(ISBLANK(AV17), AND(MOD(AV17, 10000) = BD17, QUOTIENT(AV17, 10000) = 6)),
OR(ISBLANK(AX17), AND(MOD(AX17, 10000) = BD17, QUOTIENT(AX17, 10000) = 7)),
OR(ISBLANK(AZ17), AND(MOD(AZ17, 10000) = BD17, QUOTIENT(AZ17, 10000) = 8)),
OR(ISBLANK(BB17), AND(MOD(BB17, 10000) = BD17, QUOTIENT(BB17, 10000) = 9))
)</f>
        <v>1</v>
      </c>
      <c r="BG17" s="57" t="b">
        <f>AND(
OR(ISBLANK(AW17), AND(MOD(AW17, 10000) = BE17, QUOTIENT(AW17, 10000) = 6)),
OR(ISBLANK(AY17), AND(MOD(AY17, 10000) = BE17, QUOTIENT(AY17, 10000) = 7)),
OR(ISBLANK(BA17), AND(MOD(BA17, 10000) = BE17, QUOTIENT(BA17, 10000) = 8)),
OR(ISBLANK(BC17), AND(MOD(BC17, 10000) = BE17, QUOTIENT(BC17, 10000) = 9))
)</f>
        <v>1</v>
      </c>
    </row>
    <row r="18" spans="1:59">
      <c r="A18" s="56" t="s">
        <v>1993</v>
      </c>
      <c r="B18" s="9" t="s">
        <v>876</v>
      </c>
      <c r="C18" s="9">
        <v>1</v>
      </c>
      <c r="D18" s="9">
        <v>1</v>
      </c>
      <c r="E18" s="9" t="str">
        <f>_xlfn.CONCAT(B18, RIGHT(_xlfn.CONCAT("0", D18), 2))</f>
        <v>BZ-1F01</v>
      </c>
      <c r="F18" s="9" t="s">
        <v>810</v>
      </c>
      <c r="G18" s="9" t="s">
        <v>655</v>
      </c>
      <c r="H18" s="9" t="s">
        <v>652</v>
      </c>
      <c r="AV18" s="55">
        <v>61032</v>
      </c>
      <c r="AW18" s="55">
        <v>61033</v>
      </c>
      <c r="AX18" s="55">
        <v>71032</v>
      </c>
      <c r="AY18" s="55">
        <v>71033</v>
      </c>
      <c r="BB18" s="55">
        <v>91032</v>
      </c>
      <c r="BC18" s="55">
        <v>91033</v>
      </c>
      <c r="BD18" s="57">
        <v>1032</v>
      </c>
      <c r="BE18" s="57">
        <f>IF(BD18="", "", BD18+1)</f>
        <v>1033</v>
      </c>
      <c r="BF18" s="57" t="b">
        <f>AND(
OR(ISBLANK(AV18), AND(MOD(AV18, 10000) = BD18, QUOTIENT(AV18, 10000) = 6)),
OR(ISBLANK(AX18), AND(MOD(AX18, 10000) = BD18, QUOTIENT(AX18, 10000) = 7)),
OR(ISBLANK(AZ18), AND(MOD(AZ18, 10000) = BD18, QUOTIENT(AZ18, 10000) = 8)),
OR(ISBLANK(BB18), AND(MOD(BB18, 10000) = BD18, QUOTIENT(BB18, 10000) = 9))
)</f>
        <v>1</v>
      </c>
      <c r="BG18" s="57" t="b">
        <f>AND(
OR(ISBLANK(AW18), AND(MOD(AW18, 10000) = BE18, QUOTIENT(AW18, 10000) = 6)),
OR(ISBLANK(AY18), AND(MOD(AY18, 10000) = BE18, QUOTIENT(AY18, 10000) = 7)),
OR(ISBLANK(BA18), AND(MOD(BA18, 10000) = BE18, QUOTIENT(BA18, 10000) = 8)),
OR(ISBLANK(BC18), AND(MOD(BC18, 10000) = BE18, QUOTIENT(BC18, 10000) = 9))
)</f>
        <v>1</v>
      </c>
    </row>
    <row r="19" spans="1:59">
      <c r="A19" s="56" t="s">
        <v>1994</v>
      </c>
      <c r="B19" s="9" t="s">
        <v>876</v>
      </c>
      <c r="C19" s="9">
        <v>1</v>
      </c>
      <c r="D19" s="9">
        <v>2</v>
      </c>
      <c r="E19" s="9" t="str">
        <f>_xlfn.CONCAT(B19, RIGHT(_xlfn.CONCAT("0", D19), 2))</f>
        <v>BZ-1F02</v>
      </c>
      <c r="F19" s="9" t="s">
        <v>810</v>
      </c>
      <c r="G19" s="9" t="s">
        <v>655</v>
      </c>
      <c r="H19" s="9" t="s">
        <v>652</v>
      </c>
      <c r="AV19" s="55">
        <v>61034</v>
      </c>
      <c r="AW19" s="55">
        <v>61035</v>
      </c>
      <c r="AX19" s="55">
        <v>71034</v>
      </c>
      <c r="AY19" s="55">
        <v>71035</v>
      </c>
      <c r="BB19" s="55">
        <v>91034</v>
      </c>
      <c r="BC19" s="55">
        <v>91035</v>
      </c>
      <c r="BD19" s="57">
        <v>1034</v>
      </c>
      <c r="BE19" s="57">
        <f>IF(BD19="", "", BD19+1)</f>
        <v>1035</v>
      </c>
      <c r="BF19" s="57" t="b">
        <f>AND(
OR(ISBLANK(AV19), AND(MOD(AV19, 10000) = BD19, QUOTIENT(AV19, 10000) = 6)),
OR(ISBLANK(AX19), AND(MOD(AX19, 10000) = BD19, QUOTIENT(AX19, 10000) = 7)),
OR(ISBLANK(AZ19), AND(MOD(AZ19, 10000) = BD19, QUOTIENT(AZ19, 10000) = 8)),
OR(ISBLANK(BB19), AND(MOD(BB19, 10000) = BD19, QUOTIENT(BB19, 10000) = 9))
)</f>
        <v>1</v>
      </c>
      <c r="BG19" s="57" t="b">
        <f>AND(
OR(ISBLANK(AW19), AND(MOD(AW19, 10000) = BE19, QUOTIENT(AW19, 10000) = 6)),
OR(ISBLANK(AY19), AND(MOD(AY19, 10000) = BE19, QUOTIENT(AY19, 10000) = 7)),
OR(ISBLANK(BA19), AND(MOD(BA19, 10000) = BE19, QUOTIENT(BA19, 10000) = 8)),
OR(ISBLANK(BC19), AND(MOD(BC19, 10000) = BE19, QUOTIENT(BC19, 10000) = 9))
)</f>
        <v>1</v>
      </c>
    </row>
    <row r="20" spans="1:59">
      <c r="A20" s="56" t="s">
        <v>1995</v>
      </c>
      <c r="B20" s="9" t="s">
        <v>876</v>
      </c>
      <c r="C20" s="9">
        <v>1</v>
      </c>
      <c r="D20" s="9">
        <v>3</v>
      </c>
      <c r="E20" s="9" t="str">
        <f>_xlfn.CONCAT(B20, RIGHT(_xlfn.CONCAT("0", D20), 2))</f>
        <v>BZ-1F03</v>
      </c>
      <c r="F20" s="9" t="s">
        <v>810</v>
      </c>
      <c r="G20" s="9" t="s">
        <v>655</v>
      </c>
      <c r="H20" s="9" t="s">
        <v>652</v>
      </c>
      <c r="AV20" s="55">
        <v>61036</v>
      </c>
      <c r="AW20" s="55">
        <v>61037</v>
      </c>
      <c r="AX20" s="55">
        <v>71036</v>
      </c>
      <c r="AY20" s="55">
        <v>71037</v>
      </c>
      <c r="BD20" s="57">
        <v>1036</v>
      </c>
      <c r="BE20" s="57">
        <f>IF(BD20="", "", BD20+1)</f>
        <v>1037</v>
      </c>
      <c r="BF20" s="57" t="b">
        <f>AND(
OR(ISBLANK(AV20), AND(MOD(AV20, 10000) = BD20, QUOTIENT(AV20, 10000) = 6)),
OR(ISBLANK(AX20), AND(MOD(AX20, 10000) = BD20, QUOTIENT(AX20, 10000) = 7)),
OR(ISBLANK(AZ20), AND(MOD(AZ20, 10000) = BD20, QUOTIENT(AZ20, 10000) = 8)),
OR(ISBLANK(BB20), AND(MOD(BB20, 10000) = BD20, QUOTIENT(BB20, 10000) = 9))
)</f>
        <v>1</v>
      </c>
      <c r="BG20" s="57" t="b">
        <f>AND(
OR(ISBLANK(AW20), AND(MOD(AW20, 10000) = BE20, QUOTIENT(AW20, 10000) = 6)),
OR(ISBLANK(AY20), AND(MOD(AY20, 10000) = BE20, QUOTIENT(AY20, 10000) = 7)),
OR(ISBLANK(BA20), AND(MOD(BA20, 10000) = BE20, QUOTIENT(BA20, 10000) = 8)),
OR(ISBLANK(BC20), AND(MOD(BC20, 10000) = BE20, QUOTIENT(BC20, 10000) = 9))
)</f>
        <v>1</v>
      </c>
    </row>
    <row r="21" spans="1:59">
      <c r="A21" s="56" t="s">
        <v>1996</v>
      </c>
      <c r="B21" s="9" t="s">
        <v>876</v>
      </c>
      <c r="C21" s="9">
        <v>1</v>
      </c>
      <c r="D21" s="9">
        <v>4</v>
      </c>
      <c r="E21" s="9" t="str">
        <f>_xlfn.CONCAT(B21, RIGHT(_xlfn.CONCAT("0", D21), 2))</f>
        <v>BZ-1F04</v>
      </c>
      <c r="F21" s="9" t="s">
        <v>810</v>
      </c>
      <c r="G21" s="9" t="s">
        <v>655</v>
      </c>
      <c r="H21" s="9" t="s">
        <v>652</v>
      </c>
      <c r="AV21" s="55">
        <v>61038</v>
      </c>
      <c r="AW21" s="55">
        <v>61039</v>
      </c>
      <c r="AX21" s="55">
        <v>71038</v>
      </c>
      <c r="AY21" s="55">
        <v>71039</v>
      </c>
      <c r="BB21" s="55">
        <v>91038</v>
      </c>
      <c r="BC21" s="55">
        <v>91039</v>
      </c>
      <c r="BD21" s="57">
        <v>1038</v>
      </c>
      <c r="BE21" s="57">
        <f>IF(BD21="", "", BD21+1)</f>
        <v>1039</v>
      </c>
      <c r="BF21" s="57" t="b">
        <f>AND(
OR(ISBLANK(AV21), AND(MOD(AV21, 10000) = BD21, QUOTIENT(AV21, 10000) = 6)),
OR(ISBLANK(AX21), AND(MOD(AX21, 10000) = BD21, QUOTIENT(AX21, 10000) = 7)),
OR(ISBLANK(AZ21), AND(MOD(AZ21, 10000) = BD21, QUOTIENT(AZ21, 10000) = 8)),
OR(ISBLANK(BB21), AND(MOD(BB21, 10000) = BD21, QUOTIENT(BB21, 10000) = 9))
)</f>
        <v>1</v>
      </c>
      <c r="BG21" s="57" t="b">
        <f>AND(
OR(ISBLANK(AW21), AND(MOD(AW21, 10000) = BE21, QUOTIENT(AW21, 10000) = 6)),
OR(ISBLANK(AY21), AND(MOD(AY21, 10000) = BE21, QUOTIENT(AY21, 10000) = 7)),
OR(ISBLANK(BA21), AND(MOD(BA21, 10000) = BE21, QUOTIENT(BA21, 10000) = 8)),
OR(ISBLANK(BC21), AND(MOD(BC21, 10000) = BE21, QUOTIENT(BC21, 10000) = 9))
)</f>
        <v>1</v>
      </c>
    </row>
    <row r="22" spans="1:59">
      <c r="A22" s="56" t="s">
        <v>1997</v>
      </c>
      <c r="B22" s="9" t="s">
        <v>876</v>
      </c>
      <c r="C22" s="9">
        <v>1</v>
      </c>
      <c r="D22" s="9">
        <v>5</v>
      </c>
      <c r="E22" s="9" t="str">
        <f>_xlfn.CONCAT(B22, RIGHT(_xlfn.CONCAT("0", D22), 2))</f>
        <v>BZ-1F05</v>
      </c>
      <c r="F22" s="9" t="s">
        <v>810</v>
      </c>
      <c r="G22" s="9" t="s">
        <v>655</v>
      </c>
      <c r="H22" s="9" t="s">
        <v>652</v>
      </c>
      <c r="AV22" s="55">
        <v>61040</v>
      </c>
      <c r="AW22" s="55">
        <v>61041</v>
      </c>
      <c r="AX22" s="55">
        <v>71040</v>
      </c>
      <c r="AY22" s="55">
        <v>71041</v>
      </c>
      <c r="BD22" s="57">
        <v>1040</v>
      </c>
      <c r="BE22" s="57">
        <f>IF(BD22="", "", BD22+1)</f>
        <v>1041</v>
      </c>
      <c r="BF22" s="57" t="b">
        <f>AND(
OR(ISBLANK(AV22), AND(MOD(AV22, 10000) = BD22, QUOTIENT(AV22, 10000) = 6)),
OR(ISBLANK(AX22), AND(MOD(AX22, 10000) = BD22, QUOTIENT(AX22, 10000) = 7)),
OR(ISBLANK(AZ22), AND(MOD(AZ22, 10000) = BD22, QUOTIENT(AZ22, 10000) = 8)),
OR(ISBLANK(BB22), AND(MOD(BB22, 10000) = BD22, QUOTIENT(BB22, 10000) = 9))
)</f>
        <v>1</v>
      </c>
      <c r="BG22" s="57" t="b">
        <f>AND(
OR(ISBLANK(AW22), AND(MOD(AW22, 10000) = BE22, QUOTIENT(AW22, 10000) = 6)),
OR(ISBLANK(AY22), AND(MOD(AY22, 10000) = BE22, QUOTIENT(AY22, 10000) = 7)),
OR(ISBLANK(BA22), AND(MOD(BA22, 10000) = BE22, QUOTIENT(BA22, 10000) = 8)),
OR(ISBLANK(BC22), AND(MOD(BC22, 10000) = BE22, QUOTIENT(BC22, 10000) = 9))
)</f>
        <v>1</v>
      </c>
    </row>
    <row r="23" spans="1:59">
      <c r="A23" s="56" t="s">
        <v>1998</v>
      </c>
      <c r="B23" s="9" t="s">
        <v>876</v>
      </c>
      <c r="C23" s="9">
        <v>1</v>
      </c>
      <c r="D23" s="9">
        <v>6</v>
      </c>
      <c r="E23" s="9" t="str">
        <f>_xlfn.CONCAT(B23, RIGHT(_xlfn.CONCAT("0", D23), 2))</f>
        <v>BZ-1F06</v>
      </c>
      <c r="F23" s="9" t="s">
        <v>810</v>
      </c>
      <c r="G23" s="9" t="s">
        <v>655</v>
      </c>
      <c r="H23" s="9" t="s">
        <v>652</v>
      </c>
      <c r="AV23" s="55">
        <v>61042</v>
      </c>
      <c r="AW23" s="55">
        <v>61043</v>
      </c>
      <c r="BB23" s="55">
        <v>91042</v>
      </c>
      <c r="BC23" s="55">
        <v>91043</v>
      </c>
      <c r="BD23" s="57">
        <v>1042</v>
      </c>
      <c r="BE23" s="57">
        <f>IF(BD23="", "", BD23+1)</f>
        <v>1043</v>
      </c>
      <c r="BF23" s="57" t="b">
        <f>AND(
OR(ISBLANK(AV23), AND(MOD(AV23, 10000) = BD23, QUOTIENT(AV23, 10000) = 6)),
OR(ISBLANK(AX23), AND(MOD(AX23, 10000) = BD23, QUOTIENT(AX23, 10000) = 7)),
OR(ISBLANK(AZ23), AND(MOD(AZ23, 10000) = BD23, QUOTIENT(AZ23, 10000) = 8)),
OR(ISBLANK(BB23), AND(MOD(BB23, 10000) = BD23, QUOTIENT(BB23, 10000) = 9))
)</f>
        <v>1</v>
      </c>
      <c r="BG23" s="57" t="b">
        <f>AND(
OR(ISBLANK(AW23), AND(MOD(AW23, 10000) = BE23, QUOTIENT(AW23, 10000) = 6)),
OR(ISBLANK(AY23), AND(MOD(AY23, 10000) = BE23, QUOTIENT(AY23, 10000) = 7)),
OR(ISBLANK(BA23), AND(MOD(BA23, 10000) = BE23, QUOTIENT(BA23, 10000) = 8)),
OR(ISBLANK(BC23), AND(MOD(BC23, 10000) = BE23, QUOTIENT(BC23, 10000) = 9))
)</f>
        <v>1</v>
      </c>
    </row>
    <row r="24" spans="1:59">
      <c r="A24" s="56" t="s">
        <v>1999</v>
      </c>
      <c r="B24" s="9" t="s">
        <v>876</v>
      </c>
      <c r="C24" s="9">
        <v>1</v>
      </c>
      <c r="D24" s="9">
        <v>7</v>
      </c>
      <c r="E24" s="9" t="str">
        <f>_xlfn.CONCAT(B24, RIGHT(_xlfn.CONCAT("0", D24), 2))</f>
        <v>BZ-1F07</v>
      </c>
      <c r="F24" s="9" t="s">
        <v>810</v>
      </c>
      <c r="G24" s="9" t="s">
        <v>655</v>
      </c>
      <c r="H24" s="9" t="s">
        <v>652</v>
      </c>
      <c r="AV24" s="55">
        <v>61044</v>
      </c>
      <c r="AW24" s="55">
        <v>61045</v>
      </c>
      <c r="AX24" s="55">
        <v>71044</v>
      </c>
      <c r="AY24" s="55">
        <v>71045</v>
      </c>
      <c r="BD24" s="57">
        <v>1044</v>
      </c>
      <c r="BE24" s="57">
        <f>IF(BD24="", "", BD24+1)</f>
        <v>1045</v>
      </c>
      <c r="BF24" s="57" t="b">
        <f>AND(
OR(ISBLANK(AV24), AND(MOD(AV24, 10000) = BD24, QUOTIENT(AV24, 10000) = 6)),
OR(ISBLANK(AX24), AND(MOD(AX24, 10000) = BD24, QUOTIENT(AX24, 10000) = 7)),
OR(ISBLANK(AZ24), AND(MOD(AZ24, 10000) = BD24, QUOTIENT(AZ24, 10000) = 8)),
OR(ISBLANK(BB24), AND(MOD(BB24, 10000) = BD24, QUOTIENT(BB24, 10000) = 9))
)</f>
        <v>1</v>
      </c>
      <c r="BG24" s="57" t="b">
        <f>AND(
OR(ISBLANK(AW24), AND(MOD(AW24, 10000) = BE24, QUOTIENT(AW24, 10000) = 6)),
OR(ISBLANK(AY24), AND(MOD(AY24, 10000) = BE24, QUOTIENT(AY24, 10000) = 7)),
OR(ISBLANK(BA24), AND(MOD(BA24, 10000) = BE24, QUOTIENT(BA24, 10000) = 8)),
OR(ISBLANK(BC24), AND(MOD(BC24, 10000) = BE24, QUOTIENT(BC24, 10000) = 9))
)</f>
        <v>1</v>
      </c>
    </row>
    <row r="25" spans="1:59">
      <c r="A25" s="56" t="s">
        <v>2000</v>
      </c>
      <c r="B25" s="9" t="s">
        <v>876</v>
      </c>
      <c r="C25" s="9">
        <v>1</v>
      </c>
      <c r="D25" s="9">
        <v>8</v>
      </c>
      <c r="E25" s="9" t="str">
        <f>_xlfn.CONCAT(B25, RIGHT(_xlfn.CONCAT("0", D25), 2))</f>
        <v>BZ-1F08</v>
      </c>
      <c r="F25" s="9" t="s">
        <v>810</v>
      </c>
      <c r="G25" s="9" t="s">
        <v>655</v>
      </c>
      <c r="H25" s="9" t="s">
        <v>652</v>
      </c>
      <c r="BB25" s="55">
        <v>91046</v>
      </c>
      <c r="BC25" s="55">
        <v>91047</v>
      </c>
      <c r="BD25" s="57">
        <v>1046</v>
      </c>
      <c r="BE25" s="57">
        <f>IF(BD25="", "", BD25+1)</f>
        <v>1047</v>
      </c>
      <c r="BF25" s="57" t="b">
        <f>AND(
OR(ISBLANK(AV25), AND(MOD(AV25, 10000) = BD25, QUOTIENT(AV25, 10000) = 6)),
OR(ISBLANK(AX25), AND(MOD(AX25, 10000) = BD25, QUOTIENT(AX25, 10000) = 7)),
OR(ISBLANK(AZ25), AND(MOD(AZ25, 10000) = BD25, QUOTIENT(AZ25, 10000) = 8)),
OR(ISBLANK(BB25), AND(MOD(BB25, 10000) = BD25, QUOTIENT(BB25, 10000) = 9))
)</f>
        <v>1</v>
      </c>
      <c r="BG25" s="57" t="b">
        <f>AND(
OR(ISBLANK(AW25), AND(MOD(AW25, 10000) = BE25, QUOTIENT(AW25, 10000) = 6)),
OR(ISBLANK(AY25), AND(MOD(AY25, 10000) = BE25, QUOTIENT(AY25, 10000) = 7)),
OR(ISBLANK(BA25), AND(MOD(BA25, 10000) = BE25, QUOTIENT(BA25, 10000) = 8)),
OR(ISBLANK(BC25), AND(MOD(BC25, 10000) = BE25, QUOTIENT(BC25, 10000) = 9))
)</f>
        <v>1</v>
      </c>
    </row>
    <row r="26" spans="1:59">
      <c r="A26" s="56" t="s">
        <v>2001</v>
      </c>
      <c r="B26" s="9" t="s">
        <v>876</v>
      </c>
      <c r="C26" s="9">
        <v>1</v>
      </c>
      <c r="D26" s="9">
        <v>10</v>
      </c>
      <c r="E26" s="9" t="str">
        <f>_xlfn.CONCAT(B26, RIGHT(_xlfn.CONCAT("0", D26), 2))</f>
        <v>BZ-1F10</v>
      </c>
      <c r="F26" s="9" t="s">
        <v>810</v>
      </c>
      <c r="G26" s="9" t="s">
        <v>655</v>
      </c>
      <c r="H26" s="9" t="s">
        <v>652</v>
      </c>
      <c r="AV26" s="55">
        <v>61048</v>
      </c>
      <c r="AW26" s="55">
        <v>61049</v>
      </c>
      <c r="BB26" s="55">
        <v>91048</v>
      </c>
      <c r="BC26" s="55">
        <v>91049</v>
      </c>
      <c r="BD26" s="57">
        <v>1048</v>
      </c>
      <c r="BE26" s="57">
        <f>IF(BD26="", "", BD26+1)</f>
        <v>1049</v>
      </c>
      <c r="BF26" s="57" t="b">
        <f>AND(
OR(ISBLANK(AV26), AND(MOD(AV26, 10000) = BD26, QUOTIENT(AV26, 10000) = 6)),
OR(ISBLANK(AX26), AND(MOD(AX26, 10000) = BD26, QUOTIENT(AX26, 10000) = 7)),
OR(ISBLANK(AZ26), AND(MOD(AZ26, 10000) = BD26, QUOTIENT(AZ26, 10000) = 8)),
OR(ISBLANK(BB26), AND(MOD(BB26, 10000) = BD26, QUOTIENT(BB26, 10000) = 9))
)</f>
        <v>1</v>
      </c>
      <c r="BG26" s="57" t="b">
        <f>AND(
OR(ISBLANK(AW26), AND(MOD(AW26, 10000) = BE26, QUOTIENT(AW26, 10000) = 6)),
OR(ISBLANK(AY26), AND(MOD(AY26, 10000) = BE26, QUOTIENT(AY26, 10000) = 7)),
OR(ISBLANK(BA26), AND(MOD(BA26, 10000) = BE26, QUOTIENT(BA26, 10000) = 8)),
OR(ISBLANK(BC26), AND(MOD(BC26, 10000) = BE26, QUOTIENT(BC26, 10000) = 9))
)</f>
        <v>1</v>
      </c>
    </row>
    <row r="27" spans="1:59">
      <c r="A27" s="56" t="s">
        <v>2002</v>
      </c>
      <c r="B27" s="9" t="s">
        <v>876</v>
      </c>
      <c r="C27" s="9">
        <v>1</v>
      </c>
      <c r="D27" s="9">
        <v>12</v>
      </c>
      <c r="E27" s="9" t="str">
        <f>_xlfn.CONCAT(B27, RIGHT(_xlfn.CONCAT("0", D27), 2))</f>
        <v>BZ-1F12</v>
      </c>
      <c r="F27" s="9" t="s">
        <v>810</v>
      </c>
      <c r="G27" s="9" t="s">
        <v>655</v>
      </c>
      <c r="H27" s="9" t="s">
        <v>652</v>
      </c>
      <c r="AV27" s="55">
        <v>61050</v>
      </c>
      <c r="AW27" s="55">
        <v>61051</v>
      </c>
      <c r="BB27" s="55">
        <v>91050</v>
      </c>
      <c r="BC27" s="55">
        <v>91051</v>
      </c>
      <c r="BD27" s="57">
        <v>1050</v>
      </c>
      <c r="BE27" s="57">
        <f>IF(BD27="", "", BD27+1)</f>
        <v>1051</v>
      </c>
      <c r="BF27" s="57" t="b">
        <f>AND(
OR(ISBLANK(AV27), AND(MOD(AV27, 10000) = BD27, QUOTIENT(AV27, 10000) = 6)),
OR(ISBLANK(AX27), AND(MOD(AX27, 10000) = BD27, QUOTIENT(AX27, 10000) = 7)),
OR(ISBLANK(AZ27), AND(MOD(AZ27, 10000) = BD27, QUOTIENT(AZ27, 10000) = 8)),
OR(ISBLANK(BB27), AND(MOD(BB27, 10000) = BD27, QUOTIENT(BB27, 10000) = 9))
)</f>
        <v>1</v>
      </c>
      <c r="BG27" s="57" t="b">
        <f>AND(
OR(ISBLANK(AW27), AND(MOD(AW27, 10000) = BE27, QUOTIENT(AW27, 10000) = 6)),
OR(ISBLANK(AY27), AND(MOD(AY27, 10000) = BE27, QUOTIENT(AY27, 10000) = 7)),
OR(ISBLANK(BA27), AND(MOD(BA27, 10000) = BE27, QUOTIENT(BA27, 10000) = 8)),
OR(ISBLANK(BC27), AND(MOD(BC27, 10000) = BE27, QUOTIENT(BC27, 10000) = 9))
)</f>
        <v>1</v>
      </c>
    </row>
    <row r="28" spans="1:59">
      <c r="A28" s="9" t="s">
        <v>343</v>
      </c>
      <c r="B28" s="9" t="s">
        <v>877</v>
      </c>
      <c r="C28" s="9">
        <v>1</v>
      </c>
      <c r="D28" s="9">
        <v>1</v>
      </c>
      <c r="E28" s="9" t="str">
        <f>_xlfn.CONCAT(B28, RIGHT(_xlfn.CONCAT("0", D28), 2))</f>
        <v>BZ-1G01</v>
      </c>
      <c r="F28" s="9" t="s">
        <v>811</v>
      </c>
      <c r="G28" s="9" t="s">
        <v>655</v>
      </c>
      <c r="H28" s="9" t="s">
        <v>652</v>
      </c>
      <c r="J28" s="9" t="e">
        <f>MATCH($A28, 'Spells By School'!A:A, 0)</f>
        <v>#N/A</v>
      </c>
      <c r="K28" s="9" t="e">
        <f>MATCH($A28, 'Spells By School'!B:B, 0)</f>
        <v>#N/A</v>
      </c>
      <c r="L28" s="9" t="e">
        <f>MATCH($A28, 'Spells By School'!C:C, 0)</f>
        <v>#N/A</v>
      </c>
      <c r="M28" s="9" t="e">
        <f>MATCH($A28, 'Spells By School'!D:D, 0)</f>
        <v>#N/A</v>
      </c>
      <c r="N28" s="9" t="e">
        <f>MATCH($A28, 'Spells By School'!E:E, 0)</f>
        <v>#N/A</v>
      </c>
      <c r="O28" s="9" t="e">
        <f>MATCH($A28, 'Spells By School'!F:F, 0)</f>
        <v>#N/A</v>
      </c>
      <c r="P28" s="9">
        <f ca="1">MATCH($A28, 'Spells By School'!G:G, 0)</f>
        <v>40</v>
      </c>
      <c r="Q28" s="9" t="e">
        <f>MATCH($A28, 'Spells By School'!H:H, 0)</f>
        <v>#N/A</v>
      </c>
      <c r="R28" s="9" t="e">
        <f>MATCH($A28, 'Spells By School'!I:I, 0)</f>
        <v>#N/A</v>
      </c>
      <c r="S28" s="9" t="str">
        <f ca="1">IF(ISNA($J28), IF(ISNA($K28), IF(ISNA($L28), IF(ISNA($M28), IF(ISNA($N28), IF(ISNA($O28), IF(ISNA($P28), IF(ISNA($Q28), IF(ISNA($R28), "###error###", R$1),Q$1),P$1),O$1),N$1),M$1),L$1),K$1),J$1)</f>
        <v>Necromancy</v>
      </c>
      <c r="T28" s="9" t="str">
        <f ca="1">IF(ISNA($J28), IF(ISNA($K28), IF(ISNA($L28), IF(ISNA($M28), IF(ISNA($N28), IF(ISNA($O28), IF(ISNA($P28), IF(ISNA($Q28), IF(ISNA($R28), "###error###", "WM"),"IL"),"NE"),"EN"),"EV"),"TR"),"DI"),"CO"),"AB")</f>
        <v>NE</v>
      </c>
      <c r="U28" s="9">
        <f ca="1">IF(ISNA($J28), IF(ISNA($K28), IF(ISNA($L28), IF(ISNA($M28), IF(ISNA($N28), IF(ISNA($O28), IF(ISNA($P28), IF(ISNA($Q28), IF(ISNA($R28), "###error###", MATCH(A28, 'Wand Mapping'!J:J,0)),MATCH(A28, 'Wand Mapping'!I:I,0)),MATCH(A28, 'Wand Mapping'!H:H,0)),MATCH(A28, 'Wand Mapping'!G:G,0)),MATCH(A28, 'Wand Mapping'!F:F,0)),MATCH(A28, 'Wand Mapping'!E:E,0)),MATCH(A28, 'Wand Mapping'!D:D,0)),MATCH(A28, 'Wand Mapping'!C:C,0)),MATCH(A28, 'Wand Mapping'!B:B,0))</f>
        <v>56</v>
      </c>
      <c r="V28" s="9" t="str">
        <f ca="1">INDEX('Wand Mapping'!K:K, U28)</f>
        <v>wand_ai_540</v>
      </c>
      <c r="W28" s="9" t="str">
        <f ca="1">_xlfn.CONCAT(V28, "_", T28)</f>
        <v>wand_ai_540_NE</v>
      </c>
      <c r="Z28" s="9" t="str">
        <f ca="1">IF(ISBLANK(X28), W28, X28)</f>
        <v>wand_ai_540_NE</v>
      </c>
      <c r="AA28" s="9" t="b">
        <v>1</v>
      </c>
      <c r="AD28" s="9" t="b">
        <v>1</v>
      </c>
      <c r="AH28" s="9" t="b">
        <v>1</v>
      </c>
      <c r="AI28" s="9" t="b">
        <v>1</v>
      </c>
      <c r="AJ28" s="9" t="b">
        <v>1</v>
      </c>
      <c r="AK28" s="9" t="b">
        <v>1</v>
      </c>
      <c r="AL28" s="9" t="b">
        <v>1</v>
      </c>
      <c r="AM28" s="9" t="b">
        <v>1</v>
      </c>
      <c r="AV28" s="55">
        <v>61052</v>
      </c>
      <c r="AW28" s="55">
        <v>61053</v>
      </c>
      <c r="AX28" s="55">
        <v>71052</v>
      </c>
      <c r="AY28" s="55">
        <v>71053</v>
      </c>
      <c r="AZ28" s="55">
        <v>81052</v>
      </c>
      <c r="BA28" s="55">
        <v>81053</v>
      </c>
      <c r="BB28" s="55">
        <v>91052</v>
      </c>
      <c r="BC28" s="55">
        <v>91053</v>
      </c>
      <c r="BD28" s="57">
        <v>1052</v>
      </c>
      <c r="BE28" s="57">
        <f>IF(BD28="", "", BD28+1)</f>
        <v>1053</v>
      </c>
      <c r="BF28" s="57" t="b">
        <f>AND(
OR(ISBLANK(AV28), AND(MOD(AV28, 10000) = BD28, QUOTIENT(AV28, 10000) = 6)),
OR(ISBLANK(AX28), AND(MOD(AX28, 10000) = BD28, QUOTIENT(AX28, 10000) = 7)),
OR(ISBLANK(AZ28), AND(MOD(AZ28, 10000) = BD28, QUOTIENT(AZ28, 10000) = 8)),
OR(ISBLANK(BB28), AND(MOD(BB28, 10000) = BD28, QUOTIENT(BB28, 10000) = 9))
)</f>
        <v>1</v>
      </c>
      <c r="BG28" s="57" t="b">
        <f>AND(
OR(ISBLANK(AW28), AND(MOD(AW28, 10000) = BE28, QUOTIENT(AW28, 10000) = 6)),
OR(ISBLANK(AY28), AND(MOD(AY28, 10000) = BE28, QUOTIENT(AY28, 10000) = 7)),
OR(ISBLANK(BA28), AND(MOD(BA28, 10000) = BE28, QUOTIENT(BA28, 10000) = 8)),
OR(ISBLANK(BC28), AND(MOD(BC28, 10000) = BE28, QUOTIENT(BC28, 10000) = 9))
)</f>
        <v>1</v>
      </c>
    </row>
    <row r="29" spans="1:59">
      <c r="A29" s="9" t="s">
        <v>451</v>
      </c>
      <c r="B29" s="9" t="s">
        <v>878</v>
      </c>
      <c r="C29" s="9">
        <v>1</v>
      </c>
      <c r="D29" s="9">
        <v>1</v>
      </c>
      <c r="E29" s="9" t="str">
        <f>_xlfn.CONCAT(B29, RIGHT(_xlfn.CONCAT("0", D29), 2))</f>
        <v>BZ-1H01</v>
      </c>
      <c r="F29" s="9" t="s">
        <v>812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 t="e">
        <f ca="1">MATCH($A29, 'Spells By School'!G:G, 0)</f>
        <v>#N/A</v>
      </c>
      <c r="Q29" s="9">
        <f>MATCH($A29, 'Spells By School'!H:H, 0)</f>
        <v>24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Illusion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IL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73</v>
      </c>
      <c r="V29" s="9" t="str">
        <f ca="1">INDEX('Wand Mapping'!K:K, U29)</f>
        <v>wand_ai_710</v>
      </c>
      <c r="W29" s="9" t="str">
        <f ca="1">_xlfn.CONCAT(V29, "_", T29)</f>
        <v>wand_ai_710_IL</v>
      </c>
      <c r="Z29" s="9" t="str">
        <f ca="1">IF(ISBLANK(X29), W29, X29)</f>
        <v>wand_ai_710_IL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N29" s="9" t="b">
        <v>1</v>
      </c>
      <c r="AV29" s="55">
        <v>61054</v>
      </c>
      <c r="AW29" s="55">
        <v>61055</v>
      </c>
      <c r="BB29" s="55">
        <v>91054</v>
      </c>
      <c r="BC29" s="55">
        <v>91055</v>
      </c>
      <c r="BD29" s="57">
        <v>1054</v>
      </c>
      <c r="BE29" s="57">
        <f>IF(BD29="", "", BD29+1)</f>
        <v>1055</v>
      </c>
      <c r="BF29" s="57" t="b">
        <f>AND(
OR(ISBLANK(AV29), AND(MOD(AV29, 10000) = BD29, QUOTIENT(AV29, 10000) = 6)),
OR(ISBLANK(AX29), AND(MOD(AX29, 10000) = BD29, QUOTIENT(AX29, 10000) = 7)),
OR(ISBLANK(AZ29), AND(MOD(AZ29, 10000) = BD29, QUOTIENT(AZ29, 10000) = 8)),
OR(ISBLANK(BB29), AND(MOD(BB29, 10000) = BD29, QUOTIENT(BB29, 10000) = 9))
)</f>
        <v>1</v>
      </c>
      <c r="BG29" s="57" t="b">
        <f>AND(
OR(ISBLANK(AW29), AND(MOD(AW29, 10000) = BE29, QUOTIENT(AW29, 10000) = 6)),
OR(ISBLANK(AY29), AND(MOD(AY29, 10000) = BE29, QUOTIENT(AY29, 10000) = 7)),
OR(ISBLANK(BA29), AND(MOD(BA29, 10000) = BE29, QUOTIENT(BA29, 10000) = 8)),
OR(ISBLANK(BC29), AND(MOD(BC29, 10000) = BE29, QUOTIENT(BC29, 10000) = 9))
)</f>
        <v>1</v>
      </c>
    </row>
    <row r="30" spans="1:59">
      <c r="A30" s="9" t="s">
        <v>529</v>
      </c>
      <c r="B30" s="9" t="s">
        <v>880</v>
      </c>
      <c r="C30" s="9">
        <v>1</v>
      </c>
      <c r="D30" s="9">
        <v>1</v>
      </c>
      <c r="E30" s="9" t="str">
        <f>_xlfn.CONCAT(B30, RIGHT(_xlfn.CONCAT("0", D30), 2))</f>
        <v>BZ-1J01</v>
      </c>
      <c r="F30" s="9" t="s">
        <v>814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 t="e">
        <f>MATCH($A30, 'Spells By School'!H:H, 0)</f>
        <v>#N/A</v>
      </c>
      <c r="R30" s="9">
        <f>MATCH($A30, 'Spells By School'!I:I, 0)</f>
        <v>5</v>
      </c>
      <c r="S30" s="9" t="str">
        <f ca="1">IF(ISNA($J30), IF(ISNA($K30), IF(ISNA($L30), IF(ISNA($M30), IF(ISNA($N30), IF(ISNA($O30), IF(ISNA($P30), IF(ISNA($Q30), IF(ISNA($R30), "###error###", R$1),Q$1),P$1),O$1),N$1),M$1),L$1),K$1),J$1)</f>
        <v>Wild Magic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WM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84</v>
      </c>
      <c r="V30" s="9" t="str">
        <f ca="1">INDEX('Wand Mapping'!K:K, U30)</f>
        <v>wand_ai_820</v>
      </c>
      <c r="W30" s="9" t="str">
        <f ca="1">_xlfn.CONCAT(V30, "_", T30)</f>
        <v>wand_ai_820_WM</v>
      </c>
      <c r="Z30" s="9" t="str">
        <f ca="1">IF(ISBLANK(X30), W30, X30)</f>
        <v>wand_ai_820_WM</v>
      </c>
      <c r="AA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U30" s="9" t="s">
        <v>1991</v>
      </c>
      <c r="AV30" s="55">
        <v>61056</v>
      </c>
      <c r="AW30" s="55">
        <v>61057</v>
      </c>
      <c r="BD30" s="57">
        <v>1056</v>
      </c>
      <c r="BE30" s="57">
        <f>IF(BD30="", "", BD30+1)</f>
        <v>1057</v>
      </c>
      <c r="BF30" s="57" t="b">
        <f>AND(
OR(ISBLANK(AV30), AND(MOD(AV30, 10000) = BD30, QUOTIENT(AV30, 10000) = 6)),
OR(ISBLANK(AX30), AND(MOD(AX30, 10000) = BD30, QUOTIENT(AX30, 10000) = 7)),
OR(ISBLANK(AZ30), AND(MOD(AZ30, 10000) = BD30, QUOTIENT(AZ30, 10000) = 8)),
OR(ISBLANK(BB30), AND(MOD(BB30, 10000) = BD30, QUOTIENT(BB30, 10000) = 9))
)</f>
        <v>1</v>
      </c>
      <c r="BG30" s="57" t="b">
        <f>AND(
OR(ISBLANK(AW30), AND(MOD(AW30, 10000) = BE30, QUOTIENT(AW30, 10000) = 6)),
OR(ISBLANK(AY30), AND(MOD(AY30, 10000) = BE30, QUOTIENT(AY30, 10000) = 7)),
OR(ISBLANK(BA30), AND(MOD(BA30, 10000) = BE30, QUOTIENT(BA30, 10000) = 8)),
OR(ISBLANK(BC30), AND(MOD(BC30, 10000) = BE30, QUOTIENT(BC30, 10000) = 9))
)</f>
        <v>1</v>
      </c>
    </row>
    <row r="31" spans="1:59">
      <c r="A31" s="9" t="s">
        <v>248</v>
      </c>
      <c r="B31" s="9" t="s">
        <v>881</v>
      </c>
      <c r="C31" s="9">
        <v>1</v>
      </c>
      <c r="D31" s="9">
        <v>1</v>
      </c>
      <c r="E31" s="9" t="str">
        <f>_xlfn.CONCAT(B31, RIGHT(_xlfn.CONCAT("0", D31), 2))</f>
        <v>BZ-1K01</v>
      </c>
      <c r="F31" s="9" t="s">
        <v>815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>
        <f>MATCH($A31, 'Spells By School'!H:H, 0)</f>
        <v>29</v>
      </c>
      <c r="R31" s="9" t="e">
        <f>MATCH($A31, 'Spells By School'!I:I, 0)</f>
        <v>#N/A</v>
      </c>
      <c r="S31" s="9" t="str">
        <f ca="1">IF(ISNA($J31), IF(ISNA($K31), IF(ISNA($L31), IF(ISNA($M31), IF(ISNA($N31), IF(ISNA($O31), IF(ISNA($P31), IF(ISNA($Q31), IF(ISNA($R31), "###error###", R$1),Q$1),P$1),O$1),N$1),M$1),L$1),K$1),J$1)</f>
        <v>Illusion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IL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42</v>
      </c>
      <c r="V31" s="9" t="str">
        <f ca="1">INDEX('Wand Mapping'!K:K, U31)</f>
        <v>wand_ai_400</v>
      </c>
      <c r="W31" s="9" t="str">
        <f ca="1">_xlfn.CONCAT(V31, "_", T31)</f>
        <v>wand_ai_400_IL</v>
      </c>
      <c r="Z31" s="9" t="str">
        <f ca="1">IF(ISBLANK(X31), W31, X31)</f>
        <v>wand_ai_400_IL</v>
      </c>
      <c r="AA31" s="9" t="b">
        <v>1</v>
      </c>
      <c r="AD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V31" s="55">
        <v>61058</v>
      </c>
      <c r="AW31" s="55">
        <v>61059</v>
      </c>
      <c r="BB31" s="55">
        <v>91058</v>
      </c>
      <c r="BC31" s="55">
        <v>91059</v>
      </c>
      <c r="BD31" s="57">
        <v>1058</v>
      </c>
      <c r="BE31" s="57">
        <f>IF(BD31="", "", BD31+1)</f>
        <v>1059</v>
      </c>
      <c r="BF31" s="57" t="b">
        <f>AND(
OR(ISBLANK(AV31), AND(MOD(AV31, 10000) = BD31, QUOTIENT(AV31, 10000) = 6)),
OR(ISBLANK(AX31), AND(MOD(AX31, 10000) = BD31, QUOTIENT(AX31, 10000) = 7)),
OR(ISBLANK(AZ31), AND(MOD(AZ31, 10000) = BD31, QUOTIENT(AZ31, 10000) = 8)),
OR(ISBLANK(BB31), AND(MOD(BB31, 10000) = BD31, QUOTIENT(BB31, 10000) = 9))
)</f>
        <v>1</v>
      </c>
      <c r="BG31" s="57" t="b">
        <f>AND(
OR(ISBLANK(AW31), AND(MOD(AW31, 10000) = BE31, QUOTIENT(AW31, 10000) = 6)),
OR(ISBLANK(AY31), AND(MOD(AY31, 10000) = BE31, QUOTIENT(AY31, 10000) = 7)),
OR(ISBLANK(BA31), AND(MOD(BA31, 10000) = BE31, QUOTIENT(BA31, 10000) = 8)),
OR(ISBLANK(BC31), AND(MOD(BC31, 10000) = BE31, QUOTIENT(BC31, 10000) = 9))
)</f>
        <v>1</v>
      </c>
    </row>
    <row r="32" spans="1:59">
      <c r="A32" s="9" t="s">
        <v>698</v>
      </c>
      <c r="B32" s="9" t="s">
        <v>882</v>
      </c>
      <c r="C32" s="9">
        <v>1</v>
      </c>
      <c r="D32" s="9">
        <v>1</v>
      </c>
      <c r="E32" s="9" t="str">
        <f>_xlfn.CONCAT(B32, RIGHT(_xlfn.CONCAT("0", D32), 2))</f>
        <v>BZ-1L01</v>
      </c>
      <c r="F32" s="9" t="s">
        <v>816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>
        <f>MATCH($A32, 'Spells By School'!D:D, 0)</f>
        <v>92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 t="e">
        <f>MATCH($A32, 'Spells By School'!H:H, 0)</f>
        <v>#N/A</v>
      </c>
      <c r="R32" s="9" t="e">
        <f>MATCH($A32, 'Spells By School'!I:I, 0)</f>
        <v>#N/A</v>
      </c>
      <c r="S32" s="9" t="str">
        <f>IF(ISNA($J32), IF(ISNA($K32), IF(ISNA($L32), IF(ISNA($M32), IF(ISNA($N32), IF(ISNA($O32), IF(ISNA($P32), IF(ISNA($Q32), IF(ISNA($R32), "###error###", R$1),Q$1),P$1),O$1),N$1),M$1),L$1),K$1),J$1)</f>
        <v>Transmutation</v>
      </c>
      <c r="T32" s="9" t="str">
        <f>IF(ISNA($J32), IF(ISNA($K32), IF(ISNA($L32), IF(ISNA($M32), IF(ISNA($N32), IF(ISNA($O32), IF(ISNA($P32), IF(ISNA($Q32), IF(ISNA($R32), "###error###", "WM"),"IL"),"NE"),"EN"),"EV"),"TR"),"DI"),"CO"),"AB")</f>
        <v>TR</v>
      </c>
      <c r="U32" s="9" t="e">
        <f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#N/A</v>
      </c>
      <c r="V32" s="9" t="e">
        <f>INDEX('Wand Mapping'!K:K, U32)</f>
        <v>#N/A</v>
      </c>
      <c r="W32" s="9" t="e">
        <f>_xlfn.CONCAT(V32, "_", T32)</f>
        <v>#N/A</v>
      </c>
      <c r="X32" s="60" t="s">
        <v>1964</v>
      </c>
      <c r="Z32" s="9" t="str">
        <f>IF(ISBLANK(X32), W32, X32)</f>
        <v>wand_ai_070_TR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N32" s="9" t="b">
        <v>1</v>
      </c>
      <c r="AV32" s="55">
        <v>61060</v>
      </c>
      <c r="AW32" s="55">
        <v>61061</v>
      </c>
      <c r="BD32" s="57">
        <v>1060</v>
      </c>
      <c r="BE32" s="57">
        <f>IF(BD32="", "", BD32+1)</f>
        <v>1061</v>
      </c>
      <c r="BF32" s="57" t="b">
        <f>AND(
OR(ISBLANK(AV32), AND(MOD(AV32, 10000) = BD32, QUOTIENT(AV32, 10000) = 6)),
OR(ISBLANK(AX32), AND(MOD(AX32, 10000) = BD32, QUOTIENT(AX32, 10000) = 7)),
OR(ISBLANK(AZ32), AND(MOD(AZ32, 10000) = BD32, QUOTIENT(AZ32, 10000) = 8)),
OR(ISBLANK(BB32), AND(MOD(BB32, 10000) = BD32, QUOTIENT(BB32, 10000) = 9))
)</f>
        <v>1</v>
      </c>
      <c r="BG32" s="57" t="b">
        <f>AND(
OR(ISBLANK(AW32), AND(MOD(AW32, 10000) = BE32, QUOTIENT(AW32, 10000) = 6)),
OR(ISBLANK(AY32), AND(MOD(AY32, 10000) = BE32, QUOTIENT(AY32, 10000) = 7)),
OR(ISBLANK(BA32), AND(MOD(BA32, 10000) = BE32, QUOTIENT(BA32, 10000) = 8)),
OR(ISBLANK(BC32), AND(MOD(BC32, 10000) = BE32, QUOTIENT(BC32, 10000) = 9))
)</f>
        <v>1</v>
      </c>
    </row>
    <row r="33" spans="1:59">
      <c r="A33" s="9" t="s">
        <v>584</v>
      </c>
      <c r="B33" s="9" t="s">
        <v>1917</v>
      </c>
      <c r="C33" s="9">
        <v>1</v>
      </c>
      <c r="D33" s="9">
        <v>1</v>
      </c>
      <c r="E33" s="9" t="str">
        <f>_xlfn.CONCAT(B33, RIGHT(_xlfn.CONCAT("0", D33), 2))</f>
        <v>BZ-Y201</v>
      </c>
      <c r="F33" s="9" t="s">
        <v>1416</v>
      </c>
      <c r="G33" s="9" t="s">
        <v>655</v>
      </c>
      <c r="H33" s="9" t="s">
        <v>656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25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93</v>
      </c>
      <c r="V33" s="9" t="str">
        <f>INDEX('Wand Mapping'!K:K, U33)</f>
        <v>wand_ai_910</v>
      </c>
      <c r="W33" s="9" t="str">
        <f>_xlfn.CONCAT(V33, "_", T33)</f>
        <v>wand_ai_910_TR</v>
      </c>
      <c r="Z33" s="9" t="str">
        <f>IF(ISBLANK(X33), W33, X33)</f>
        <v>wand_ai_910_TR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X33" s="55">
        <v>71062</v>
      </c>
      <c r="AY33" s="55">
        <v>71063</v>
      </c>
      <c r="BB33" s="55">
        <v>91062</v>
      </c>
      <c r="BC33" s="55">
        <v>91063</v>
      </c>
      <c r="BD33" s="57">
        <v>1062</v>
      </c>
      <c r="BE33" s="57">
        <f>IF(BD33="", "", BD33+1)</f>
        <v>1063</v>
      </c>
      <c r="BF33" s="57" t="b">
        <f>AND(
OR(ISBLANK(AV33), AND(MOD(AV33, 10000) = BD33, QUOTIENT(AV33, 10000) = 6)),
OR(ISBLANK(AX33), AND(MOD(AX33, 10000) = BD33, QUOTIENT(AX33, 10000) = 7)),
OR(ISBLANK(AZ33), AND(MOD(AZ33, 10000) = BD33, QUOTIENT(AZ33, 10000) = 8)),
OR(ISBLANK(BB33), AND(MOD(BB33, 10000) = BD33, QUOTIENT(BB33, 10000) = 9))
)</f>
        <v>1</v>
      </c>
      <c r="BG33" s="57" t="b">
        <f>AND(
OR(ISBLANK(AW33), AND(MOD(AW33, 10000) = BE33, QUOTIENT(AW33, 10000) = 6)),
OR(ISBLANK(AY33), AND(MOD(AY33, 10000) = BE33, QUOTIENT(AY33, 10000) = 7)),
OR(ISBLANK(BA33), AND(MOD(BA33, 10000) = BE33, QUOTIENT(BA33, 10000) = 8)),
OR(ISBLANK(BC33), AND(MOD(BC33, 10000) = BE33, QUOTIENT(BC33, 10000) = 9))
)</f>
        <v>1</v>
      </c>
    </row>
    <row r="34" spans="1:59">
      <c r="A34" s="70" t="s">
        <v>2064</v>
      </c>
      <c r="B34" s="9" t="s">
        <v>1097</v>
      </c>
      <c r="C34" s="9">
        <v>1</v>
      </c>
      <c r="D34" s="9">
        <v>1</v>
      </c>
      <c r="E34" s="9" t="str">
        <f>_xlfn.CONCAT(B34, RIGHT(_xlfn.CONCAT("0", D34), 2))</f>
        <v>BZ-4!01</v>
      </c>
      <c r="F34" s="9" t="s">
        <v>971</v>
      </c>
      <c r="G34" s="9" t="s">
        <v>655</v>
      </c>
      <c r="H34" s="9" t="s">
        <v>652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 t="e">
        <f>MATCH($A34, 'Spells By School'!D:D, 0)</f>
        <v>#N/A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ca="1">IF(ISNA($J34), IF(ISNA($K34), IF(ISNA($L34), IF(ISNA($M34), IF(ISNA($N34), IF(ISNA($O34), IF(ISNA($P34), IF(ISNA($Q34), IF(ISNA($R34), "###error###", R$1),Q$1),P$1),O$1),N$1),M$1),L$1),K$1),J$1)</f>
        <v>###error###</v>
      </c>
      <c r="T34" s="9" t="str">
        <f ca="1">IF(ISNA($J34), IF(ISNA($K34), IF(ISNA($L34), IF(ISNA($M34), IF(ISNA($N34), IF(ISNA($O34), IF(ISNA($P34), IF(ISNA($Q34), IF(ISNA($R34), "###error###", "WM"),"IL"),"NE"),"EN"),"EV"),"TR"),"DI"),"CO"),"AB")</f>
        <v>###error###</v>
      </c>
      <c r="U34" s="9" t="str">
        <f ca="1"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###error###</v>
      </c>
      <c r="V34" s="9" t="e">
        <f ca="1">INDEX('Wand Mapping'!K:K, U34)</f>
        <v>#VALUE!</v>
      </c>
      <c r="W34" s="9" t="e">
        <f ca="1">_xlfn.CONCAT(V34, "_", T34)</f>
        <v>#VALUE!</v>
      </c>
      <c r="Y34" s="9" t="s">
        <v>1986</v>
      </c>
      <c r="Z34" s="9" t="e">
        <f ca="1">IF(ISBLANK(X34), W34, X34)</f>
        <v>#VALUE!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V34" s="55"/>
      <c r="AW34" s="55"/>
      <c r="AZ34" s="55">
        <v>81064</v>
      </c>
      <c r="BA34" s="55">
        <v>81065</v>
      </c>
      <c r="BB34" s="55">
        <v>91064</v>
      </c>
      <c r="BC34" s="55">
        <v>91065</v>
      </c>
      <c r="BD34" s="57">
        <v>1064</v>
      </c>
      <c r="BE34" s="57">
        <f>IF(BD34="", "", BD34+1)</f>
        <v>1065</v>
      </c>
      <c r="BF34" s="57" t="b">
        <f>AND(
OR(ISBLANK(AV34), AND(MOD(AV34, 10000) = BD34, QUOTIENT(AV34, 10000) = 6)),
OR(ISBLANK(AX34), AND(MOD(AX34, 10000) = BD34, QUOTIENT(AX34, 10000) = 7)),
OR(ISBLANK(AZ34), AND(MOD(AZ34, 10000) = BD34, QUOTIENT(AZ34, 10000) = 8)),
OR(ISBLANK(BB34), AND(MOD(BB34, 10000) = BD34, QUOTIENT(BB34, 10000) = 9))
)</f>
        <v>1</v>
      </c>
      <c r="BG34" s="57" t="b">
        <f>AND(
OR(ISBLANK(AW34), AND(MOD(AW34, 10000) = BE34, QUOTIENT(AW34, 10000) = 6)),
OR(ISBLANK(AY34), AND(MOD(AY34, 10000) = BE34, QUOTIENT(AY34, 10000) = 7)),
OR(ISBLANK(BA34), AND(MOD(BA34, 10000) = BE34, QUOTIENT(BA34, 10000) = 8)),
OR(ISBLANK(BC34), AND(MOD(BC34, 10000) = BE34, QUOTIENT(BC34, 10000) = 9))
)</f>
        <v>1</v>
      </c>
    </row>
    <row r="35" spans="1:59">
      <c r="A35" s="9" t="s">
        <v>208</v>
      </c>
      <c r="B35" s="9" t="s">
        <v>1686</v>
      </c>
      <c r="C35" s="9">
        <v>1</v>
      </c>
      <c r="D35" s="9">
        <v>1</v>
      </c>
      <c r="E35" s="9" t="str">
        <f>_xlfn.CONCAT(B35, RIGHT(_xlfn.CONCAT("0", D35), 2))</f>
        <v>BZ-O001</v>
      </c>
      <c r="F35" s="9" t="s">
        <v>1518</v>
      </c>
      <c r="G35" s="9" t="s">
        <v>655</v>
      </c>
      <c r="H35" s="9" t="s">
        <v>654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 t="e">
        <f>MATCH($A35, 'Spells By School'!D:D, 0)</f>
        <v>#N/A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>
        <f>MATCH($A35, 'Spells By School'!I:I, 0)</f>
        <v>3</v>
      </c>
      <c r="S35" s="9" t="str">
        <f ca="1">IF(ISNA($J35), IF(ISNA($K35), IF(ISNA($L35), IF(ISNA($M35), IF(ISNA($N35), IF(ISNA($O35), IF(ISNA($P35), IF(ISNA($Q35), IF(ISNA($R35), "###error###", R$1),Q$1),P$1),O$1),N$1),M$1),L$1),K$1),J$1)</f>
        <v>Wild Magic</v>
      </c>
      <c r="T35" s="9" t="str">
        <f ca="1">IF(ISNA($J35), IF(ISNA($K35), IF(ISNA($L35), IF(ISNA($M35), IF(ISNA($N35), IF(ISNA($O35), IF(ISNA($P35), IF(ISNA($Q35), IF(ISNA($R35), "###error###", "WM"),"IL"),"NE"),"EN"),"EV"),"TR"),"DI"),"CO"),"AB")</f>
        <v>WM</v>
      </c>
      <c r="U35" s="9">
        <f ca="1"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36</v>
      </c>
      <c r="V35" s="9" t="str">
        <f ca="1">INDEX('Wand Mapping'!K:K, U35)</f>
        <v>wand_ai_340</v>
      </c>
      <c r="W35" s="9" t="str">
        <f ca="1">_xlfn.CONCAT(V35, "_", T35)</f>
        <v>wand_ai_340_WM</v>
      </c>
      <c r="Z35" s="9" t="str">
        <f ca="1">IF(ISBLANK(X35), W35, X35)</f>
        <v>wand_ai_340_WM</v>
      </c>
      <c r="AA35" s="9" t="b">
        <v>1</v>
      </c>
      <c r="AH35" s="9" t="b">
        <v>1</v>
      </c>
      <c r="AI35" s="9" t="b">
        <v>1</v>
      </c>
      <c r="AJ35" s="9" t="b">
        <v>1</v>
      </c>
      <c r="AK35" s="9" t="b">
        <v>1</v>
      </c>
      <c r="AL35" s="9" t="b">
        <v>1</v>
      </c>
      <c r="AM35" s="9" t="b">
        <v>1</v>
      </c>
      <c r="AU35" s="9" t="s">
        <v>1991</v>
      </c>
      <c r="AZ35" s="55">
        <v>81066</v>
      </c>
      <c r="BA35" s="55">
        <v>81067</v>
      </c>
      <c r="BD35" s="57">
        <v>1066</v>
      </c>
      <c r="BE35" s="57">
        <f>IF(BD35="", "", BD35+1)</f>
        <v>1067</v>
      </c>
      <c r="BF35" s="57" t="b">
        <f>AND(
OR(ISBLANK(AV35), AND(MOD(AV35, 10000) = BD35, QUOTIENT(AV35, 10000) = 6)),
OR(ISBLANK(AX35), AND(MOD(AX35, 10000) = BD35, QUOTIENT(AX35, 10000) = 7)),
OR(ISBLANK(AZ35), AND(MOD(AZ35, 10000) = BD35, QUOTIENT(AZ35, 10000) = 8)),
OR(ISBLANK(BB35), AND(MOD(BB35, 10000) = BD35, QUOTIENT(BB35, 10000) = 9))
)</f>
        <v>1</v>
      </c>
      <c r="BG35" s="57" t="b">
        <f>AND(
OR(ISBLANK(AW35), AND(MOD(AW35, 10000) = BE35, QUOTIENT(AW35, 10000) = 6)),
OR(ISBLANK(AY35), AND(MOD(AY35, 10000) = BE35, QUOTIENT(AY35, 10000) = 7)),
OR(ISBLANK(BA35), AND(MOD(BA35, 10000) = BE35, QUOTIENT(BA35, 10000) = 8)),
OR(ISBLANK(BC35), AND(MOD(BC35, 10000) = BE35, QUOTIENT(BC35, 10000) = 9))
)</f>
        <v>1</v>
      </c>
    </row>
    <row r="36" spans="1:59">
      <c r="A36" s="9" t="s">
        <v>510</v>
      </c>
      <c r="B36" s="9" t="s">
        <v>1687</v>
      </c>
      <c r="C36" s="9">
        <v>1</v>
      </c>
      <c r="D36" s="9">
        <v>1</v>
      </c>
      <c r="E36" s="9" t="str">
        <f>_xlfn.CONCAT(B36, RIGHT(_xlfn.CONCAT("0", D36), 2))</f>
        <v>BZ-O101</v>
      </c>
      <c r="F36" s="9" t="s">
        <v>1519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>
        <f>MATCH($A36, 'Spells By School'!D:D, 0)</f>
        <v>40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 t="e">
        <f>MATCH($A36, 'Spells By School'!I:I, 0)</f>
        <v>#N/A</v>
      </c>
      <c r="S36" s="9" t="str">
        <f>IF(ISNA($J36), IF(ISNA($K36), IF(ISNA($L36), IF(ISNA($M36), IF(ISNA($N36), IF(ISNA($O36), IF(ISNA($P36), IF(ISNA($Q36), IF(ISNA($R36), "###error###", R$1),Q$1),P$1),O$1),N$1),M$1),L$1),K$1),J$1)</f>
        <v>Transmutation</v>
      </c>
      <c r="T36" s="9" t="str">
        <f>IF(ISNA($J36), IF(ISNA($K36), IF(ISNA($L36), IF(ISNA($M36), IF(ISNA($N36), IF(ISNA($O36), IF(ISNA($P36), IF(ISNA($Q36), IF(ISNA($R36), "###error###", "WM"),"IL"),"NE"),"EN"),"EV"),"TR"),"DI"),"CO"),"AB")</f>
        <v>TR</v>
      </c>
      <c r="U36" s="9">
        <f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82</v>
      </c>
      <c r="V36" s="9" t="str">
        <f>INDEX('Wand Mapping'!K:K, U36)</f>
        <v>wand_ai_800</v>
      </c>
      <c r="W36" s="9" t="str">
        <f>_xlfn.CONCAT(V36, "_", T36)</f>
        <v>wand_ai_800_TR</v>
      </c>
      <c r="Z36" s="9" t="str">
        <f>IF(ISBLANK(X36), W36, X36)</f>
        <v>wand_ai_800_TR</v>
      </c>
      <c r="AA36" s="9" t="b">
        <v>1</v>
      </c>
      <c r="AD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Z36" s="55">
        <v>81068</v>
      </c>
      <c r="BA36" s="55">
        <v>81069</v>
      </c>
      <c r="BD36" s="57">
        <v>1068</v>
      </c>
      <c r="BE36" s="57">
        <f>IF(BD36="", "", BD36+1)</f>
        <v>1069</v>
      </c>
      <c r="BF36" s="57" t="b">
        <f>AND(
OR(ISBLANK(AV36), AND(MOD(AV36, 10000) = BD36, QUOTIENT(AV36, 10000) = 6)),
OR(ISBLANK(AX36), AND(MOD(AX36, 10000) = BD36, QUOTIENT(AX36, 10000) = 7)),
OR(ISBLANK(AZ36), AND(MOD(AZ36, 10000) = BD36, QUOTIENT(AZ36, 10000) = 8)),
OR(ISBLANK(BB36), AND(MOD(BB36, 10000) = BD36, QUOTIENT(BB36, 10000) = 9))
)</f>
        <v>1</v>
      </c>
      <c r="BG36" s="57" t="b">
        <f>AND(
OR(ISBLANK(AW36), AND(MOD(AW36, 10000) = BE36, QUOTIENT(AW36, 10000) = 6)),
OR(ISBLANK(AY36), AND(MOD(AY36, 10000) = BE36, QUOTIENT(AY36, 10000) = 7)),
OR(ISBLANK(BA36), AND(MOD(BA36, 10000) = BE36, QUOTIENT(BA36, 10000) = 8)),
OR(ISBLANK(BC36), AND(MOD(BC36, 10000) = BE36, QUOTIENT(BC36, 10000) = 9))
)</f>
        <v>1</v>
      </c>
    </row>
    <row r="37" spans="1:59">
      <c r="A37" s="9" t="s">
        <v>217</v>
      </c>
      <c r="B37" s="9" t="s">
        <v>1688</v>
      </c>
      <c r="C37" s="9">
        <v>1</v>
      </c>
      <c r="D37" s="9">
        <v>1</v>
      </c>
      <c r="E37" s="9" t="str">
        <f>_xlfn.CONCAT(B37, RIGHT(_xlfn.CONCAT("0", D37), 2))</f>
        <v>BZ-O201</v>
      </c>
      <c r="F37" s="9" t="s">
        <v>1520</v>
      </c>
      <c r="G37" s="9" t="s">
        <v>655</v>
      </c>
      <c r="H37" s="9" t="s">
        <v>654</v>
      </c>
      <c r="J37" s="9" t="e">
        <f>MATCH($A37, 'Spells By School'!A:A, 0)</f>
        <v>#N/A</v>
      </c>
      <c r="K37" s="9">
        <f>MATCH($A37, 'Spells By School'!B:B, 0)</f>
        <v>83</v>
      </c>
      <c r="L37" s="9" t="e">
        <f>MATCH($A37, 'Spells By School'!C:C, 0)</f>
        <v>#N/A</v>
      </c>
      <c r="M37" s="9" t="e">
        <f>MATCH($A37, 'Spells By School'!D:D, 0)</f>
        <v>#N/A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Conjuration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CO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38</v>
      </c>
      <c r="V37" s="9" t="str">
        <f>INDEX('Wand Mapping'!K:K, U37)</f>
        <v>wand_ai_360</v>
      </c>
      <c r="W37" s="9" t="str">
        <f>_xlfn.CONCAT(V37, "_", T37)</f>
        <v>wand_ai_360_CO</v>
      </c>
      <c r="Z37" s="9" t="str">
        <f>IF(ISBLANK(X37), W37, X37)</f>
        <v>wand_ai_360_CO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81070</v>
      </c>
      <c r="BA37" s="55">
        <v>81071</v>
      </c>
      <c r="BD37" s="57">
        <v>1070</v>
      </c>
      <c r="BE37" s="57">
        <f>IF(BD37="", "", BD37+1)</f>
        <v>1071</v>
      </c>
      <c r="BF37" s="57" t="b">
        <f>AND(
OR(ISBLANK(AV37), AND(MOD(AV37, 10000) = BD37, QUOTIENT(AV37, 10000) = 6)),
OR(ISBLANK(AX37), AND(MOD(AX37, 10000) = BD37, QUOTIENT(AX37, 10000) = 7)),
OR(ISBLANK(AZ37), AND(MOD(AZ37, 10000) = BD37, QUOTIENT(AZ37, 10000) = 8)),
OR(ISBLANK(BB37), AND(MOD(BB37, 10000) = BD37, QUOTIENT(BB37, 10000) = 9))
)</f>
        <v>1</v>
      </c>
      <c r="BG37" s="57" t="b">
        <f>AND(
OR(ISBLANK(AW37), AND(MOD(AW37, 10000) = BE37, QUOTIENT(AW37, 10000) = 6)),
OR(ISBLANK(AY37), AND(MOD(AY37, 10000) = BE37, QUOTIENT(AY37, 10000) = 7)),
OR(ISBLANK(BA37), AND(MOD(BA37, 10000) = BE37, QUOTIENT(BA37, 10000) = 8)),
OR(ISBLANK(BC37), AND(MOD(BC37, 10000) = BE37, QUOTIENT(BC37, 10000) = 9))
)</f>
        <v>1</v>
      </c>
    </row>
    <row r="38" spans="1:59">
      <c r="A38" s="9" t="s">
        <v>385</v>
      </c>
      <c r="B38" s="9" t="s">
        <v>1772</v>
      </c>
      <c r="C38" s="9">
        <v>1</v>
      </c>
      <c r="D38" s="9">
        <v>1</v>
      </c>
      <c r="E38" s="9" t="str">
        <f>_xlfn.CONCAT(B38, RIGHT(_xlfn.CONCAT("0", D38), 2))</f>
        <v>BZ-QT01</v>
      </c>
      <c r="F38" s="9" t="s">
        <v>1622</v>
      </c>
      <c r="G38" s="9" t="s">
        <v>655</v>
      </c>
      <c r="H38" s="9" t="s">
        <v>654</v>
      </c>
      <c r="I38" s="9" t="s">
        <v>653</v>
      </c>
      <c r="J38" s="9" t="e">
        <f>MATCH($A38, 'Spells By School'!A:A, 0)</f>
        <v>#N/A</v>
      </c>
      <c r="K38" s="9" t="e">
        <f>MATCH($A38, 'Spells By School'!B:B, 0)</f>
        <v>#N/A</v>
      </c>
      <c r="L38" s="9" t="e">
        <f>MATCH($A38, 'Spells By School'!C:C, 0)</f>
        <v>#N/A</v>
      </c>
      <c r="M38" s="9">
        <f>MATCH($A38, 'Spells By School'!D:D, 0)</f>
        <v>42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Transmutation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TR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63</v>
      </c>
      <c r="V38" s="9" t="str">
        <f>INDEX('Wand Mapping'!K:K, U38)</f>
        <v>wand_ai_610</v>
      </c>
      <c r="W38" s="9" t="str">
        <f>_xlfn.CONCAT(V38, "_", T38)</f>
        <v>wand_ai_610_TR</v>
      </c>
      <c r="Z38" s="9" t="str">
        <f>IF(ISBLANK(X38), W38, X38)</f>
        <v>wand_ai_610_TR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N38" s="9" t="b">
        <v>1</v>
      </c>
      <c r="AZ38" s="55">
        <v>81072</v>
      </c>
      <c r="BA38" s="55">
        <v>81073</v>
      </c>
      <c r="BD38" s="57">
        <v>1072</v>
      </c>
      <c r="BE38" s="57">
        <f>IF(BD38="", "", BD38+1)</f>
        <v>1073</v>
      </c>
      <c r="BF38" s="57" t="b">
        <f>AND(
OR(ISBLANK(AV38), AND(MOD(AV38, 10000) = BD38, QUOTIENT(AV38, 10000) = 6)),
OR(ISBLANK(AX38), AND(MOD(AX38, 10000) = BD38, QUOTIENT(AX38, 10000) = 7)),
OR(ISBLANK(AZ38), AND(MOD(AZ38, 10000) = BD38, QUOTIENT(AZ38, 10000) = 8)),
OR(ISBLANK(BB38), AND(MOD(BB38, 10000) = BD38, QUOTIENT(BB38, 10000) = 9))
)</f>
        <v>1</v>
      </c>
      <c r="BG38" s="57" t="b">
        <f>AND(
OR(ISBLANK(AW38), AND(MOD(AW38, 10000) = BE38, QUOTIENT(AW38, 10000) = 6)),
OR(ISBLANK(AY38), AND(MOD(AY38, 10000) = BE38, QUOTIENT(AY38, 10000) = 7)),
OR(ISBLANK(BA38), AND(MOD(BA38, 10000) = BE38, QUOTIENT(BA38, 10000) = 8)),
OR(ISBLANK(BC38), AND(MOD(BC38, 10000) = BE38, QUOTIENT(BC38, 10000) = 9))
)</f>
        <v>1</v>
      </c>
    </row>
    <row r="39" spans="1:59">
      <c r="A39" s="27" t="s">
        <v>609</v>
      </c>
      <c r="B39" s="9" t="s">
        <v>1773</v>
      </c>
      <c r="C39" s="9">
        <v>1</v>
      </c>
      <c r="D39" s="9">
        <v>1</v>
      </c>
      <c r="E39" s="9" t="str">
        <f>_xlfn.CONCAT(B39, RIGHT(_xlfn.CONCAT("0", D39), 2))</f>
        <v>BZ-QU01</v>
      </c>
      <c r="F39" s="9" t="s">
        <v>1623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 t="e">
        <f>MATCH($A39, 'Spells By School'!D:D, 0)</f>
        <v>#N/A</v>
      </c>
      <c r="N39" s="9" t="e">
        <f>MATCH($A39, 'Spells By School'!E:E, 0)</f>
        <v>#N/A</v>
      </c>
      <c r="O39" s="9">
        <f>MATCH($A39, 'Spells By School'!F:F, 0)</f>
        <v>29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Enchantment</v>
      </c>
      <c r="T39" s="9" t="str">
        <f>IF(ISNA($J39), IF(ISNA($K39), IF(ISNA($L39), IF(ISNA($M39), IF(ISNA($N39), IF(ISNA($O39), IF(ISNA($P39), IF(ISNA($Q39), IF(ISNA($R39), "###error###", "WM"),"IL"),"NE"),"EN"),"EV"),"TR"),"DI"),"CO"),"AB")</f>
        <v>EN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97</v>
      </c>
      <c r="V39" s="9" t="str">
        <f>INDEX('Wand Mapping'!K:K, U39)</f>
        <v>wand_ai_950</v>
      </c>
      <c r="W39" s="9" t="str">
        <f>_xlfn.CONCAT(V39, "_", T39)</f>
        <v>wand_ai_950_EN</v>
      </c>
      <c r="Z39" s="9" t="str">
        <f>IF(ISBLANK(X39), W39, X39)</f>
        <v>wand_ai_950_EN</v>
      </c>
      <c r="AA39" s="9" t="b">
        <v>1</v>
      </c>
      <c r="AC39" s="9" t="b">
        <v>1</v>
      </c>
      <c r="AD39" s="9" t="b">
        <v>1</v>
      </c>
      <c r="AF39" s="9" t="b">
        <v>1</v>
      </c>
      <c r="AG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Z39" s="55">
        <v>81074</v>
      </c>
      <c r="BA39" s="55">
        <v>81075</v>
      </c>
      <c r="BD39" s="57">
        <v>1074</v>
      </c>
      <c r="BE39" s="57">
        <f>IF(BD39="", "", BD39+1)</f>
        <v>1075</v>
      </c>
      <c r="BF39" s="57" t="b">
        <f>AND(
OR(ISBLANK(AV39), AND(MOD(AV39, 10000) = BD39, QUOTIENT(AV39, 10000) = 6)),
OR(ISBLANK(AX39), AND(MOD(AX39, 10000) = BD39, QUOTIENT(AX39, 10000) = 7)),
OR(ISBLANK(AZ39), AND(MOD(AZ39, 10000) = BD39, QUOTIENT(AZ39, 10000) = 8)),
OR(ISBLANK(BB39), AND(MOD(BB39, 10000) = BD39, QUOTIENT(BB39, 10000) = 9))
)</f>
        <v>1</v>
      </c>
      <c r="BG39" s="57" t="b">
        <f>AND(
OR(ISBLANK(AW39), AND(MOD(AW39, 10000) = BE39, QUOTIENT(AW39, 10000) = 6)),
OR(ISBLANK(AY39), AND(MOD(AY39, 10000) = BE39, QUOTIENT(AY39, 10000) = 7)),
OR(ISBLANK(BA39), AND(MOD(BA39, 10000) = BE39, QUOTIENT(BA39, 10000) = 8)),
OR(ISBLANK(BC39), AND(MOD(BC39, 10000) = BE39, QUOTIENT(BC39, 10000) = 9))
)</f>
        <v>1</v>
      </c>
    </row>
    <row r="40" spans="1:59">
      <c r="A40" s="9" t="s">
        <v>522</v>
      </c>
      <c r="B40" s="9" t="s">
        <v>1774</v>
      </c>
      <c r="C40" s="9">
        <v>1</v>
      </c>
      <c r="D40" s="9">
        <v>1</v>
      </c>
      <c r="E40" s="9" t="str">
        <f>_xlfn.CONCAT(B40, RIGHT(_xlfn.CONCAT("0", D40), 2))</f>
        <v>BZ-QV01</v>
      </c>
      <c r="F40" s="9" t="s">
        <v>1624</v>
      </c>
      <c r="G40" s="9" t="s">
        <v>655</v>
      </c>
      <c r="H40" s="9" t="s">
        <v>654</v>
      </c>
      <c r="I40" s="9" t="s">
        <v>653</v>
      </c>
      <c r="J40" s="9">
        <f>MATCH($A40, 'Spells By School'!A:A, 0)</f>
        <v>56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 t="e">
        <f>MATCH($A40, 'Spells By School'!F:F, 0)</f>
        <v>#N/A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Abjuration</v>
      </c>
      <c r="T40" s="9" t="str">
        <f>IF(ISNA($J40), IF(ISNA($K40), IF(ISNA($L40), IF(ISNA($M40), IF(ISNA($N40), IF(ISNA($O40), IF(ISNA($P40), IF(ISNA($Q40), IF(ISNA($R40), "###error###", "WM"),"IL"),"NE"),"EN"),"EV"),"TR"),"DI"),"CO"),"AB")</f>
        <v>AB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84</v>
      </c>
      <c r="V40" s="9" t="str">
        <f>INDEX('Wand Mapping'!K:K, U40)</f>
        <v>wand_ai_820</v>
      </c>
      <c r="W40" s="9" t="str">
        <f>_xlfn.CONCAT(V40, "_", T40)</f>
        <v>wand_ai_820_AB</v>
      </c>
      <c r="Z40" s="9" t="str">
        <f>IF(ISBLANK(X40), W40, X40)</f>
        <v>wand_ai_820_AB</v>
      </c>
      <c r="AA40" s="9" t="b">
        <v>1</v>
      </c>
      <c r="AD40" s="9" t="b">
        <v>1</v>
      </c>
      <c r="AH40" s="9" t="b">
        <v>1</v>
      </c>
      <c r="AI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81076</v>
      </c>
      <c r="BA40" s="55">
        <v>81077</v>
      </c>
      <c r="BD40" s="57">
        <v>1076</v>
      </c>
      <c r="BE40" s="57">
        <f>IF(BD40="", "", BD40+1)</f>
        <v>1077</v>
      </c>
      <c r="BF40" s="57" t="b">
        <f>AND(
OR(ISBLANK(AV40), AND(MOD(AV40, 10000) = BD40, QUOTIENT(AV40, 10000) = 6)),
OR(ISBLANK(AX40), AND(MOD(AX40, 10000) = BD40, QUOTIENT(AX40, 10000) = 7)),
OR(ISBLANK(AZ40), AND(MOD(AZ40, 10000) = BD40, QUOTIENT(AZ40, 10000) = 8)),
OR(ISBLANK(BB40), AND(MOD(BB40, 10000) = BD40, QUOTIENT(BB40, 10000) = 9))
)</f>
        <v>1</v>
      </c>
      <c r="BG40" s="57" t="b">
        <f>AND(
OR(ISBLANK(AW40), AND(MOD(AW40, 10000) = BE40, QUOTIENT(AW40, 10000) = 6)),
OR(ISBLANK(AY40), AND(MOD(AY40, 10000) = BE40, QUOTIENT(AY40, 10000) = 7)),
OR(ISBLANK(BA40), AND(MOD(BA40, 10000) = BE40, QUOTIENT(BA40, 10000) = 8)),
OR(ISBLANK(BC40), AND(MOD(BC40, 10000) = BE40, QUOTIENT(BC40, 10000) = 9))
)</f>
        <v>1</v>
      </c>
    </row>
    <row r="41" spans="1:59">
      <c r="A41" s="9" t="s">
        <v>512</v>
      </c>
      <c r="B41" s="9" t="s">
        <v>1775</v>
      </c>
      <c r="C41" s="9">
        <v>1</v>
      </c>
      <c r="D41" s="9">
        <v>1</v>
      </c>
      <c r="E41" s="9" t="str">
        <f>_xlfn.CONCAT(B41, RIGHT(_xlfn.CONCAT("0", D41), 2))</f>
        <v>BZ-QW01</v>
      </c>
      <c r="F41" s="9" t="s">
        <v>1625</v>
      </c>
      <c r="G41" s="9" t="s">
        <v>655</v>
      </c>
      <c r="H41" s="9" t="s">
        <v>654</v>
      </c>
      <c r="I41" s="9" t="s">
        <v>653</v>
      </c>
      <c r="J41" s="9" t="e">
        <f>MATCH($A41, 'Spells By School'!A:A, 0)</f>
        <v>#N/A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>
        <f>MATCH($A41, 'Spells By School'!F:F, 0)</f>
        <v>47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Enchantment</v>
      </c>
      <c r="T41" s="9" t="str">
        <f>IF(ISNA($J41), IF(ISNA($K41), IF(ISNA($L41), IF(ISNA($M41), IF(ISNA($N41), IF(ISNA($O41), IF(ISNA($P41), IF(ISNA($Q41), IF(ISNA($R41), "###error###", "WM"),"IL"),"NE"),"EN"),"EV"),"TR"),"DI"),"CO"),"AB")</f>
        <v>EN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82</v>
      </c>
      <c r="V41" s="9" t="str">
        <f>INDEX('Wand Mapping'!K:K, U41)</f>
        <v>wand_ai_800</v>
      </c>
      <c r="W41" s="9" t="str">
        <f>_xlfn.CONCAT(V41, "_", T41)</f>
        <v>wand_ai_800_EN</v>
      </c>
      <c r="Z41" s="9" t="str">
        <f>IF(ISBLANK(X41), W41, X41)</f>
        <v>wand_ai_800_EN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81078</v>
      </c>
      <c r="BA41" s="55">
        <v>81079</v>
      </c>
      <c r="BD41" s="57">
        <v>1078</v>
      </c>
      <c r="BE41" s="57">
        <f>IF(BD41="", "", BD41+1)</f>
        <v>1079</v>
      </c>
      <c r="BF41" s="57" t="b">
        <f>AND(
OR(ISBLANK(AV41), AND(MOD(AV41, 10000) = BD41, QUOTIENT(AV41, 10000) = 6)),
OR(ISBLANK(AX41), AND(MOD(AX41, 10000) = BD41, QUOTIENT(AX41, 10000) = 7)),
OR(ISBLANK(AZ41), AND(MOD(AZ41, 10000) = BD41, QUOTIENT(AZ41, 10000) = 8)),
OR(ISBLANK(BB41), AND(MOD(BB41, 10000) = BD41, QUOTIENT(BB41, 10000) = 9))
)</f>
        <v>1</v>
      </c>
      <c r="BG41" s="57" t="b">
        <f>AND(
OR(ISBLANK(AW41), AND(MOD(AW41, 10000) = BE41, QUOTIENT(AW41, 10000) = 6)),
OR(ISBLANK(AY41), AND(MOD(AY41, 10000) = BE41, QUOTIENT(AY41, 10000) = 7)),
OR(ISBLANK(BA41), AND(MOD(BA41, 10000) = BE41, QUOTIENT(BA41, 10000) = 8)),
OR(ISBLANK(BC41), AND(MOD(BC41, 10000) = BE41, QUOTIENT(BC41, 10000) = 9))
)</f>
        <v>1</v>
      </c>
    </row>
    <row r="42" spans="1:59">
      <c r="A42" s="9" t="s">
        <v>234</v>
      </c>
      <c r="B42" s="9" t="s">
        <v>1690</v>
      </c>
      <c r="C42" s="9">
        <v>1</v>
      </c>
      <c r="D42" s="9">
        <v>1</v>
      </c>
      <c r="E42" s="9" t="str">
        <f>_xlfn.CONCAT(B42, RIGHT(_xlfn.CONCAT("0", D42), 2))</f>
        <v>BZ-O401</v>
      </c>
      <c r="F42" s="9" t="s">
        <v>1522</v>
      </c>
      <c r="G42" s="9" t="s">
        <v>655</v>
      </c>
      <c r="H42" s="9" t="s">
        <v>654</v>
      </c>
      <c r="J42" s="9" t="e">
        <f>MATCH($A42, 'Spells By School'!A:A, 0)</f>
        <v>#N/A</v>
      </c>
      <c r="K42" s="9">
        <f>MATCH($A42, 'Spells By School'!B:B, 0)</f>
        <v>25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 t="e">
        <f>MATCH($A42, 'Spells By School'!F:F, 0)</f>
        <v>#N/A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Conjuration</v>
      </c>
      <c r="T42" s="9" t="str">
        <f>IF(ISNA($J42), IF(ISNA($K42), IF(ISNA($L42), IF(ISNA($M42), IF(ISNA($N42), IF(ISNA($O42), IF(ISNA($P42), IF(ISNA($Q42), IF(ISNA($R42), "###error###", "WM"),"IL"),"NE"),"EN"),"EV"),"TR"),"DI"),"CO"),"AB")</f>
        <v>CO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41</v>
      </c>
      <c r="V42" s="9" t="str">
        <f>INDEX('Wand Mapping'!K:K, U42)</f>
        <v>wand_ai_390</v>
      </c>
      <c r="W42" s="9" t="str">
        <f>_xlfn.CONCAT(V42, "_", T42)</f>
        <v>wand_ai_390_CO</v>
      </c>
      <c r="Z42" s="9" t="str">
        <f>IF(ISBLANK(X42), W42, X42)</f>
        <v>wand_ai_390_CO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N42" s="9" t="b">
        <v>1</v>
      </c>
      <c r="AZ42" s="55">
        <v>81080</v>
      </c>
      <c r="BA42" s="55">
        <v>81081</v>
      </c>
      <c r="BD42" s="57">
        <v>1080</v>
      </c>
      <c r="BE42" s="57">
        <f>IF(BD42="", "", BD42+1)</f>
        <v>1081</v>
      </c>
      <c r="BF42" s="57" t="b">
        <f>AND(
OR(ISBLANK(AV42), AND(MOD(AV42, 10000) = BD42, QUOTIENT(AV42, 10000) = 6)),
OR(ISBLANK(AX42), AND(MOD(AX42, 10000) = BD42, QUOTIENT(AX42, 10000) = 7)),
OR(ISBLANK(AZ42), AND(MOD(AZ42, 10000) = BD42, QUOTIENT(AZ42, 10000) = 8)),
OR(ISBLANK(BB42), AND(MOD(BB42, 10000) = BD42, QUOTIENT(BB42, 10000) = 9))
)</f>
        <v>1</v>
      </c>
      <c r="BG42" s="57" t="b">
        <f>AND(
OR(ISBLANK(AW42), AND(MOD(AW42, 10000) = BE42, QUOTIENT(AW42, 10000) = 6)),
OR(ISBLANK(AY42), AND(MOD(AY42, 10000) = BE42, QUOTIENT(AY42, 10000) = 7)),
OR(ISBLANK(BA42), AND(MOD(BA42, 10000) = BE42, QUOTIENT(BA42, 10000) = 8)),
OR(ISBLANK(BC42), AND(MOD(BC42, 10000) = BE42, QUOTIENT(BC42, 10000) = 9))
)</f>
        <v>1</v>
      </c>
    </row>
    <row r="43" spans="1:59">
      <c r="A43" s="9" t="s">
        <v>1992</v>
      </c>
      <c r="B43" s="9" t="s">
        <v>1931</v>
      </c>
      <c r="C43" s="9">
        <v>1</v>
      </c>
      <c r="D43" s="9">
        <v>1</v>
      </c>
      <c r="E43" s="9" t="str">
        <f>_xlfn.CONCAT(B43, RIGHT(_xlfn.CONCAT("0", D43), 2))</f>
        <v>BZ-YG01</v>
      </c>
      <c r="G43" s="9" t="s">
        <v>2008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BB43" s="55">
        <v>91082</v>
      </c>
      <c r="BC43" s="55">
        <v>91083</v>
      </c>
      <c r="BD43" s="59">
        <v>1082</v>
      </c>
      <c r="BE43" s="57">
        <f>IF(BD43="", "", BD43+1)</f>
        <v>1083</v>
      </c>
      <c r="BF43" s="57" t="b">
        <f>AND(
OR(ISBLANK(AV43), AND(MOD(AV43, 10000) = BD43, QUOTIENT(AV43, 10000) = 6)),
OR(ISBLANK(AX43), AND(MOD(AX43, 10000) = BD43, QUOTIENT(AX43, 10000) = 7)),
OR(ISBLANK(AZ43), AND(MOD(AZ43, 10000) = BD43, QUOTIENT(AZ43, 10000) = 8)),
OR(ISBLANK(BB43), AND(MOD(BB43, 10000) = BD43, QUOTIENT(BB43, 10000) = 9))
)</f>
        <v>1</v>
      </c>
      <c r="BG43" s="57" t="b">
        <f>AND(
OR(ISBLANK(AW43), AND(MOD(AW43, 10000) = BE43, QUOTIENT(AW43, 10000) = 6)),
OR(ISBLANK(AY43), AND(MOD(AY43, 10000) = BE43, QUOTIENT(AY43, 10000) = 7)),
OR(ISBLANK(BA43), AND(MOD(BA43, 10000) = BE43, QUOTIENT(BA43, 10000) = 8)),
OR(ISBLANK(BC43), AND(MOD(BC43, 10000) = BE43, QUOTIENT(BC43, 10000) = 9))
)</f>
        <v>1</v>
      </c>
    </row>
    <row r="44" spans="1:59">
      <c r="A44" s="9" t="s">
        <v>2012</v>
      </c>
      <c r="B44" s="9" t="s">
        <v>1932</v>
      </c>
      <c r="C44" s="9">
        <v>1</v>
      </c>
      <c r="D44" s="9">
        <v>1</v>
      </c>
      <c r="E44" s="9" t="str">
        <f>_xlfn.CONCAT(B44, RIGHT(_xlfn.CONCAT("0", D44), 2))</f>
        <v>BZ-YH01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91084</v>
      </c>
      <c r="BC44" s="55">
        <v>91085</v>
      </c>
      <c r="BD44" s="59">
        <v>1084</v>
      </c>
      <c r="BE44" s="57">
        <f>IF(BD44="", "", BD44+1)</f>
        <v>1085</v>
      </c>
      <c r="BF44" s="57" t="b">
        <f>AND(
OR(ISBLANK(AV44), AND(MOD(AV44, 10000) = BD44, QUOTIENT(AV44, 10000) = 6)),
OR(ISBLANK(AX44), AND(MOD(AX44, 10000) = BD44, QUOTIENT(AX44, 10000) = 7)),
OR(ISBLANK(AZ44), AND(MOD(AZ44, 10000) = BD44, QUOTIENT(AZ44, 10000) = 8)),
OR(ISBLANK(BB44), AND(MOD(BB44, 10000) = BD44, QUOTIENT(BB44, 10000) = 9))
)</f>
        <v>1</v>
      </c>
      <c r="BG44" s="57" t="b">
        <f>AND(
OR(ISBLANK(AW44), AND(MOD(AW44, 10000) = BE44, QUOTIENT(AW44, 10000) = 6)),
OR(ISBLANK(AY44), AND(MOD(AY44, 10000) = BE44, QUOTIENT(AY44, 10000) = 7)),
OR(ISBLANK(BA44), AND(MOD(BA44, 10000) = BE44, QUOTIENT(BA44, 10000) = 8)),
OR(ISBLANK(BC44), AND(MOD(BC44, 10000) = BE44, QUOTIENT(BC44, 10000) = 9))
)</f>
        <v>1</v>
      </c>
    </row>
    <row r="45" spans="1:59">
      <c r="A45" s="9" t="s">
        <v>657</v>
      </c>
      <c r="B45" s="9" t="s">
        <v>1832</v>
      </c>
      <c r="C45" s="9">
        <v>1</v>
      </c>
      <c r="D45" s="9">
        <v>1</v>
      </c>
      <c r="E45" s="9" t="str">
        <f>_xlfn.CONCAT(B45, RIGHT(_xlfn.CONCAT("0", D45), 2))</f>
        <v>BZ-SI01</v>
      </c>
      <c r="F45" s="9" t="s">
        <v>803</v>
      </c>
      <c r="G45" s="9" t="s">
        <v>655</v>
      </c>
      <c r="H45" s="9" t="s">
        <v>654</v>
      </c>
      <c r="I45" s="9" t="s">
        <v>657</v>
      </c>
      <c r="J45" s="9" t="e">
        <f>MATCH($A45, 'Spells By School'!A:A, 0)</f>
        <v>#N/A</v>
      </c>
      <c r="K45" s="9" t="e">
        <f>MATCH($A45, 'Spells By School'!B:B, 0)</f>
        <v>#N/A</v>
      </c>
      <c r="L45" s="9">
        <f>MATCH($A45, 'Spells By School'!C:C, 0)</f>
        <v>22</v>
      </c>
      <c r="M45" s="9" t="e">
        <f>MATCH($A45, 'Spells By School'!D:D, 0)</f>
        <v>#N/A</v>
      </c>
      <c r="N45" s="9" t="e">
        <f>MATCH($A45, 'Spells By School'!E:E, 0)</f>
        <v>#N/A</v>
      </c>
      <c r="O45" s="9" t="e">
        <f>MATCH($A45, 'Spells By School'!F:F, 0)</f>
        <v>#N/A</v>
      </c>
      <c r="P45" s="9" t="e">
        <f ca="1">MATCH($A45, 'Spells By School'!G:G, 0)</f>
        <v>#N/A</v>
      </c>
      <c r="Q45" s="9" t="e">
        <f>MATCH($A45, 'Spells By School'!H:H, 0)</f>
        <v>#N/A</v>
      </c>
      <c r="R45" s="9" t="e">
        <f>MATCH($A45, 'Spells By School'!I:I, 0)</f>
        <v>#N/A</v>
      </c>
      <c r="S45" s="9" t="str">
        <f>IF(ISNA($J45), IF(ISNA($K45), IF(ISNA($L45), IF(ISNA($M45), IF(ISNA($N45), IF(ISNA($O45), IF(ISNA($P45), IF(ISNA($Q45), IF(ISNA($R45), "###error###", R$1),Q$1),P$1),O$1),N$1),M$1),L$1),K$1),J$1)</f>
        <v>Divination</v>
      </c>
      <c r="T45" s="9" t="str">
        <f>IF(ISNA($J45), IF(ISNA($K45), IF(ISNA($L45), IF(ISNA($M45), IF(ISNA($N45), IF(ISNA($O45), IF(ISNA($P45), IF(ISNA($Q45), IF(ISNA($R45), "###error###", "WM"),"IL"),"NE"),"EN"),"EV"),"TR"),"DI"),"CO"),"AB")</f>
        <v>DI</v>
      </c>
      <c r="U45" s="9" t="e">
        <f>IF(ISNA($J45), IF(ISNA($K45), IF(ISNA($L45), IF(ISNA($M45), IF(ISNA($N45), IF(ISNA($O45), IF(ISNA($P45), IF(ISNA($Q45), IF(ISNA($R45), "###error###", MATCH(A45, 'Wand Mapping'!J:J,0)),MATCH(A45, 'Wand Mapping'!I:I,0)),MATCH(A45, 'Wand Mapping'!H:H,0)),MATCH(A45, 'Wand Mapping'!G:G,0)),MATCH(A45, 'Wand Mapping'!F:F,0)),MATCH(A45, 'Wand Mapping'!E:E,0)),MATCH(A45, 'Wand Mapping'!D:D,0)),MATCH(A45, 'Wand Mapping'!C:C,0)),MATCH(A45, 'Wand Mapping'!B:B,0))</f>
        <v>#N/A</v>
      </c>
      <c r="V45" s="9" t="e">
        <f>INDEX('Wand Mapping'!K:K, U45)</f>
        <v>#N/A</v>
      </c>
      <c r="W45" s="9" t="e">
        <f>_xlfn.CONCAT(V45, "_", T45)</f>
        <v>#N/A</v>
      </c>
      <c r="X45" s="60" t="s">
        <v>1959</v>
      </c>
      <c r="Z45" s="9" t="str">
        <f>IF(ISBLANK(X45), W45, X45)</f>
        <v>wand_ai_160_DI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AZ45" s="55">
        <v>81086</v>
      </c>
      <c r="BA45" s="55">
        <v>81087</v>
      </c>
      <c r="BB45" s="55">
        <v>91086</v>
      </c>
      <c r="BC45" s="55">
        <v>91087</v>
      </c>
      <c r="BD45" s="59">
        <v>1086</v>
      </c>
      <c r="BE45" s="57">
        <f>IF(BD45="", "", BD45+1)</f>
        <v>1087</v>
      </c>
      <c r="BF45" s="57" t="b">
        <f>AND(
OR(ISBLANK(AV45), AND(MOD(AV45, 10000) = BD45, QUOTIENT(AV45, 10000) = 6)),
OR(ISBLANK(AX45), AND(MOD(AX45, 10000) = BD45, QUOTIENT(AX45, 10000) = 7)),
OR(ISBLANK(AZ45), AND(MOD(AZ45, 10000) = BD45, QUOTIENT(AZ45, 10000) = 8)),
OR(ISBLANK(BB45), AND(MOD(BB45, 10000) = BD45, QUOTIENT(BB45, 10000) = 9))
)</f>
        <v>1</v>
      </c>
      <c r="BG45" s="57" t="b">
        <f>AND(
OR(ISBLANK(AW45), AND(MOD(AW45, 10000) = BE45, QUOTIENT(AW45, 10000) = 6)),
OR(ISBLANK(AY45), AND(MOD(AY45, 10000) = BE45, QUOTIENT(AY45, 10000) = 7)),
OR(ISBLANK(BA45), AND(MOD(BA45, 10000) = BE45, QUOTIENT(BA45, 10000) = 8)),
OR(ISBLANK(BC45), AND(MOD(BC45, 10000) = BE45, QUOTIENT(BC45, 10000) = 9))
)</f>
        <v>1</v>
      </c>
    </row>
    <row r="46" spans="1:59">
      <c r="A46" s="9" t="s">
        <v>52</v>
      </c>
      <c r="B46" s="9" t="s">
        <v>883</v>
      </c>
      <c r="C46" s="9">
        <v>1</v>
      </c>
      <c r="D46" s="9">
        <v>1</v>
      </c>
      <c r="E46" s="9" t="str">
        <f>_xlfn.CONCAT(B46, RIGHT(_xlfn.CONCAT("0", D46), 2))</f>
        <v>BZ-1M01</v>
      </c>
      <c r="F46" s="9" t="s">
        <v>840</v>
      </c>
      <c r="G46" s="9" t="s">
        <v>655</v>
      </c>
      <c r="H46" s="9" t="s">
        <v>652</v>
      </c>
      <c r="J46" s="9" t="e">
        <f>MATCH($A46, 'Spells By School'!A:A, 0)</f>
        <v>#N/A</v>
      </c>
      <c r="K46" s="9">
        <f>MATCH($A46, 'Spells By School'!B:B, 0)</f>
        <v>7</v>
      </c>
      <c r="L46" s="9" t="e">
        <f>MATCH($A46, 'Spells By School'!C:C, 0)</f>
        <v>#N/A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Conjuration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CO</v>
      </c>
      <c r="U46" s="9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10</v>
      </c>
      <c r="V46" s="9" t="str">
        <f>INDEX('Wand Mapping'!K:K, U46)</f>
        <v>wand_ai_080</v>
      </c>
      <c r="W46" s="9" t="str">
        <f>_xlfn.CONCAT(V46, "_", T46)</f>
        <v>wand_ai_080_CO</v>
      </c>
      <c r="Z46" s="9" t="str">
        <f>IF(ISBLANK(X46), W46, X46)</f>
        <v>wand_ai_080_CO</v>
      </c>
      <c r="AB46" s="9" t="b">
        <v>1</v>
      </c>
      <c r="AC46" s="9" t="b">
        <v>1</v>
      </c>
      <c r="AE46" s="9" t="b">
        <v>1</v>
      </c>
      <c r="AF46" s="9" t="b">
        <v>1</v>
      </c>
      <c r="AG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N46" s="9" t="b">
        <v>1</v>
      </c>
      <c r="AV46" s="55">
        <v>61500</v>
      </c>
      <c r="AW46" s="55">
        <v>61501</v>
      </c>
      <c r="BB46" s="55">
        <v>91500</v>
      </c>
      <c r="BC46" s="55">
        <v>91501</v>
      </c>
      <c r="BD46" s="57">
        <v>1500</v>
      </c>
      <c r="BE46" s="57">
        <f>IF(BD46="", "", BD46+1)</f>
        <v>1501</v>
      </c>
      <c r="BF46" s="57" t="b">
        <f>AND(
OR(ISBLANK(AV46), AND(MOD(AV46, 10000) = BD46, QUOTIENT(AV46, 10000) = 6)),
OR(ISBLANK(AX46), AND(MOD(AX46, 10000) = BD46, QUOTIENT(AX46, 10000) = 7)),
OR(ISBLANK(AZ46), AND(MOD(AZ46, 10000) = BD46, QUOTIENT(AZ46, 10000) = 8)),
OR(ISBLANK(BB46), AND(MOD(BB46, 10000) = BD46, QUOTIENT(BB46, 10000) = 9))
)</f>
        <v>1</v>
      </c>
      <c r="BG46" s="57" t="b">
        <f>AND(
OR(ISBLANK(AW46), AND(MOD(AW46, 10000) = BE46, QUOTIENT(AW46, 10000) = 6)),
OR(ISBLANK(AY46), AND(MOD(AY46, 10000) = BE46, QUOTIENT(AY46, 10000) = 7)),
OR(ISBLANK(BA46), AND(MOD(BA46, 10000) = BE46, QUOTIENT(BA46, 10000) = 8)),
OR(ISBLANK(BC46), AND(MOD(BC46, 10000) = BE46, QUOTIENT(BC46, 10000) = 9))
)</f>
        <v>1</v>
      </c>
    </row>
    <row r="47" spans="1:59">
      <c r="A47" s="9" t="s">
        <v>547</v>
      </c>
      <c r="B47" s="9" t="s">
        <v>884</v>
      </c>
      <c r="C47" s="9">
        <v>1</v>
      </c>
      <c r="D47" s="9">
        <v>1</v>
      </c>
      <c r="E47" s="9" t="str">
        <f>_xlfn.CONCAT(B47, RIGHT(_xlfn.CONCAT("0", D47), 2))</f>
        <v>BZ-1N01</v>
      </c>
      <c r="F47" s="9" t="s">
        <v>841</v>
      </c>
      <c r="G47" s="9" t="s">
        <v>655</v>
      </c>
      <c r="H47" s="9" t="s">
        <v>652</v>
      </c>
      <c r="J47" s="9" t="e">
        <f>MATCH($A47, 'Spells By School'!A:A, 0)</f>
        <v>#N/A</v>
      </c>
      <c r="K47" s="9" t="e">
        <f>MATCH($A47, 'Spells By School'!B:B, 0)</f>
        <v>#N/A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>
        <f>MATCH($A47, 'Spells By School'!F:F, 0)</f>
        <v>7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Enchantment</v>
      </c>
      <c r="T47" s="9" t="str">
        <f>IF(ISNA($J47), IF(ISNA($K47), IF(ISNA($L47), IF(ISNA($M47), IF(ISNA($N47), IF(ISNA($O47), IF(ISNA($P47), IF(ISNA($Q47), IF(ISNA($R47), "###error###", "WM"),"IL"),"NE"),"EN"),"EV"),"TR"),"DI"),"CO"),"AB")</f>
        <v>EN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87</v>
      </c>
      <c r="V47" s="9" t="str">
        <f>INDEX('Wand Mapping'!K:K, U47)</f>
        <v>wand_ai_850</v>
      </c>
      <c r="W47" s="9" t="str">
        <f>_xlfn.CONCAT(V47, "_", T47)</f>
        <v>wand_ai_850_EN</v>
      </c>
      <c r="Z47" s="9" t="str">
        <f>IF(ISBLANK(X47), W47, X47)</f>
        <v>wand_ai_850_EN</v>
      </c>
      <c r="AB47" s="9" t="b">
        <v>1</v>
      </c>
      <c r="AE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61502</v>
      </c>
      <c r="AW47" s="55">
        <v>61503</v>
      </c>
      <c r="AX47" s="55">
        <v>71502</v>
      </c>
      <c r="AY47" s="55">
        <v>71503</v>
      </c>
      <c r="AZ47" s="55">
        <v>81502</v>
      </c>
      <c r="BA47" s="55">
        <v>81503</v>
      </c>
      <c r="BB47" s="55">
        <v>91502</v>
      </c>
      <c r="BC47" s="55">
        <v>91503</v>
      </c>
      <c r="BD47" s="57">
        <v>1502</v>
      </c>
      <c r="BE47" s="57">
        <f>IF(BD47="", "", BD47+1)</f>
        <v>1503</v>
      </c>
      <c r="BF47" s="57" t="b">
        <f>AND(
OR(ISBLANK(AV47), AND(MOD(AV47, 10000) = BD47, QUOTIENT(AV47, 10000) = 6)),
OR(ISBLANK(AX47), AND(MOD(AX47, 10000) = BD47, QUOTIENT(AX47, 10000) = 7)),
OR(ISBLANK(AZ47), AND(MOD(AZ47, 10000) = BD47, QUOTIENT(AZ47, 10000) = 8)),
OR(ISBLANK(BB47), AND(MOD(BB47, 10000) = BD47, QUOTIENT(BB47, 10000) = 9))
)</f>
        <v>1</v>
      </c>
      <c r="BG47" s="57" t="b">
        <f>AND(
OR(ISBLANK(AW47), AND(MOD(AW47, 10000) = BE47, QUOTIENT(AW47, 10000) = 6)),
OR(ISBLANK(AY47), AND(MOD(AY47, 10000) = BE47, QUOTIENT(AY47, 10000) = 7)),
OR(ISBLANK(BA47), AND(MOD(BA47, 10000) = BE47, QUOTIENT(BA47, 10000) = 8)),
OR(ISBLANK(BC47), AND(MOD(BC47, 10000) = BE47, QUOTIENT(BC47, 10000) = 9))
)</f>
        <v>1</v>
      </c>
    </row>
    <row r="48" spans="1:59">
      <c r="A48" s="9" t="s">
        <v>201</v>
      </c>
      <c r="B48" s="9" t="s">
        <v>885</v>
      </c>
      <c r="C48" s="9">
        <v>1</v>
      </c>
      <c r="D48" s="9">
        <v>1</v>
      </c>
      <c r="E48" s="9" t="str">
        <f>_xlfn.CONCAT(B48, RIGHT(_xlfn.CONCAT("0", D48), 2))</f>
        <v>BZ-1O01</v>
      </c>
      <c r="F48" s="9" t="s">
        <v>842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 t="e">
        <f>MATCH($A48, 'Spells By School'!F:F, 0)</f>
        <v>#N/A</v>
      </c>
      <c r="P48" s="9">
        <f ca="1">MATCH($A48, 'Spells By School'!G:G, 0)</f>
        <v>18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ca="1">IF(ISNA($J48), IF(ISNA($K48), IF(ISNA($L48), IF(ISNA($M48), IF(ISNA($N48), IF(ISNA($O48), IF(ISNA($P48), IF(ISNA($Q48), IF(ISNA($R48), "###error###", R$1),Q$1),P$1),O$1),N$1),M$1),L$1),K$1),J$1)</f>
        <v>Necromancy</v>
      </c>
      <c r="T48" s="9" t="str">
        <f ca="1">IF(ISNA($J48), IF(ISNA($K48), IF(ISNA($L48), IF(ISNA($M48), IF(ISNA($N48), IF(ISNA($O48), IF(ISNA($P48), IF(ISNA($Q48), IF(ISNA($R48), "###error###", "WM"),"IL"),"NE"),"EN"),"EV"),"TR"),"DI"),"CO"),"AB")</f>
        <v>NE</v>
      </c>
      <c r="U48" s="9">
        <f ca="1"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35</v>
      </c>
      <c r="V48" s="9" t="str">
        <f ca="1">INDEX('Wand Mapping'!K:K, U48)</f>
        <v>wand_ai_330</v>
      </c>
      <c r="W48" s="9" t="str">
        <f ca="1">_xlfn.CONCAT(V48, "_", T48)</f>
        <v>wand_ai_330_NE</v>
      </c>
      <c r="Z48" s="9" t="str">
        <f ca="1">IF(ISBLANK(X48), W48, X48)</f>
        <v>wand_ai_330_NE</v>
      </c>
      <c r="AB48" s="9" t="b">
        <v>1</v>
      </c>
      <c r="AC48" s="9" t="b">
        <v>1</v>
      </c>
      <c r="AE48" s="9" t="b">
        <v>1</v>
      </c>
      <c r="AF48" s="9" t="b">
        <v>1</v>
      </c>
      <c r="AG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61504</v>
      </c>
      <c r="AW48" s="55">
        <v>61505</v>
      </c>
      <c r="AX48" s="55">
        <v>71504</v>
      </c>
      <c r="AY48" s="55">
        <v>71505</v>
      </c>
      <c r="BB48" s="55">
        <v>91504</v>
      </c>
      <c r="BC48" s="55">
        <v>91505</v>
      </c>
      <c r="BD48" s="57">
        <v>1504</v>
      </c>
      <c r="BE48" s="57">
        <f>IF(BD48="", "", BD48+1)</f>
        <v>1505</v>
      </c>
      <c r="BF48" s="57" t="b">
        <f>AND(
OR(ISBLANK(AV48), AND(MOD(AV48, 10000) = BD48, QUOTIENT(AV48, 10000) = 6)),
OR(ISBLANK(AX48), AND(MOD(AX48, 10000) = BD48, QUOTIENT(AX48, 10000) = 7)),
OR(ISBLANK(AZ48), AND(MOD(AZ48, 10000) = BD48, QUOTIENT(AZ48, 10000) = 8)),
OR(ISBLANK(BB48), AND(MOD(BB48, 10000) = BD48, QUOTIENT(BB48, 10000) = 9))
)</f>
        <v>1</v>
      </c>
      <c r="BG48" s="57" t="b">
        <f>AND(
OR(ISBLANK(AW48), AND(MOD(AW48, 10000) = BE48, QUOTIENT(AW48, 10000) = 6)),
OR(ISBLANK(AY48), AND(MOD(AY48, 10000) = BE48, QUOTIENT(AY48, 10000) = 7)),
OR(ISBLANK(BA48), AND(MOD(BA48, 10000) = BE48, QUOTIENT(BA48, 10000) = 8)),
OR(ISBLANK(BC48), AND(MOD(BC48, 10000) = BE48, QUOTIENT(BC48, 10000) = 9))
)</f>
        <v>1</v>
      </c>
    </row>
    <row r="49" spans="1:59">
      <c r="A49" s="22" t="s">
        <v>310</v>
      </c>
      <c r="B49" s="9" t="s">
        <v>886</v>
      </c>
      <c r="C49" s="9">
        <v>1</v>
      </c>
      <c r="D49" s="9">
        <v>1</v>
      </c>
      <c r="E49" s="9" t="str">
        <f>_xlfn.CONCAT(B49, RIGHT(_xlfn.CONCAT("0", D49), 2))</f>
        <v>BZ-1P01</v>
      </c>
      <c r="F49" s="9" t="s">
        <v>843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>
        <f>MATCH($A49, 'Spells By School'!C:C, 0)</f>
        <v>5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 t="e">
        <f ca="1">MATCH($A49, 'Spells By School'!G:G, 0)</f>
        <v>#N/A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>IF(ISNA($J49), IF(ISNA($K49), IF(ISNA($L49), IF(ISNA($M49), IF(ISNA($N49), IF(ISNA($O49), IF(ISNA($P49), IF(ISNA($Q49), IF(ISNA($R49), "###error###", R$1),Q$1),P$1),O$1),N$1),M$1),L$1),K$1),J$1)</f>
        <v>Divination</v>
      </c>
      <c r="T49" s="9" t="str">
        <f>IF(ISNA($J49), IF(ISNA($K49), IF(ISNA($L49), IF(ISNA($M49), IF(ISNA($N49), IF(ISNA($O49), IF(ISNA($P49), IF(ISNA($Q49), IF(ISNA($R49), "###error###", "WM"),"IL"),"NE"),"EN"),"EV"),"TR"),"DI"),"CO"),"AB")</f>
        <v>DI</v>
      </c>
      <c r="U49" s="9">
        <f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51</v>
      </c>
      <c r="V49" s="9" t="str">
        <f>INDEX('Wand Mapping'!K:K, U49)</f>
        <v>wand_ai_490</v>
      </c>
      <c r="W49" s="9" t="str">
        <f>_xlfn.CONCAT(V49, "_", T49)</f>
        <v>wand_ai_490_DI</v>
      </c>
      <c r="Z49" s="9" t="str">
        <f>IF(ISBLANK(X49), W49, X49)</f>
        <v>wand_ai_490_DI</v>
      </c>
      <c r="AA49" s="9" t="b">
        <v>1</v>
      </c>
      <c r="AB49" s="9" t="b">
        <v>1</v>
      </c>
      <c r="AC49" s="9" t="b">
        <v>1</v>
      </c>
      <c r="AD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61506</v>
      </c>
      <c r="AW49" s="55">
        <v>61507</v>
      </c>
      <c r="AX49" s="55">
        <v>71506</v>
      </c>
      <c r="AY49" s="55">
        <v>71507</v>
      </c>
      <c r="BB49" s="55"/>
      <c r="BC49" s="55"/>
      <c r="BD49" s="57">
        <v>1506</v>
      </c>
      <c r="BE49" s="57">
        <f>IF(BD49="", "", BD49+1)</f>
        <v>1507</v>
      </c>
      <c r="BF49" s="57" t="b">
        <f>AND(
OR(ISBLANK(AV49), AND(MOD(AV49, 10000) = BD49, QUOTIENT(AV49, 10000) = 6)),
OR(ISBLANK(AX49), AND(MOD(AX49, 10000) = BD49, QUOTIENT(AX49, 10000) = 7)),
OR(ISBLANK(AZ49), AND(MOD(AZ49, 10000) = BD49, QUOTIENT(AZ49, 10000) = 8)),
OR(ISBLANK(BB49), AND(MOD(BB49, 10000) = BD49, QUOTIENT(BB49, 10000) = 9))
)</f>
        <v>1</v>
      </c>
      <c r="BG49" s="57" t="b">
        <f>AND(
OR(ISBLANK(AW49), AND(MOD(AW49, 10000) = BE49, QUOTIENT(AW49, 10000) = 6)),
OR(ISBLANK(AY49), AND(MOD(AY49, 10000) = BE49, QUOTIENT(AY49, 10000) = 7)),
OR(ISBLANK(BA49), AND(MOD(BA49, 10000) = BE49, QUOTIENT(BA49, 10000) = 8)),
OR(ISBLANK(BC49), AND(MOD(BC49, 10000) = BE49, QUOTIENT(BC49, 10000) = 9))
)</f>
        <v>1</v>
      </c>
    </row>
    <row r="50" spans="1:59">
      <c r="A50" s="9" t="s">
        <v>461</v>
      </c>
      <c r="B50" s="9" t="s">
        <v>887</v>
      </c>
      <c r="C50" s="9">
        <v>1</v>
      </c>
      <c r="D50" s="9">
        <v>1</v>
      </c>
      <c r="E50" s="9" t="str">
        <f>_xlfn.CONCAT(B50, RIGHT(_xlfn.CONCAT("0", D50), 2))</f>
        <v>BZ-1Q01</v>
      </c>
      <c r="F50" s="9" t="s">
        <v>844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 t="e">
        <f>MATCH($A50, 'Spells By School'!C:C, 0)</f>
        <v>#N/A</v>
      </c>
      <c r="M50" s="9">
        <f>MATCH($A50, 'Spells By School'!D:D, 0)</f>
        <v>23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Transmutation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TR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75</v>
      </c>
      <c r="V50" s="9" t="str">
        <f>INDEX('Wand Mapping'!K:K, U50)</f>
        <v>wand_ai_730</v>
      </c>
      <c r="W50" s="9" t="str">
        <f>_xlfn.CONCAT(V50, "_", T50)</f>
        <v>wand_ai_730_TR</v>
      </c>
      <c r="Z50" s="9" t="str">
        <f>IF(ISBLANK(X50), W50, X50)</f>
        <v>wand_ai_730_TR</v>
      </c>
      <c r="AC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61508</v>
      </c>
      <c r="AW50" s="55">
        <v>61509</v>
      </c>
      <c r="AX50" s="55">
        <v>71508</v>
      </c>
      <c r="AY50" s="55">
        <v>71509</v>
      </c>
      <c r="AZ50" s="55">
        <v>81508</v>
      </c>
      <c r="BA50" s="55">
        <v>81509</v>
      </c>
      <c r="BB50" s="55">
        <v>91508</v>
      </c>
      <c r="BC50" s="55">
        <v>91509</v>
      </c>
      <c r="BD50" s="57">
        <v>1508</v>
      </c>
      <c r="BE50" s="57">
        <f>IF(BD50="", "", BD50+1)</f>
        <v>1509</v>
      </c>
      <c r="BF50" s="57" t="b">
        <f>AND(
OR(ISBLANK(AV50), AND(MOD(AV50, 10000) = BD50, QUOTIENT(AV50, 10000) = 6)),
OR(ISBLANK(AX50), AND(MOD(AX50, 10000) = BD50, QUOTIENT(AX50, 10000) = 7)),
OR(ISBLANK(AZ50), AND(MOD(AZ50, 10000) = BD50, QUOTIENT(AZ50, 10000) = 8)),
OR(ISBLANK(BB50), AND(MOD(BB50, 10000) = BD50, QUOTIENT(BB50, 10000) = 9))
)</f>
        <v>1</v>
      </c>
      <c r="BG50" s="57" t="b">
        <f>AND(
OR(ISBLANK(AW50), AND(MOD(AW50, 10000) = BE50, QUOTIENT(AW50, 10000) = 6)),
OR(ISBLANK(AY50), AND(MOD(AY50, 10000) = BE50, QUOTIENT(AY50, 10000) = 7)),
OR(ISBLANK(BA50), AND(MOD(BA50, 10000) = BE50, QUOTIENT(BA50, 10000) = 8)),
OR(ISBLANK(BC50), AND(MOD(BC50, 10000) = BE50, QUOTIENT(BC50, 10000) = 9))
)</f>
        <v>1</v>
      </c>
    </row>
    <row r="51" spans="1:59">
      <c r="A51" s="9" t="s">
        <v>2013</v>
      </c>
      <c r="B51" s="9" t="s">
        <v>888</v>
      </c>
      <c r="C51" s="9">
        <v>1</v>
      </c>
      <c r="D51" s="9">
        <v>1</v>
      </c>
      <c r="E51" s="9" t="str">
        <f>_xlfn.CONCAT(B51, RIGHT(_xlfn.CONCAT("0", D51), 2))</f>
        <v>BZ-1R01</v>
      </c>
      <c r="F51" s="9" t="s">
        <v>845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 t="e">
        <f>MATCH($A51, 'Spells By School'!D:D, 0)</f>
        <v>#N/A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ca="1">IF(ISNA($J51), IF(ISNA($K51), IF(ISNA($L51), IF(ISNA($M51), IF(ISNA($N51), IF(ISNA($O51), IF(ISNA($P51), IF(ISNA($Q51), IF(ISNA($R51), "###error###", R$1),Q$1),P$1),O$1),N$1),M$1),L$1),K$1),J$1)</f>
        <v>###error###</v>
      </c>
      <c r="T51" s="9" t="str">
        <f ca="1">IF(ISNA($J51), IF(ISNA($K51), IF(ISNA($L51), IF(ISNA($M51), IF(ISNA($N51), IF(ISNA($O51), IF(ISNA($P51), IF(ISNA($Q51), IF(ISNA($R51), "###error###", "WM"),"IL"),"NE"),"EN"),"EV"),"TR"),"DI"),"CO"),"AB")</f>
        <v>###error###</v>
      </c>
      <c r="U51" s="9" t="str">
        <f ca="1"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###error###</v>
      </c>
      <c r="V51" s="9" t="e">
        <f ca="1">INDEX('Wand Mapping'!K:K, U51)</f>
        <v>#VALUE!</v>
      </c>
      <c r="W51" s="9" t="e">
        <f ca="1">_xlfn.CONCAT(V51, "_", T51)</f>
        <v>#VALUE!</v>
      </c>
      <c r="Z51" s="9" t="e">
        <f ca="1">IF(ISBLANK(X51), W51, X51)</f>
        <v>#VALUE!</v>
      </c>
      <c r="AB51" s="9" t="b">
        <v>1</v>
      </c>
      <c r="AC51" s="9" t="b">
        <v>1</v>
      </c>
      <c r="AE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61510</v>
      </c>
      <c r="AW51" s="55">
        <v>61511</v>
      </c>
      <c r="AX51" s="55">
        <v>71510</v>
      </c>
      <c r="AY51" s="55">
        <v>71511</v>
      </c>
      <c r="AZ51" s="55">
        <v>81510</v>
      </c>
      <c r="BA51" s="55">
        <v>81511</v>
      </c>
      <c r="BB51" s="55">
        <v>91510</v>
      </c>
      <c r="BC51" s="55">
        <v>91511</v>
      </c>
      <c r="BD51" s="57">
        <v>1510</v>
      </c>
      <c r="BE51" s="57">
        <f>IF(BD51="", "", BD51+1)</f>
        <v>1511</v>
      </c>
      <c r="BF51" s="57" t="b">
        <f>AND(
OR(ISBLANK(AV51), AND(MOD(AV51, 10000) = BD51, QUOTIENT(AV51, 10000) = 6)),
OR(ISBLANK(AX51), AND(MOD(AX51, 10000) = BD51, QUOTIENT(AX51, 10000) = 7)),
OR(ISBLANK(AZ51), AND(MOD(AZ51, 10000) = BD51, QUOTIENT(AZ51, 10000) = 8)),
OR(ISBLANK(BB51), AND(MOD(BB51, 10000) = BD51, QUOTIENT(BB51, 10000) = 9))
)</f>
        <v>1</v>
      </c>
      <c r="BG51" s="57" t="b">
        <f>AND(
OR(ISBLANK(AW51), AND(MOD(AW51, 10000) = BE51, QUOTIENT(AW51, 10000) = 6)),
OR(ISBLANK(AY51), AND(MOD(AY51, 10000) = BE51, QUOTIENT(AY51, 10000) = 7)),
OR(ISBLANK(BA51), AND(MOD(BA51, 10000) = BE51, QUOTIENT(BA51, 10000) = 8)),
OR(ISBLANK(BC51), AND(MOD(BC51, 10000) = BE51, QUOTIENT(BC51, 10000) = 9))
)</f>
        <v>1</v>
      </c>
    </row>
    <row r="52" spans="1:59">
      <c r="A52" s="9" t="s">
        <v>606</v>
      </c>
      <c r="B52" s="9" t="s">
        <v>890</v>
      </c>
      <c r="C52" s="9">
        <v>1</v>
      </c>
      <c r="D52" s="9">
        <v>1</v>
      </c>
      <c r="E52" s="9" t="str">
        <f>_xlfn.CONCAT(B52, RIGHT(_xlfn.CONCAT("0", D52), 2))</f>
        <v>BZ-1T01</v>
      </c>
      <c r="F52" s="9" t="s">
        <v>847</v>
      </c>
      <c r="G52" s="9" t="s">
        <v>655</v>
      </c>
      <c r="H52" s="9" t="s">
        <v>652</v>
      </c>
      <c r="J52" s="9">
        <f>MATCH($A52, 'Spells By School'!A:A, 0)</f>
        <v>58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>IF(ISNA($J52), IF(ISNA($K52), IF(ISNA($L52), IF(ISNA($M52), IF(ISNA($N52), IF(ISNA($O52), IF(ISNA($P52), IF(ISNA($Q52), IF(ISNA($R52), "###error###", R$1),Q$1),P$1),O$1),N$1),M$1),L$1),K$1),J$1)</f>
        <v>Abjuration</v>
      </c>
      <c r="T52" s="9" t="str">
        <f>IF(ISNA($J52), IF(ISNA($K52), IF(ISNA($L52), IF(ISNA($M52), IF(ISNA($N52), IF(ISNA($O52), IF(ISNA($P52), IF(ISNA($Q52), IF(ISNA($R52), "###error###", "WM"),"IL"),"NE"),"EN"),"EV"),"TR"),"DI"),"CO"),"AB")</f>
        <v>AB</v>
      </c>
      <c r="U52" s="9">
        <f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97</v>
      </c>
      <c r="V52" s="9" t="str">
        <f>INDEX('Wand Mapping'!K:K, U52)</f>
        <v>wand_ai_950</v>
      </c>
      <c r="W52" s="9" t="str">
        <f>_xlfn.CONCAT(V52, "_", T52)</f>
        <v>wand_ai_950_AB</v>
      </c>
      <c r="Z52" s="9" t="str">
        <f>IF(ISBLANK(X52), W52, X52)</f>
        <v>wand_ai_950_AB</v>
      </c>
      <c r="AB52" s="9" t="b">
        <v>1</v>
      </c>
      <c r="AE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61512</v>
      </c>
      <c r="AW52" s="55">
        <v>61513</v>
      </c>
      <c r="AX52" s="55">
        <v>71512</v>
      </c>
      <c r="AY52" s="55">
        <v>71513</v>
      </c>
      <c r="BB52" s="55">
        <v>91512</v>
      </c>
      <c r="BC52" s="55">
        <v>91513</v>
      </c>
      <c r="BD52" s="57">
        <v>1512</v>
      </c>
      <c r="BE52" s="57">
        <f>IF(BD52="", "", BD52+1)</f>
        <v>1513</v>
      </c>
      <c r="BF52" s="57" t="b">
        <f>AND(
OR(ISBLANK(AV52), AND(MOD(AV52, 10000) = BD52, QUOTIENT(AV52, 10000) = 6)),
OR(ISBLANK(AX52), AND(MOD(AX52, 10000) = BD52, QUOTIENT(AX52, 10000) = 7)),
OR(ISBLANK(AZ52), AND(MOD(AZ52, 10000) = BD52, QUOTIENT(AZ52, 10000) = 8)),
OR(ISBLANK(BB52), AND(MOD(BB52, 10000) = BD52, QUOTIENT(BB52, 10000) = 9))
)</f>
        <v>1</v>
      </c>
      <c r="BG52" s="57" t="b">
        <f>AND(
OR(ISBLANK(AW52), AND(MOD(AW52, 10000) = BE52, QUOTIENT(AW52, 10000) = 6)),
OR(ISBLANK(AY52), AND(MOD(AY52, 10000) = BE52, QUOTIENT(AY52, 10000) = 7)),
OR(ISBLANK(BA52), AND(MOD(BA52, 10000) = BE52, QUOTIENT(BA52, 10000) = 8)),
OR(ISBLANK(BC52), AND(MOD(BC52, 10000) = BE52, QUOTIENT(BC52, 10000) = 9))
)</f>
        <v>1</v>
      </c>
    </row>
    <row r="53" spans="1:59">
      <c r="A53" s="9" t="s">
        <v>538</v>
      </c>
      <c r="B53" s="9" t="s">
        <v>891</v>
      </c>
      <c r="C53" s="9">
        <v>1</v>
      </c>
      <c r="D53" s="9">
        <v>1</v>
      </c>
      <c r="E53" s="9" t="str">
        <f>_xlfn.CONCAT(B53, RIGHT(_xlfn.CONCAT("0", D53), 2))</f>
        <v>BZ-1U01</v>
      </c>
      <c r="F53" s="9" t="s">
        <v>848</v>
      </c>
      <c r="G53" s="9" t="s">
        <v>655</v>
      </c>
      <c r="H53" s="9" t="s">
        <v>652</v>
      </c>
      <c r="J53" s="9">
        <f>MATCH($A53, 'Spells By School'!A:A, 0)</f>
        <v>63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86</v>
      </c>
      <c r="V53" s="9" t="str">
        <f>INDEX('Wand Mapping'!K:K, U53)</f>
        <v>wand_ai_840</v>
      </c>
      <c r="W53" s="9" t="str">
        <f>_xlfn.CONCAT(V53, "_", T53)</f>
        <v>wand_ai_840_AB</v>
      </c>
      <c r="Z53" s="9" t="str">
        <f>IF(ISBLANK(X53), W53, X53)</f>
        <v>wand_ai_840_AB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V53" s="55">
        <v>61514</v>
      </c>
      <c r="AW53" s="55">
        <v>61515</v>
      </c>
      <c r="BB53" s="55">
        <v>91514</v>
      </c>
      <c r="BC53" s="55">
        <v>91515</v>
      </c>
      <c r="BD53" s="57">
        <v>1514</v>
      </c>
      <c r="BE53" s="57">
        <f>IF(BD53="", "", BD53+1)</f>
        <v>1515</v>
      </c>
      <c r="BF53" s="57" t="b">
        <f>AND(
OR(ISBLANK(AV53), AND(MOD(AV53, 10000) = BD53, QUOTIENT(AV53, 10000) = 6)),
OR(ISBLANK(AX53), AND(MOD(AX53, 10000) = BD53, QUOTIENT(AX53, 10000) = 7)),
OR(ISBLANK(AZ53), AND(MOD(AZ53, 10000) = BD53, QUOTIENT(AZ53, 10000) = 8)),
OR(ISBLANK(BB53), AND(MOD(BB53, 10000) = BD53, QUOTIENT(BB53, 10000) = 9))
)</f>
        <v>1</v>
      </c>
      <c r="BG53" s="57" t="b">
        <f>AND(
OR(ISBLANK(AW53), AND(MOD(AW53, 10000) = BE53, QUOTIENT(AW53, 10000) = 6)),
OR(ISBLANK(AY53), AND(MOD(AY53, 10000) = BE53, QUOTIENT(AY53, 10000) = 7)),
OR(ISBLANK(BA53), AND(MOD(BA53, 10000) = BE53, QUOTIENT(BA53, 10000) = 8)),
OR(ISBLANK(BC53), AND(MOD(BC53, 10000) = BE53, QUOTIENT(BC53, 10000) = 9))
)</f>
        <v>1</v>
      </c>
    </row>
    <row r="54" spans="1:59">
      <c r="A54" s="9" t="s">
        <v>223</v>
      </c>
      <c r="B54" s="9" t="s">
        <v>892</v>
      </c>
      <c r="C54" s="9">
        <v>1</v>
      </c>
      <c r="D54" s="9">
        <v>1</v>
      </c>
      <c r="E54" s="9" t="str">
        <f>_xlfn.CONCAT(B54, RIGHT(_xlfn.CONCAT("0", D54), 2))</f>
        <v>BZ-1V01</v>
      </c>
      <c r="F54" s="9" t="s">
        <v>849</v>
      </c>
      <c r="G54" s="9" t="s">
        <v>655</v>
      </c>
      <c r="H54" s="9" t="s">
        <v>652</v>
      </c>
      <c r="J54" s="9" t="e">
        <f>MATCH($A54, 'Spells By School'!A:A, 0)</f>
        <v>#N/A</v>
      </c>
      <c r="K54" s="9" t="e">
        <f>MATCH($A54, 'Spells By School'!B:B, 0)</f>
        <v>#N/A</v>
      </c>
      <c r="L54" s="9" t="e">
        <f>MATCH($A54, 'Spells By School'!C:C, 0)</f>
        <v>#N/A</v>
      </c>
      <c r="M54" s="9">
        <f>MATCH($A54, 'Spells By School'!D:D, 0)</f>
        <v>62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Transmutation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TR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39</v>
      </c>
      <c r="V54" s="9" t="str">
        <f>INDEX('Wand Mapping'!K:K, U54)</f>
        <v>wand_ai_370</v>
      </c>
      <c r="W54" s="9" t="str">
        <f>_xlfn.CONCAT(V54, "_", T54)</f>
        <v>wand_ai_370_TR</v>
      </c>
      <c r="Z54" s="9" t="str">
        <f>IF(ISBLANK(X54), W54, X54)</f>
        <v>wand_ai_370_TR</v>
      </c>
      <c r="AB54" s="9" t="b">
        <v>1</v>
      </c>
      <c r="AC54" s="9" t="b">
        <v>1</v>
      </c>
      <c r="AE54" s="9" t="b">
        <v>1</v>
      </c>
      <c r="AF54" s="9" t="b">
        <v>1</v>
      </c>
      <c r="AG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N54" s="9" t="b">
        <v>1</v>
      </c>
      <c r="AV54" s="55">
        <v>61516</v>
      </c>
      <c r="AW54" s="55">
        <v>61517</v>
      </c>
      <c r="BB54" s="55">
        <v>91516</v>
      </c>
      <c r="BC54" s="55">
        <v>91517</v>
      </c>
      <c r="BD54" s="57">
        <v>1516</v>
      </c>
      <c r="BE54" s="57">
        <f>IF(BD54="", "", BD54+1)</f>
        <v>1517</v>
      </c>
      <c r="BF54" s="57" t="b">
        <f>AND(
OR(ISBLANK(AV54), AND(MOD(AV54, 10000) = BD54, QUOTIENT(AV54, 10000) = 6)),
OR(ISBLANK(AX54), AND(MOD(AX54, 10000) = BD54, QUOTIENT(AX54, 10000) = 7)),
OR(ISBLANK(AZ54), AND(MOD(AZ54, 10000) = BD54, QUOTIENT(AZ54, 10000) = 8)),
OR(ISBLANK(BB54), AND(MOD(BB54, 10000) = BD54, QUOTIENT(BB54, 10000) = 9))
)</f>
        <v>1</v>
      </c>
      <c r="BG54" s="57" t="b">
        <f>AND(
OR(ISBLANK(AW54), AND(MOD(AW54, 10000) = BE54, QUOTIENT(AW54, 10000) = 6)),
OR(ISBLANK(AY54), AND(MOD(AY54, 10000) = BE54, QUOTIENT(AY54, 10000) = 7)),
OR(ISBLANK(BA54), AND(MOD(BA54, 10000) = BE54, QUOTIENT(BA54, 10000) = 8)),
OR(ISBLANK(BC54), AND(MOD(BC54, 10000) = BE54, QUOTIENT(BC54, 10000) = 9))
)</f>
        <v>1</v>
      </c>
    </row>
    <row r="55" spans="1:59">
      <c r="A55" s="9" t="s">
        <v>44</v>
      </c>
      <c r="B55" s="9" t="s">
        <v>893</v>
      </c>
      <c r="C55" s="9">
        <v>1</v>
      </c>
      <c r="D55" s="9">
        <v>1</v>
      </c>
      <c r="E55" s="9" t="str">
        <f>_xlfn.CONCAT(B55, RIGHT(_xlfn.CONCAT("0", D55), 2))</f>
        <v>BZ-1W01</v>
      </c>
      <c r="F55" s="9" t="s">
        <v>850</v>
      </c>
      <c r="G55" s="9" t="s">
        <v>655</v>
      </c>
      <c r="H55" s="9" t="s">
        <v>652</v>
      </c>
      <c r="J55" s="9">
        <f>MATCH($A55, 'Spells By School'!A:A, 0)</f>
        <v>7</v>
      </c>
      <c r="K55" s="9" t="e">
        <f>MATCH($A55, 'Spells By School'!B:B, 0)</f>
        <v>#N/A</v>
      </c>
      <c r="L55" s="9" t="e">
        <f>MATCH($A55, 'Spells By School'!C:C, 0)</f>
        <v>#N/A</v>
      </c>
      <c r="M55" s="9" t="e">
        <f>MATCH($A55, 'Spells By School'!D:D, 0)</f>
        <v>#N/A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Abjuration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AB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9</v>
      </c>
      <c r="V55" s="9" t="str">
        <f>INDEX('Wand Mapping'!K:K, U55)</f>
        <v>wand_ai_070</v>
      </c>
      <c r="W55" s="9" t="str">
        <f>_xlfn.CONCAT(V55, "_", T55)</f>
        <v>wand_ai_070_AB</v>
      </c>
      <c r="Z55" s="9" t="str">
        <f>IF(ISBLANK(X55), W55, X55)</f>
        <v>wand_ai_070_AB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V55" s="55">
        <v>61518</v>
      </c>
      <c r="AW55" s="55">
        <v>61519</v>
      </c>
      <c r="BB55" s="55">
        <v>91518</v>
      </c>
      <c r="BC55" s="55">
        <v>91519</v>
      </c>
      <c r="BD55" s="57">
        <v>1518</v>
      </c>
      <c r="BE55" s="57">
        <f>IF(BD55="", "", BD55+1)</f>
        <v>1519</v>
      </c>
      <c r="BF55" s="57" t="b">
        <f>AND(
OR(ISBLANK(AV55), AND(MOD(AV55, 10000) = BD55, QUOTIENT(AV55, 10000) = 6)),
OR(ISBLANK(AX55), AND(MOD(AX55, 10000) = BD55, QUOTIENT(AX55, 10000) = 7)),
OR(ISBLANK(AZ55), AND(MOD(AZ55, 10000) = BD55, QUOTIENT(AZ55, 10000) = 8)),
OR(ISBLANK(BB55), AND(MOD(BB55, 10000) = BD55, QUOTIENT(BB55, 10000) = 9))
)</f>
        <v>1</v>
      </c>
      <c r="BG55" s="57" t="b">
        <f>AND(
OR(ISBLANK(AW55), AND(MOD(AW55, 10000) = BE55, QUOTIENT(AW55, 10000) = 6)),
OR(ISBLANK(AY55), AND(MOD(AY55, 10000) = BE55, QUOTIENT(AY55, 10000) = 7)),
OR(ISBLANK(BA55), AND(MOD(BA55, 10000) = BE55, QUOTIENT(BA55, 10000) = 8)),
OR(ISBLANK(BC55), AND(MOD(BC55, 10000) = BE55, QUOTIENT(BC55, 10000) = 9))
)</f>
        <v>1</v>
      </c>
    </row>
    <row r="56" spans="1:59">
      <c r="A56" s="9" t="s">
        <v>404</v>
      </c>
      <c r="B56" s="9" t="s">
        <v>894</v>
      </c>
      <c r="C56" s="9">
        <v>1</v>
      </c>
      <c r="D56" s="9">
        <v>1</v>
      </c>
      <c r="E56" s="9" t="str">
        <f>_xlfn.CONCAT(B56, RIGHT(_xlfn.CONCAT("0", D56), 2))</f>
        <v>BZ-1X01</v>
      </c>
      <c r="F56" s="9" t="s">
        <v>851</v>
      </c>
      <c r="G56" s="9" t="s">
        <v>655</v>
      </c>
      <c r="H56" s="9" t="s">
        <v>652</v>
      </c>
      <c r="J56" s="9" t="e">
        <f>MATCH($A56, 'Spells By School'!A:A, 0)</f>
        <v>#N/A</v>
      </c>
      <c r="K56" s="9" t="e">
        <f>MATCH($A56, 'Spells By School'!B:B, 0)</f>
        <v>#N/A</v>
      </c>
      <c r="L56" s="9" t="e">
        <f>MATCH($A56, 'Spells By School'!C:C, 0)</f>
        <v>#N/A</v>
      </c>
      <c r="M56" s="9">
        <f>MATCH($A56, 'Spells By School'!D:D, 0)</f>
        <v>18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Transmutation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TR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66</v>
      </c>
      <c r="V56" s="9" t="str">
        <f>INDEX('Wand Mapping'!K:K, U56)</f>
        <v>wand_ai_640</v>
      </c>
      <c r="W56" s="9" t="str">
        <f>_xlfn.CONCAT(V56, "_", T56)</f>
        <v>wand_ai_640_TR</v>
      </c>
      <c r="Z56" s="9" t="str">
        <f>IF(ISBLANK(X56), W56, X56)</f>
        <v>wand_ai_640_TR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61520</v>
      </c>
      <c r="AW56" s="55">
        <v>61521</v>
      </c>
      <c r="BB56" s="55">
        <v>91520</v>
      </c>
      <c r="BC56" s="55">
        <v>91521</v>
      </c>
      <c r="BD56" s="57">
        <v>1520</v>
      </c>
      <c r="BE56" s="57">
        <f>IF(BD56="", "", BD56+1)</f>
        <v>1521</v>
      </c>
      <c r="BF56" s="57" t="b">
        <f>AND(
OR(ISBLANK(AV56), AND(MOD(AV56, 10000) = BD56, QUOTIENT(AV56, 10000) = 6)),
OR(ISBLANK(AX56), AND(MOD(AX56, 10000) = BD56, QUOTIENT(AX56, 10000) = 7)),
OR(ISBLANK(AZ56), AND(MOD(AZ56, 10000) = BD56, QUOTIENT(AZ56, 10000) = 8)),
OR(ISBLANK(BB56), AND(MOD(BB56, 10000) = BD56, QUOTIENT(BB56, 10000) = 9))
)</f>
        <v>1</v>
      </c>
      <c r="BG56" s="57" t="b">
        <f>AND(
OR(ISBLANK(AW56), AND(MOD(AW56, 10000) = BE56, QUOTIENT(AW56, 10000) = 6)),
OR(ISBLANK(AY56), AND(MOD(AY56, 10000) = BE56, QUOTIENT(AY56, 10000) = 7)),
OR(ISBLANK(BA56), AND(MOD(BA56, 10000) = BE56, QUOTIENT(BA56, 10000) = 8)),
OR(ISBLANK(BC56), AND(MOD(BC56, 10000) = BE56, QUOTIENT(BC56, 10000) = 9))
)</f>
        <v>1</v>
      </c>
    </row>
    <row r="57" spans="1:59">
      <c r="A57" s="9" t="s">
        <v>699</v>
      </c>
      <c r="B57" s="9" t="s">
        <v>895</v>
      </c>
      <c r="C57" s="9">
        <v>1</v>
      </c>
      <c r="D57" s="9">
        <v>1</v>
      </c>
      <c r="E57" s="9" t="str">
        <f>_xlfn.CONCAT(B57, RIGHT(_xlfn.CONCAT("0", D57), 2))</f>
        <v>BZ-1Y01</v>
      </c>
      <c r="F57" s="9" t="s">
        <v>852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94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 t="e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#N/A</v>
      </c>
      <c r="V57" s="9" t="e">
        <f>INDEX('Wand Mapping'!K:K, U57)</f>
        <v>#N/A</v>
      </c>
      <c r="W57" s="9" t="e">
        <f>_xlfn.CONCAT(V57, "_", T57)</f>
        <v>#N/A</v>
      </c>
      <c r="X57" s="60" t="s">
        <v>1963</v>
      </c>
      <c r="Z57" s="9" t="str">
        <f>IF(ISBLANK(X57), W57, X57)</f>
        <v>wand_ai_750_TR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N57" s="9" t="b">
        <v>1</v>
      </c>
      <c r="AV57" s="55">
        <v>61522</v>
      </c>
      <c r="AW57" s="55">
        <v>61523</v>
      </c>
      <c r="BB57" s="55">
        <v>91522</v>
      </c>
      <c r="BC57" s="55">
        <v>91523</v>
      </c>
      <c r="BD57" s="57">
        <v>1522</v>
      </c>
      <c r="BE57" s="57">
        <f>IF(BD57="", "", BD57+1)</f>
        <v>1523</v>
      </c>
      <c r="BF57" s="57" t="b">
        <f>AND(
OR(ISBLANK(AV57), AND(MOD(AV57, 10000) = BD57, QUOTIENT(AV57, 10000) = 6)),
OR(ISBLANK(AX57), AND(MOD(AX57, 10000) = BD57, QUOTIENT(AX57, 10000) = 7)),
OR(ISBLANK(AZ57), AND(MOD(AZ57, 10000) = BD57, QUOTIENT(AZ57, 10000) = 8)),
OR(ISBLANK(BB57), AND(MOD(BB57, 10000) = BD57, QUOTIENT(BB57, 10000) = 9))
)</f>
        <v>1</v>
      </c>
      <c r="BG57" s="57" t="b">
        <f>AND(
OR(ISBLANK(AW57), AND(MOD(AW57, 10000) = BE57, QUOTIENT(AW57, 10000) = 6)),
OR(ISBLANK(AY57), AND(MOD(AY57, 10000) = BE57, QUOTIENT(AY57, 10000) = 7)),
OR(ISBLANK(BA57), AND(MOD(BA57, 10000) = BE57, QUOTIENT(BA57, 10000) = 8)),
OR(ISBLANK(BC57), AND(MOD(BC57, 10000) = BE57, QUOTIENT(BC57, 10000) = 9))
)</f>
        <v>1</v>
      </c>
    </row>
    <row r="58" spans="1:59">
      <c r="A58" s="9" t="s">
        <v>625</v>
      </c>
      <c r="B58" s="9" t="s">
        <v>896</v>
      </c>
      <c r="C58" s="9">
        <v>1</v>
      </c>
      <c r="D58" s="9">
        <v>1</v>
      </c>
      <c r="E58" s="9" t="str">
        <f>_xlfn.CONCAT(B58, RIGHT(_xlfn.CONCAT("0", D58), 2))</f>
        <v>BZ-1Z01</v>
      </c>
      <c r="F58" s="9" t="s">
        <v>853</v>
      </c>
      <c r="G58" s="9" t="s">
        <v>655</v>
      </c>
      <c r="H58" s="9" t="s">
        <v>652</v>
      </c>
      <c r="J58" s="9">
        <f>MATCH($A58, 'Spells By School'!A:A, 0)</f>
        <v>76</v>
      </c>
      <c r="K58" s="9" t="e">
        <f>MATCH($A58, 'Spells By School'!B:B, 0)</f>
        <v>#N/A</v>
      </c>
      <c r="L58" s="9" t="e">
        <f>MATCH($A58, 'Spells By School'!C:C, 0)</f>
        <v>#N/A</v>
      </c>
      <c r="M58" s="9" t="e">
        <f>MATCH($A58, 'Spells By School'!D:D, 0)</f>
        <v>#N/A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Abjuration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AB</v>
      </c>
      <c r="U58" s="9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100</v>
      </c>
      <c r="V58" s="9" t="str">
        <f>INDEX('Wand Mapping'!K:K, U58)</f>
        <v>wand_ai_980</v>
      </c>
      <c r="W58" s="9" t="str">
        <f>_xlfn.CONCAT(V58, "_", T58)</f>
        <v>wand_ai_980_AB</v>
      </c>
      <c r="Z58" s="9" t="str">
        <f>IF(ISBLANK(X58), W58, X58)</f>
        <v>wand_ai_980_AB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V58" s="55">
        <v>61524</v>
      </c>
      <c r="AW58" s="55">
        <v>61525</v>
      </c>
      <c r="BB58" s="55">
        <v>91524</v>
      </c>
      <c r="BC58" s="55">
        <v>91525</v>
      </c>
      <c r="BD58" s="57">
        <v>1524</v>
      </c>
      <c r="BE58" s="57">
        <f>IF(BD58="", "", BD58+1)</f>
        <v>1525</v>
      </c>
      <c r="BF58" s="57" t="b">
        <f>AND(
OR(ISBLANK(AV58), AND(MOD(AV58, 10000) = BD58, QUOTIENT(AV58, 10000) = 6)),
OR(ISBLANK(AX58), AND(MOD(AX58, 10000) = BD58, QUOTIENT(AX58, 10000) = 7)),
OR(ISBLANK(AZ58), AND(MOD(AZ58, 10000) = BD58, QUOTIENT(AZ58, 10000) = 8)),
OR(ISBLANK(BB58), AND(MOD(BB58, 10000) = BD58, QUOTIENT(BB58, 10000) = 9))
)</f>
        <v>1</v>
      </c>
      <c r="BG58" s="57" t="b">
        <f>AND(
OR(ISBLANK(AW58), AND(MOD(AW58, 10000) = BE58, QUOTIENT(AW58, 10000) = 6)),
OR(ISBLANK(AY58), AND(MOD(AY58, 10000) = BE58, QUOTIENT(AY58, 10000) = 7)),
OR(ISBLANK(BA58), AND(MOD(BA58, 10000) = BE58, QUOTIENT(BA58, 10000) = 8)),
OR(ISBLANK(BC58), AND(MOD(BC58, 10000) = BE58, QUOTIENT(BC58, 10000) = 9))
)</f>
        <v>1</v>
      </c>
    </row>
    <row r="59" spans="1:59">
      <c r="A59" s="9" t="s">
        <v>211</v>
      </c>
      <c r="B59" s="9" t="s">
        <v>1918</v>
      </c>
      <c r="C59" s="9">
        <v>1</v>
      </c>
      <c r="D59" s="9">
        <v>1</v>
      </c>
      <c r="E59" s="9" t="str">
        <f>_xlfn.CONCAT(B59, RIGHT(_xlfn.CONCAT("0", D59), 2))</f>
        <v>BZ-Y301</v>
      </c>
      <c r="F59" s="9" t="s">
        <v>1417</v>
      </c>
      <c r="G59" s="9" t="s">
        <v>655</v>
      </c>
      <c r="H59" s="9" t="s">
        <v>656</v>
      </c>
      <c r="J59" s="9" t="e">
        <f>MATCH($A59, 'Spells By School'!A:A, 0)</f>
        <v>#N/A</v>
      </c>
      <c r="K59" s="9">
        <f>MATCH($A59, 'Spells By School'!B:B, 0)</f>
        <v>24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Conjuration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CO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37</v>
      </c>
      <c r="V59" s="9" t="str">
        <f>INDEX('Wand Mapping'!K:K, U59)</f>
        <v>wand_ai_350</v>
      </c>
      <c r="W59" s="9" t="str">
        <f>_xlfn.CONCAT(V59, "_", T59)</f>
        <v>wand_ai_350_CO</v>
      </c>
      <c r="Z59" s="9" t="str">
        <f>IF(ISBLANK(X59), W59, X59)</f>
        <v>wand_ai_350_CO</v>
      </c>
      <c r="AB59" s="9" t="b">
        <v>1</v>
      </c>
      <c r="AC59" s="9" t="b">
        <v>1</v>
      </c>
      <c r="AE59" s="9" t="b">
        <v>1</v>
      </c>
      <c r="AF59" s="9" t="b">
        <v>1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X59" s="55">
        <v>71526</v>
      </c>
      <c r="AY59" s="55">
        <v>71527</v>
      </c>
      <c r="BD59" s="57">
        <v>1526</v>
      </c>
      <c r="BE59" s="57">
        <f>IF(BD59="", "", BD59+1)</f>
        <v>1527</v>
      </c>
      <c r="BF59" s="57" t="b">
        <f>AND(
OR(ISBLANK(AV59), AND(MOD(AV59, 10000) = BD59, QUOTIENT(AV59, 10000) = 6)),
OR(ISBLANK(AX59), AND(MOD(AX59, 10000) = BD59, QUOTIENT(AX59, 10000) = 7)),
OR(ISBLANK(AZ59), AND(MOD(AZ59, 10000) = BD59, QUOTIENT(AZ59, 10000) = 8)),
OR(ISBLANK(BB59), AND(MOD(BB59, 10000) = BD59, QUOTIENT(BB59, 10000) = 9))
)</f>
        <v>1</v>
      </c>
      <c r="BG59" s="57" t="b">
        <f>AND(
OR(ISBLANK(AW59), AND(MOD(AW59, 10000) = BE59, QUOTIENT(AW59, 10000) = 6)),
OR(ISBLANK(AY59), AND(MOD(AY59, 10000) = BE59, QUOTIENT(AY59, 10000) = 7)),
OR(ISBLANK(BA59), AND(MOD(BA59, 10000) = BE59, QUOTIENT(BA59, 10000) = 8)),
OR(ISBLANK(BC59), AND(MOD(BC59, 10000) = BE59, QUOTIENT(BC59, 10000) = 9))
)</f>
        <v>1</v>
      </c>
    </row>
    <row r="60" spans="1:59">
      <c r="A60" s="9" t="s">
        <v>292</v>
      </c>
      <c r="B60" s="9" t="s">
        <v>1919</v>
      </c>
      <c r="C60" s="9">
        <v>1</v>
      </c>
      <c r="D60" s="9">
        <v>1</v>
      </c>
      <c r="E60" s="9" t="str">
        <f>_xlfn.CONCAT(B60, RIGHT(_xlfn.CONCAT("0", D60), 2))</f>
        <v>BZ-Y401</v>
      </c>
      <c r="F60" s="9" t="s">
        <v>1418</v>
      </c>
      <c r="G60" s="9" t="s">
        <v>655</v>
      </c>
      <c r="H60" s="9" t="s">
        <v>656</v>
      </c>
      <c r="J60" s="9" t="e">
        <f>MATCH($A60, 'Spells By School'!A:A, 0)</f>
        <v>#N/A</v>
      </c>
      <c r="K60" s="9" t="e">
        <f>MATCH($A60, 'Spells By School'!B:B, 0)</f>
        <v>#N/A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>
        <f ca="1">MATCH($A60, 'Spells By School'!G:G, 0)</f>
        <v>7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ca="1">IF(ISNA($J60), IF(ISNA($K60), IF(ISNA($L60), IF(ISNA($M60), IF(ISNA($N60), IF(ISNA($O60), IF(ISNA($P60), IF(ISNA($Q60), IF(ISNA($R60), "###error###", R$1),Q$1),P$1),O$1),N$1),M$1),L$1),K$1),J$1)</f>
        <v>Necromancy</v>
      </c>
      <c r="T60" s="9" t="str">
        <f ca="1">IF(ISNA($J60), IF(ISNA($K60), IF(ISNA($L60), IF(ISNA($M60), IF(ISNA($N60), IF(ISNA($O60), IF(ISNA($P60), IF(ISNA($Q60), IF(ISNA($R60), "###error###", "WM"),"IL"),"NE"),"EN"),"EV"),"TR"),"DI"),"CO"),"AB")</f>
        <v>NE</v>
      </c>
      <c r="U60" s="9">
        <f ca="1"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48</v>
      </c>
      <c r="V60" s="9" t="str">
        <f ca="1">INDEX('Wand Mapping'!K:K, U60)</f>
        <v>wand_ai_460</v>
      </c>
      <c r="W60" s="9" t="str">
        <f ca="1">_xlfn.CONCAT(V60, "_", T60)</f>
        <v>wand_ai_460_NE</v>
      </c>
      <c r="Y60" s="9" t="s">
        <v>2010</v>
      </c>
      <c r="Z60" s="9" t="str">
        <f ca="1">IF(ISBLANK(X60), W60, X60)</f>
        <v>wand_ai_460_NE</v>
      </c>
      <c r="AB60" s="9" t="b">
        <v>1</v>
      </c>
      <c r="AE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71528</v>
      </c>
      <c r="AY60" s="55">
        <v>71529</v>
      </c>
      <c r="BB60" s="55">
        <v>91528</v>
      </c>
      <c r="BC60" s="55">
        <v>91529</v>
      </c>
      <c r="BD60" s="57">
        <v>1528</v>
      </c>
      <c r="BE60" s="57">
        <f>IF(BD60="", "", BD60+1)</f>
        <v>1529</v>
      </c>
      <c r="BF60" s="57" t="b">
        <f>AND(
OR(ISBLANK(AV60), AND(MOD(AV60, 10000) = BD60, QUOTIENT(AV60, 10000) = 6)),
OR(ISBLANK(AX60), AND(MOD(AX60, 10000) = BD60, QUOTIENT(AX60, 10000) = 7)),
OR(ISBLANK(AZ60), AND(MOD(AZ60, 10000) = BD60, QUOTIENT(AZ60, 10000) = 8)),
OR(ISBLANK(BB60), AND(MOD(BB60, 10000) = BD60, QUOTIENT(BB60, 10000) = 9))
)</f>
        <v>1</v>
      </c>
      <c r="BG60" s="57" t="b">
        <f>AND(
OR(ISBLANK(AW60), AND(MOD(AW60, 10000) = BE60, QUOTIENT(AW60, 10000) = 6)),
OR(ISBLANK(AY60), AND(MOD(AY60, 10000) = BE60, QUOTIENT(AY60, 10000) = 7)),
OR(ISBLANK(BA60), AND(MOD(BA60, 10000) = BE60, QUOTIENT(BA60, 10000) = 8)),
OR(ISBLANK(BC60), AND(MOD(BC60, 10000) = BE60, QUOTIENT(BC60, 10000) = 9))
)</f>
        <v>1</v>
      </c>
    </row>
    <row r="61" spans="1:59">
      <c r="A61" s="9" t="s">
        <v>560</v>
      </c>
      <c r="B61" s="9" t="s">
        <v>1920</v>
      </c>
      <c r="C61" s="9">
        <v>1</v>
      </c>
      <c r="D61" s="9">
        <v>1</v>
      </c>
      <c r="E61" s="9" t="str">
        <f>_xlfn.CONCAT(B61, RIGHT(_xlfn.CONCAT("0", D61), 2))</f>
        <v>BZ-Y501</v>
      </c>
      <c r="F61" s="9" t="s">
        <v>1419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>
        <f>MATCH($A61, 'Spells By School'!E:E, 0)</f>
        <v>77</v>
      </c>
      <c r="O61" s="9" t="e">
        <f>MATCH($A61, 'Spells By School'!F:F, 0)</f>
        <v>#N/A</v>
      </c>
      <c r="P61" s="9" t="e">
        <f ca="1">MATCH($A61, 'Spells By School'!G:G, 0)</f>
        <v>#N/A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>IF(ISNA($J61), IF(ISNA($K61), IF(ISNA($L61), IF(ISNA($M61), IF(ISNA($N61), IF(ISNA($O61), IF(ISNA($P61), IF(ISNA($Q61), IF(ISNA($R61), "###error###", R$1),Q$1),P$1),O$1),N$1),M$1),L$1),K$1),J$1)</f>
        <v>Invocation</v>
      </c>
      <c r="T61" s="9" t="str">
        <f>IF(ISNA($J61), IF(ISNA($K61), IF(ISNA($L61), IF(ISNA($M61), IF(ISNA($N61), IF(ISNA($O61), IF(ISNA($P61), IF(ISNA($Q61), IF(ISNA($R61), "###error###", "WM"),"IL"),"NE"),"EN"),"EV"),"TR"),"DI"),"CO"),"AB")</f>
        <v>EV</v>
      </c>
      <c r="U61" s="9">
        <f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89</v>
      </c>
      <c r="V61" s="9" t="str">
        <f>INDEX('Wand Mapping'!K:K, U61)</f>
        <v>wand_ai_870</v>
      </c>
      <c r="W61" s="9" t="str">
        <f>_xlfn.CONCAT(V61, "_", T61)</f>
        <v>wand_ai_870_EV</v>
      </c>
      <c r="Z61" s="9" t="str">
        <f>IF(ISBLANK(X61), W61, X61)</f>
        <v>wand_ai_870_EV</v>
      </c>
      <c r="AC61" s="9" t="b">
        <v>1</v>
      </c>
      <c r="AF61" s="9" t="b">
        <v>1</v>
      </c>
      <c r="AG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71530</v>
      </c>
      <c r="AY61" s="55">
        <v>71531</v>
      </c>
      <c r="BB61" s="55">
        <v>91530</v>
      </c>
      <c r="BC61" s="55">
        <v>91531</v>
      </c>
      <c r="BD61" s="57">
        <v>1530</v>
      </c>
      <c r="BE61" s="57">
        <f>IF(BD61="", "", BD61+1)</f>
        <v>1531</v>
      </c>
      <c r="BF61" s="57" t="b">
        <f>AND(
OR(ISBLANK(AV61), AND(MOD(AV61, 10000) = BD61, QUOTIENT(AV61, 10000) = 6)),
OR(ISBLANK(AX61), AND(MOD(AX61, 10000) = BD61, QUOTIENT(AX61, 10000) = 7)),
OR(ISBLANK(AZ61), AND(MOD(AZ61, 10000) = BD61, QUOTIENT(AZ61, 10000) = 8)),
OR(ISBLANK(BB61), AND(MOD(BB61, 10000) = BD61, QUOTIENT(BB61, 10000) = 9))
)</f>
        <v>1</v>
      </c>
      <c r="BG61" s="57" t="b">
        <f>AND(
OR(ISBLANK(AW61), AND(MOD(AW61, 10000) = BE61, QUOTIENT(AW61, 10000) = 6)),
OR(ISBLANK(AY61), AND(MOD(AY61, 10000) = BE61, QUOTIENT(AY61, 10000) = 7)),
OR(ISBLANK(BA61), AND(MOD(BA61, 10000) = BE61, QUOTIENT(BA61, 10000) = 8)),
OR(ISBLANK(BC61), AND(MOD(BC61, 10000) = BE61, QUOTIENT(BC61, 10000) = 9))
)</f>
        <v>1</v>
      </c>
    </row>
    <row r="62" spans="1:59">
      <c r="A62" s="9" t="s">
        <v>2007</v>
      </c>
      <c r="B62" s="9" t="s">
        <v>1928</v>
      </c>
      <c r="C62" s="9">
        <v>1</v>
      </c>
      <c r="D62" s="9">
        <v>1</v>
      </c>
      <c r="E62" s="9" t="str">
        <f>_xlfn.CONCAT(B62, RIGHT(_xlfn.CONCAT("0", D62), 2))</f>
        <v>BZ-YD01</v>
      </c>
      <c r="G62" s="9" t="s">
        <v>2008</v>
      </c>
      <c r="AB62" s="9" t="b">
        <v>1</v>
      </c>
      <c r="AC62" s="9" t="b">
        <v>1</v>
      </c>
      <c r="AE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BB62" s="55">
        <v>91532</v>
      </c>
      <c r="BC62" s="55">
        <v>91533</v>
      </c>
      <c r="BD62" s="57">
        <v>1532</v>
      </c>
      <c r="BE62" s="57">
        <f>IF(BD62="", "", BD62+1)</f>
        <v>1533</v>
      </c>
      <c r="BF62" s="57" t="b">
        <f>AND(
OR(ISBLANK(AV62), AND(MOD(AV62, 10000) = BD62, QUOTIENT(AV62, 10000) = 6)),
OR(ISBLANK(AX62), AND(MOD(AX62, 10000) = BD62, QUOTIENT(AX62, 10000) = 7)),
OR(ISBLANK(AZ62), AND(MOD(AZ62, 10000) = BD62, QUOTIENT(AZ62, 10000) = 8)),
OR(ISBLANK(BB62), AND(MOD(BB62, 10000) = BD62, QUOTIENT(BB62, 10000) = 9))
)</f>
        <v>1</v>
      </c>
      <c r="BG62" s="57" t="b">
        <f>AND(
OR(ISBLANK(AW62), AND(MOD(AW62, 10000) = BE62, QUOTIENT(AW62, 10000) = 6)),
OR(ISBLANK(AY62), AND(MOD(AY62, 10000) = BE62, QUOTIENT(AY62, 10000) = 7)),
OR(ISBLANK(BA62), AND(MOD(BA62, 10000) = BE62, QUOTIENT(BA62, 10000) = 8)),
OR(ISBLANK(BC62), AND(MOD(BC62, 10000) = BE62, QUOTIENT(BC62, 10000) = 9))
)</f>
        <v>1</v>
      </c>
    </row>
    <row r="63" spans="1:59">
      <c r="A63" s="9" t="s">
        <v>2009</v>
      </c>
      <c r="B63" s="9" t="s">
        <v>1929</v>
      </c>
      <c r="C63" s="9">
        <v>1</v>
      </c>
      <c r="D63" s="9">
        <v>1</v>
      </c>
      <c r="E63" s="9" t="str">
        <f>_xlfn.CONCAT(B63, RIGHT(_xlfn.CONCAT("0", D63), 2))</f>
        <v>BZ-YE01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91534</v>
      </c>
      <c r="BC63" s="55">
        <v>91535</v>
      </c>
      <c r="BD63" s="57">
        <v>1534</v>
      </c>
      <c r="BE63" s="57">
        <f>IF(BD63="", "", BD63+1)</f>
        <v>1535</v>
      </c>
      <c r="BF63" s="57" t="b">
        <f>AND(
OR(ISBLANK(AV63), AND(MOD(AV63, 10000) = BD63, QUOTIENT(AV63, 10000) = 6)),
OR(ISBLANK(AX63), AND(MOD(AX63, 10000) = BD63, QUOTIENT(AX63, 10000) = 7)),
OR(ISBLANK(AZ63), AND(MOD(AZ63, 10000) = BD63, QUOTIENT(AZ63, 10000) = 8)),
OR(ISBLANK(BB63), AND(MOD(BB63, 10000) = BD63, QUOTIENT(BB63, 10000) = 9))
)</f>
        <v>1</v>
      </c>
      <c r="BG63" s="57" t="b">
        <f>AND(
OR(ISBLANK(AW63), AND(MOD(AW63, 10000) = BE63, QUOTIENT(AW63, 10000) = 6)),
OR(ISBLANK(AY63), AND(MOD(AY63, 10000) = BE63, QUOTIENT(AY63, 10000) = 7)),
OR(ISBLANK(BA63), AND(MOD(BA63, 10000) = BE63, QUOTIENT(BA63, 10000) = 8)),
OR(ISBLANK(BC63), AND(MOD(BC63, 10000) = BE63, QUOTIENT(BC63, 10000) = 9))
)</f>
        <v>1</v>
      </c>
    </row>
    <row r="64" spans="1:59">
      <c r="A64" s="9" t="s">
        <v>2011</v>
      </c>
      <c r="B64" s="9" t="s">
        <v>1930</v>
      </c>
      <c r="C64" s="9">
        <v>1</v>
      </c>
      <c r="D64" s="9">
        <v>1</v>
      </c>
      <c r="E64" s="9" t="str">
        <f>_xlfn.CONCAT(B64, RIGHT(_xlfn.CONCAT("0", D64), 2))</f>
        <v>BZ-YF01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91536</v>
      </c>
      <c r="BC64" s="55">
        <v>91537</v>
      </c>
      <c r="BD64" s="57">
        <v>1536</v>
      </c>
      <c r="BE64" s="57">
        <f>IF(BD64="", "", BD64+1)</f>
        <v>1537</v>
      </c>
      <c r="BF64" s="57" t="b">
        <f>AND(
OR(ISBLANK(AV64), AND(MOD(AV64, 10000) = BD64, QUOTIENT(AV64, 10000) = 6)),
OR(ISBLANK(AX64), AND(MOD(AX64, 10000) = BD64, QUOTIENT(AX64, 10000) = 7)),
OR(ISBLANK(AZ64), AND(MOD(AZ64, 10000) = BD64, QUOTIENT(AZ64, 10000) = 8)),
OR(ISBLANK(BB64), AND(MOD(BB64, 10000) = BD64, QUOTIENT(BB64, 10000) = 9))
)</f>
        <v>1</v>
      </c>
      <c r="BG64" s="57" t="b">
        <f>AND(
OR(ISBLANK(AW64), AND(MOD(AW64, 10000) = BE64, QUOTIENT(AW64, 10000) = 6)),
OR(ISBLANK(AY64), AND(MOD(AY64, 10000) = BE64, QUOTIENT(AY64, 10000) = 7)),
OR(ISBLANK(BA64), AND(MOD(BA64, 10000) = BE64, QUOTIENT(BA64, 10000) = 8)),
OR(ISBLANK(BC64), AND(MOD(BC64, 10000) = BE64, QUOTIENT(BC64, 10000) = 9))
)</f>
        <v>1</v>
      </c>
    </row>
    <row r="65" spans="1:59">
      <c r="A65" s="9" t="s">
        <v>436</v>
      </c>
      <c r="B65" s="9" t="s">
        <v>1691</v>
      </c>
      <c r="C65" s="9">
        <v>1</v>
      </c>
      <c r="D65" s="9">
        <v>1</v>
      </c>
      <c r="E65" s="9" t="str">
        <f>_xlfn.CONCAT(B65, RIGHT(_xlfn.CONCAT("0", D65), 2))</f>
        <v>BZ-O501</v>
      </c>
      <c r="F65" s="9" t="s">
        <v>1573</v>
      </c>
      <c r="G65" s="9" t="s">
        <v>655</v>
      </c>
      <c r="H65" s="9" t="s">
        <v>654</v>
      </c>
      <c r="J65" s="9" t="e">
        <f>MATCH($A65, 'Spells By School'!A:A, 0)</f>
        <v>#N/A</v>
      </c>
      <c r="K65" s="9" t="e">
        <f>MATCH($A65, 'Spells By School'!B:B, 0)</f>
        <v>#N/A</v>
      </c>
      <c r="L65" s="9" t="e">
        <f>MATCH($A65, 'Spells By School'!C:C, 0)</f>
        <v>#N/A</v>
      </c>
      <c r="M65" s="9">
        <f>MATCH($A65, 'Spells By School'!D:D, 0)</f>
        <v>68</v>
      </c>
      <c r="N65" s="9" t="e">
        <f>MATCH($A65, 'Spells By School'!E:E, 0)</f>
        <v>#N/A</v>
      </c>
      <c r="O65" s="9" t="e">
        <f>MATCH($A65, 'Spells By School'!F:F, 0)</f>
        <v>#N/A</v>
      </c>
      <c r="P65" s="9" t="e">
        <f ca="1">MATCH($A65, 'Spells By School'!G:G, 0)</f>
        <v>#N/A</v>
      </c>
      <c r="Q65" s="9" t="e">
        <f>MATCH($A65, 'Spells By School'!H:H, 0)</f>
        <v>#N/A</v>
      </c>
      <c r="R65" s="9" t="e">
        <f>MATCH($A65, 'Spells By School'!I:I, 0)</f>
        <v>#N/A</v>
      </c>
      <c r="S65" s="9" t="str">
        <f>IF(ISNA($J65), IF(ISNA($K65), IF(ISNA($L65), IF(ISNA($M65), IF(ISNA($N65), IF(ISNA($O65), IF(ISNA($P65), IF(ISNA($Q65), IF(ISNA($R65), "###error###", R$1),Q$1),P$1),O$1),N$1),M$1),L$1),K$1),J$1)</f>
        <v>Transmutation</v>
      </c>
      <c r="T65" s="9" t="str">
        <f>IF(ISNA($J65), IF(ISNA($K65), IF(ISNA($L65), IF(ISNA($M65), IF(ISNA($N65), IF(ISNA($O65), IF(ISNA($P65), IF(ISNA($Q65), IF(ISNA($R65), "###error###", "WM"),"IL"),"NE"),"EN"),"EV"),"TR"),"DI"),"CO"),"AB")</f>
        <v>TR</v>
      </c>
      <c r="U65" s="9">
        <f>IF(ISNA($J65), IF(ISNA($K65), IF(ISNA($L65), IF(ISNA($M65), IF(ISNA($N65), IF(ISNA($O65), IF(ISNA($P65), IF(ISNA($Q65), IF(ISNA($R65), "###error###", MATCH(A65, 'Wand Mapping'!J:J,0)),MATCH(A65, 'Wand Mapping'!I:I,0)),MATCH(A65, 'Wand Mapping'!H:H,0)),MATCH(A65, 'Wand Mapping'!G:G,0)),MATCH(A65, 'Wand Mapping'!F:F,0)),MATCH(A65, 'Wand Mapping'!E:E,0)),MATCH(A65, 'Wand Mapping'!D:D,0)),MATCH(A65, 'Wand Mapping'!C:C,0)),MATCH(A65, 'Wand Mapping'!B:B,0))</f>
        <v>71</v>
      </c>
      <c r="V65" s="9" t="str">
        <f>INDEX('Wand Mapping'!K:K, U65)</f>
        <v>wand_ai_690</v>
      </c>
      <c r="W65" s="9" t="str">
        <f>_xlfn.CONCAT(V65, "_", T65)</f>
        <v>wand_ai_690_TR</v>
      </c>
      <c r="Z65" s="9" t="str">
        <f>IF(ISBLANK(X65), W65, X65)</f>
        <v>wand_ai_690_TR</v>
      </c>
      <c r="AC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AZ65" s="55">
        <v>81538</v>
      </c>
      <c r="BA65" s="55">
        <v>81539</v>
      </c>
      <c r="BD65" s="59">
        <v>1538</v>
      </c>
      <c r="BE65" s="57">
        <f>IF(BD65="", "", BD65+1)</f>
        <v>1539</v>
      </c>
      <c r="BF65" s="57" t="b">
        <f>AND(
OR(ISBLANK(AV65), AND(MOD(AV65, 10000) = BD65, QUOTIENT(AV65, 10000) = 6)),
OR(ISBLANK(AX65), AND(MOD(AX65, 10000) = BD65, QUOTIENT(AX65, 10000) = 7)),
OR(ISBLANK(AZ65), AND(MOD(AZ65, 10000) = BD65, QUOTIENT(AZ65, 10000) = 8)),
OR(ISBLANK(BB65), AND(MOD(BB65, 10000) = BD65, QUOTIENT(BB65, 10000) = 9))
)</f>
        <v>1</v>
      </c>
      <c r="BG65" s="57" t="b">
        <f>AND(
OR(ISBLANK(AW65), AND(MOD(AW65, 10000) = BE65, QUOTIENT(AW65, 10000) = 6)),
OR(ISBLANK(AY65), AND(MOD(AY65, 10000) = BE65, QUOTIENT(AY65, 10000) = 7)),
OR(ISBLANK(BA65), AND(MOD(BA65, 10000) = BE65, QUOTIENT(BA65, 10000) = 8)),
OR(ISBLANK(BC65), AND(MOD(BC65, 10000) = BE65, QUOTIENT(BC65, 10000) = 9))
)</f>
        <v>1</v>
      </c>
    </row>
    <row r="66" spans="1:59">
      <c r="A66" s="9" t="s">
        <v>252</v>
      </c>
      <c r="B66" s="9" t="s">
        <v>1692</v>
      </c>
      <c r="C66" s="9">
        <v>1</v>
      </c>
      <c r="D66" s="9">
        <v>1</v>
      </c>
      <c r="E66" s="9" t="str">
        <f>_xlfn.CONCAT(B66, RIGHT(_xlfn.CONCAT("0", D66), 2))</f>
        <v>BZ-O601</v>
      </c>
      <c r="F66" s="9" t="s">
        <v>1574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>
        <f>MATCH($A66, 'Spells By School'!C:C, 0)</f>
        <v>14</v>
      </c>
      <c r="M66" s="9" t="e">
        <f>MATCH($A66, 'Spells By School'!D:D, 0)</f>
        <v>#N/A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Divination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DI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43</v>
      </c>
      <c r="V66" s="9" t="str">
        <f>INDEX('Wand Mapping'!K:K, U66)</f>
        <v>wand_ai_410</v>
      </c>
      <c r="W66" s="9" t="str">
        <f>_xlfn.CONCAT(V66, "_", T66)</f>
        <v>wand_ai_410_DI</v>
      </c>
      <c r="Z66" s="9" t="str">
        <f>IF(ISBLANK(X66), W66, X66)</f>
        <v>wand_ai_410_DI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81540</v>
      </c>
      <c r="BA66" s="55">
        <v>81541</v>
      </c>
      <c r="BD66" s="59">
        <v>1540</v>
      </c>
      <c r="BE66" s="57">
        <f>IF(BD66="", "", BD66+1)</f>
        <v>1541</v>
      </c>
      <c r="BF66" s="57" t="b">
        <f>AND(
OR(ISBLANK(AV66), AND(MOD(AV66, 10000) = BD66, QUOTIENT(AV66, 10000) = 6)),
OR(ISBLANK(AX66), AND(MOD(AX66, 10000) = BD66, QUOTIENT(AX66, 10000) = 7)),
OR(ISBLANK(AZ66), AND(MOD(AZ66, 10000) = BD66, QUOTIENT(AZ66, 10000) = 8)),
OR(ISBLANK(BB66), AND(MOD(BB66, 10000) = BD66, QUOTIENT(BB66, 10000) = 9))
)</f>
        <v>1</v>
      </c>
      <c r="BG66" s="57" t="b">
        <f>AND(
OR(ISBLANK(AW66), AND(MOD(AW66, 10000) = BE66, QUOTIENT(AW66, 10000) = 6)),
OR(ISBLANK(AY66), AND(MOD(AY66, 10000) = BE66, QUOTIENT(AY66, 10000) = 7)),
OR(ISBLANK(BA66), AND(MOD(BA66, 10000) = BE66, QUOTIENT(BA66, 10000) = 8)),
OR(ISBLANK(BC66), AND(MOD(BC66, 10000) = BE66, QUOTIENT(BC66, 10000) = 9))
)</f>
        <v>1</v>
      </c>
    </row>
    <row r="67" spans="1:59">
      <c r="A67" s="9" t="s">
        <v>20</v>
      </c>
      <c r="B67" s="9" t="s">
        <v>1693</v>
      </c>
      <c r="C67" s="9">
        <v>1</v>
      </c>
      <c r="D67" s="9">
        <v>1</v>
      </c>
      <c r="E67" s="9" t="str">
        <f>_xlfn.CONCAT(B67, RIGHT(_xlfn.CONCAT("0", D67), 2))</f>
        <v>BZ-O701</v>
      </c>
      <c r="F67" s="9" t="s">
        <v>1575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 t="e">
        <f>MATCH($A67, 'Spells By School'!C:C, 0)</f>
        <v>#N/A</v>
      </c>
      <c r="M67" s="9" t="e">
        <f>MATCH($A67, 'Spells By School'!D:D, 0)</f>
        <v>#N/A</v>
      </c>
      <c r="N67" s="9" t="e">
        <f>MATCH($A67, 'Spells By School'!E:E, 0)</f>
        <v>#N/A</v>
      </c>
      <c r="O67" s="9">
        <f>MATCH($A67, 'Spells By School'!F:F, 0)</f>
        <v>48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Enchantment</v>
      </c>
      <c r="T67" s="9" t="str">
        <f>IF(ISNA($J67), IF(ISNA($K67), IF(ISNA($L67), IF(ISNA($M67), IF(ISNA($N67), IF(ISNA($O67), IF(ISNA($P67), IF(ISNA($Q67), IF(ISNA($R67), "###error###", "WM"),"IL"),"NE"),"EN"),"EV"),"TR"),"DI"),"CO"),"AB")</f>
        <v>EN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</v>
      </c>
      <c r="V67" s="9" t="str">
        <f>INDEX('Wand Mapping'!K:K, U67)</f>
        <v>wand_ai_020</v>
      </c>
      <c r="W67" s="9" t="str">
        <f>_xlfn.CONCAT(V67, "_", T67)</f>
        <v>wand_ai_020_EN</v>
      </c>
      <c r="Z67" s="9" t="str">
        <f>IF(ISBLANK(X67), W67, X67)</f>
        <v>wand_ai_020_EN</v>
      </c>
      <c r="AB67" s="9" t="b">
        <v>1</v>
      </c>
      <c r="AE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81542</v>
      </c>
      <c r="BA67" s="55">
        <v>81543</v>
      </c>
      <c r="BD67" s="59">
        <v>1542</v>
      </c>
      <c r="BE67" s="57">
        <f>IF(BD67="", "", BD67+1)</f>
        <v>1543</v>
      </c>
      <c r="BF67" s="57" t="b">
        <f>AND(
OR(ISBLANK(AV67), AND(MOD(AV67, 10000) = BD67, QUOTIENT(AV67, 10000) = 6)),
OR(ISBLANK(AX67), AND(MOD(AX67, 10000) = BD67, QUOTIENT(AX67, 10000) = 7)),
OR(ISBLANK(AZ67), AND(MOD(AZ67, 10000) = BD67, QUOTIENT(AZ67, 10000) = 8)),
OR(ISBLANK(BB67), AND(MOD(BB67, 10000) = BD67, QUOTIENT(BB67, 10000) = 9))
)</f>
        <v>1</v>
      </c>
      <c r="BG67" s="57" t="b">
        <f>AND(
OR(ISBLANK(AW67), AND(MOD(AW67, 10000) = BE67, QUOTIENT(AW67, 10000) = 6)),
OR(ISBLANK(AY67), AND(MOD(AY67, 10000) = BE67, QUOTIENT(AY67, 10000) = 7)),
OR(ISBLANK(BA67), AND(MOD(BA67, 10000) = BE67, QUOTIENT(BA67, 10000) = 8)),
OR(ISBLANK(BC67), AND(MOD(BC67, 10000) = BE67, QUOTIENT(BC67, 10000) = 9))
)</f>
        <v>1</v>
      </c>
    </row>
    <row r="68" spans="1:59">
      <c r="A68" s="9" t="s">
        <v>216</v>
      </c>
      <c r="B68" s="9" t="s">
        <v>1694</v>
      </c>
      <c r="C68" s="9">
        <v>1</v>
      </c>
      <c r="D68" s="9">
        <v>1</v>
      </c>
      <c r="E68" s="9" t="str">
        <f>_xlfn.CONCAT(B68, RIGHT(_xlfn.CONCAT("0", D68), 2))</f>
        <v>BZ-O801</v>
      </c>
      <c r="F68" s="9" t="s">
        <v>1576</v>
      </c>
      <c r="G68" s="9" t="s">
        <v>655</v>
      </c>
      <c r="H68" s="9" t="s">
        <v>654</v>
      </c>
      <c r="J68" s="9">
        <f>MATCH($A68, 'Spells By School'!A:A, 0)</f>
        <v>61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 t="e">
        <f>MATCH($A68, 'Spells By School'!F:F, 0)</f>
        <v>#N/A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Abjuration</v>
      </c>
      <c r="T68" s="9" t="str">
        <f>IF(ISNA($J68), IF(ISNA($K68), IF(ISNA($L68), IF(ISNA($M68), IF(ISNA($N68), IF(ISNA($O68), IF(ISNA($P68), IF(ISNA($Q68), IF(ISNA($R68), "###error###", "WM"),"IL"),"NE"),"EN"),"EV"),"TR"),"DI"),"CO"),"AB")</f>
        <v>AB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38</v>
      </c>
      <c r="V68" s="9" t="str">
        <f>INDEX('Wand Mapping'!K:K, U68)</f>
        <v>wand_ai_360</v>
      </c>
      <c r="W68" s="9" t="str">
        <f>_xlfn.CONCAT(V68, "_", T68)</f>
        <v>wand_ai_360_AB</v>
      </c>
      <c r="Z68" s="9" t="str">
        <f>IF(ISBLANK(X68), W68, X68)</f>
        <v>wand_ai_360_AB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81544</v>
      </c>
      <c r="BA68" s="55">
        <v>81545</v>
      </c>
      <c r="BD68" s="59">
        <v>1544</v>
      </c>
      <c r="BE68" s="57">
        <f>IF(BD68="", "", BD68+1)</f>
        <v>1545</v>
      </c>
      <c r="BF68" s="57" t="b">
        <f>AND(
OR(ISBLANK(AV68), AND(MOD(AV68, 10000) = BD68, QUOTIENT(AV68, 10000) = 6)),
OR(ISBLANK(AX68), AND(MOD(AX68, 10000) = BD68, QUOTIENT(AX68, 10000) = 7)),
OR(ISBLANK(AZ68), AND(MOD(AZ68, 10000) = BD68, QUOTIENT(AZ68, 10000) = 8)),
OR(ISBLANK(BB68), AND(MOD(BB68, 10000) = BD68, QUOTIENT(BB68, 10000) = 9))
)</f>
        <v>1</v>
      </c>
      <c r="BG68" s="57" t="b">
        <f>AND(
OR(ISBLANK(AW68), AND(MOD(AW68, 10000) = BE68, QUOTIENT(AW68, 10000) = 6)),
OR(ISBLANK(AY68), AND(MOD(AY68, 10000) = BE68, QUOTIENT(AY68, 10000) = 7)),
OR(ISBLANK(BA68), AND(MOD(BA68, 10000) = BE68, QUOTIENT(BA68, 10000) = 8)),
OR(ISBLANK(BC68), AND(MOD(BC68, 10000) = BE68, QUOTIENT(BC68, 10000) = 9))
)</f>
        <v>1</v>
      </c>
    </row>
    <row r="69" spans="1:59">
      <c r="A69" s="9" t="s">
        <v>80</v>
      </c>
      <c r="B69" s="9" t="s">
        <v>1695</v>
      </c>
      <c r="C69" s="9">
        <v>1</v>
      </c>
      <c r="D69" s="9">
        <v>1</v>
      </c>
      <c r="E69" s="9" t="str">
        <f>_xlfn.CONCAT(B69, RIGHT(_xlfn.CONCAT("0", D69), 2))</f>
        <v>BZ-O901</v>
      </c>
      <c r="F69" s="9" t="s">
        <v>1577</v>
      </c>
      <c r="G69" s="9" t="s">
        <v>655</v>
      </c>
      <c r="H69" s="9" t="s">
        <v>654</v>
      </c>
      <c r="J69" s="9" t="e">
        <f>MATCH($A69, 'Spells By School'!A:A, 0)</f>
        <v>#N/A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>
        <f>MATCH($A69, 'Spells By School'!H:H, 0)</f>
        <v>5</v>
      </c>
      <c r="R69" s="9" t="e">
        <f>MATCH($A69, 'Spells By School'!I:I, 0)</f>
        <v>#N/A</v>
      </c>
      <c r="S69" s="9" t="str">
        <f ca="1">IF(ISNA($J69), IF(ISNA($K69), IF(ISNA($L69), IF(ISNA($M69), IF(ISNA($N69), IF(ISNA($O69), IF(ISNA($P69), IF(ISNA($Q69), IF(ISNA($R69), "###error###", R$1),Q$1),P$1),O$1),N$1),M$1),L$1),K$1),J$1)</f>
        <v>Illusion</v>
      </c>
      <c r="T69" s="9" t="str">
        <f ca="1">IF(ISNA($J69), IF(ISNA($K69), IF(ISNA($L69), IF(ISNA($M69), IF(ISNA($N69), IF(ISNA($O69), IF(ISNA($P69), IF(ISNA($Q69), IF(ISNA($R69), "###error###", "WM"),"IL"),"NE"),"EN"),"EV"),"TR"),"DI"),"CO"),"AB")</f>
        <v>IL</v>
      </c>
      <c r="U69" s="9">
        <f ca="1"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14</v>
      </c>
      <c r="V69" s="9" t="str">
        <f ca="1">INDEX('Wand Mapping'!K:K, U69)</f>
        <v>wand_ai_120</v>
      </c>
      <c r="W69" s="9" t="str">
        <f ca="1">_xlfn.CONCAT(V69, "_", T69)</f>
        <v>wand_ai_120_IL</v>
      </c>
      <c r="Z69" s="9" t="str">
        <f ca="1">IF(ISBLANK(X69), W69, X69)</f>
        <v>wand_ai_120_IL</v>
      </c>
      <c r="AC69" s="9" t="b">
        <v>1</v>
      </c>
      <c r="AF69" s="9" t="b">
        <v>1</v>
      </c>
      <c r="AG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N69" s="9" t="b">
        <v>1</v>
      </c>
      <c r="AZ69" s="55">
        <v>81546</v>
      </c>
      <c r="BA69" s="55">
        <v>81547</v>
      </c>
      <c r="BD69" s="59">
        <v>1546</v>
      </c>
      <c r="BE69" s="57">
        <f>IF(BD69="", "", BD69+1)</f>
        <v>1547</v>
      </c>
      <c r="BF69" s="57" t="b">
        <f>AND(
OR(ISBLANK(AV69), AND(MOD(AV69, 10000) = BD69, QUOTIENT(AV69, 10000) = 6)),
OR(ISBLANK(AX69), AND(MOD(AX69, 10000) = BD69, QUOTIENT(AX69, 10000) = 7)),
OR(ISBLANK(AZ69), AND(MOD(AZ69, 10000) = BD69, QUOTIENT(AZ69, 10000) = 8)),
OR(ISBLANK(BB69), AND(MOD(BB69, 10000) = BD69, QUOTIENT(BB69, 10000) = 9))
)</f>
        <v>1</v>
      </c>
      <c r="BG69" s="57" t="b">
        <f>AND(
OR(ISBLANK(AW69), AND(MOD(AW69, 10000) = BE69, QUOTIENT(AW69, 10000) = 6)),
OR(ISBLANK(AY69), AND(MOD(AY69, 10000) = BE69, QUOTIENT(AY69, 10000) = 7)),
OR(ISBLANK(BA69), AND(MOD(BA69, 10000) = BE69, QUOTIENT(BA69, 10000) = 8)),
OR(ISBLANK(BC69), AND(MOD(BC69, 10000) = BE69, QUOTIENT(BC69, 10000) = 9))
)</f>
        <v>1</v>
      </c>
    </row>
    <row r="70" spans="1:59">
      <c r="A70" s="9" t="s">
        <v>604</v>
      </c>
      <c r="B70" s="9" t="s">
        <v>1696</v>
      </c>
      <c r="C70" s="9">
        <v>1</v>
      </c>
      <c r="D70" s="9">
        <v>1</v>
      </c>
      <c r="E70" s="9" t="str">
        <f>_xlfn.CONCAT(B70, RIGHT(_xlfn.CONCAT("0", D70), 2))</f>
        <v>BZ-OA01</v>
      </c>
      <c r="F70" s="9" t="s">
        <v>1578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>
        <f>MATCH($A70, 'Spells By School'!E:E, 0)</f>
        <v>62</v>
      </c>
      <c r="O70" s="9" t="e">
        <f>MATCH($A70, 'Spells By School'!F:F, 0)</f>
        <v>#N/A</v>
      </c>
      <c r="P70" s="9" t="e">
        <f ca="1">MATCH($A70, 'Spells By School'!G:G, 0)</f>
        <v>#N/A</v>
      </c>
      <c r="Q70" s="9" t="e">
        <f>MATCH($A70, 'Spells By School'!H:H, 0)</f>
        <v>#N/A</v>
      </c>
      <c r="R70" s="9" t="e">
        <f>MATCH($A70, 'Spells By School'!I:I, 0)</f>
        <v>#N/A</v>
      </c>
      <c r="S70" s="9" t="str">
        <f>IF(ISNA($J70), IF(ISNA($K70), IF(ISNA($L70), IF(ISNA($M70), IF(ISNA($N70), IF(ISNA($O70), IF(ISNA($P70), IF(ISNA($Q70), IF(ISNA($R70), "###error###", R$1),Q$1),P$1),O$1),N$1),M$1),L$1),K$1),J$1)</f>
        <v>Invocation</v>
      </c>
      <c r="T70" s="9" t="str">
        <f>IF(ISNA($J70), IF(ISNA($K70), IF(ISNA($L70), IF(ISNA($M70), IF(ISNA($N70), IF(ISNA($O70), IF(ISNA($P70), IF(ISNA($Q70), IF(ISNA($R70), "###error###", "WM"),"IL"),"NE"),"EN"),"EV"),"TR"),"DI"),"CO"),"AB")</f>
        <v>EV</v>
      </c>
      <c r="U70" s="9">
        <f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96</v>
      </c>
      <c r="V70" s="9" t="str">
        <f>INDEX('Wand Mapping'!K:K, U70)</f>
        <v>wand_ai_940</v>
      </c>
      <c r="W70" s="9" t="str">
        <f>_xlfn.CONCAT(V70, "_", T70)</f>
        <v>wand_ai_940_EV</v>
      </c>
      <c r="Z70" s="9" t="str">
        <f>IF(ISBLANK(X70), W70, X70)</f>
        <v>wand_ai_940_EV</v>
      </c>
      <c r="AB70" s="9" t="b">
        <v>1</v>
      </c>
      <c r="AE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Z70" s="55">
        <v>81548</v>
      </c>
      <c r="BA70" s="55">
        <v>81549</v>
      </c>
      <c r="BD70" s="59">
        <v>1548</v>
      </c>
      <c r="BE70" s="57">
        <f>IF(BD70="", "", BD70+1)</f>
        <v>1549</v>
      </c>
      <c r="BF70" s="57" t="b">
        <f>AND(
OR(ISBLANK(AV70), AND(MOD(AV70, 10000) = BD70, QUOTIENT(AV70, 10000) = 6)),
OR(ISBLANK(AX70), AND(MOD(AX70, 10000) = BD70, QUOTIENT(AX70, 10000) = 7)),
OR(ISBLANK(AZ70), AND(MOD(AZ70, 10000) = BD70, QUOTIENT(AZ70, 10000) = 8)),
OR(ISBLANK(BB70), AND(MOD(BB70, 10000) = BD70, QUOTIENT(BB70, 10000) = 9))
)</f>
        <v>1</v>
      </c>
      <c r="BG70" s="57" t="b">
        <f>AND(
OR(ISBLANK(AW70), AND(MOD(AW70, 10000) = BE70, QUOTIENT(AW70, 10000) = 6)),
OR(ISBLANK(AY70), AND(MOD(AY70, 10000) = BE70, QUOTIENT(AY70, 10000) = 7)),
OR(ISBLANK(BA70), AND(MOD(BA70, 10000) = BE70, QUOTIENT(BA70, 10000) = 8)),
OR(ISBLANK(BC70), AND(MOD(BC70, 10000) = BE70, QUOTIENT(BC70, 10000) = 9))
)</f>
        <v>1</v>
      </c>
    </row>
    <row r="71" spans="1:59">
      <c r="A71" s="9" t="s">
        <v>549</v>
      </c>
      <c r="B71" s="9" t="s">
        <v>942</v>
      </c>
      <c r="C71" s="9">
        <v>2</v>
      </c>
      <c r="D71" s="9">
        <v>3</v>
      </c>
      <c r="E71" s="9" t="str">
        <f>_xlfn.CONCAT(B71, RIGHT(_xlfn.CONCAT("0", D71), 2))</f>
        <v>BZ-2-03</v>
      </c>
      <c r="F71" s="9" t="s">
        <v>817</v>
      </c>
      <c r="G71" s="9" t="s">
        <v>655</v>
      </c>
      <c r="H71" s="9" t="s">
        <v>652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 t="e">
        <f>MATCH($A71, 'Spells By School'!E:E, 0)</f>
        <v>#N/A</v>
      </c>
      <c r="O71" s="9" t="e">
        <f>MATCH($A71, 'Spells By School'!F:F, 0)</f>
        <v>#N/A</v>
      </c>
      <c r="P71" s="9" t="e">
        <f ca="1">MATCH($A71, 'Spells By School'!G:G, 0)</f>
        <v>#N/A</v>
      </c>
      <c r="Q71" s="9">
        <f>MATCH($A71, 'Spells By School'!H:H, 0)</f>
        <v>4</v>
      </c>
      <c r="R71" s="9" t="e">
        <f>MATCH($A71, 'Spells By School'!I:I, 0)</f>
        <v>#N/A</v>
      </c>
      <c r="S71" s="9" t="str">
        <f ca="1">IF(ISNA($J71), IF(ISNA($K71), IF(ISNA($L71), IF(ISNA($M71), IF(ISNA($N71), IF(ISNA($O71), IF(ISNA($P71), IF(ISNA($Q71), IF(ISNA($R71), "###error###", R$1),Q$1),P$1),O$1),N$1),M$1),L$1),K$1),J$1)</f>
        <v>Illusion</v>
      </c>
      <c r="T71" s="9" t="str">
        <f ca="1">IF(ISNA($J71), IF(ISNA($K71), IF(ISNA($L71), IF(ISNA($M71), IF(ISNA($N71), IF(ISNA($O71), IF(ISNA($P71), IF(ISNA($Q71), IF(ISNA($R71), "###error###", "WM"),"IL"),"NE"),"EN"),"EV"),"TR"),"DI"),"CO"),"AB")</f>
        <v>IL</v>
      </c>
      <c r="U71" s="9">
        <f ca="1"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87</v>
      </c>
      <c r="V71" s="9" t="str">
        <f ca="1">INDEX('Wand Mapping'!K:K, U71)</f>
        <v>wand_ai_850</v>
      </c>
      <c r="W71" s="9" t="str">
        <f ca="1">_xlfn.CONCAT(V71, "_", T71)</f>
        <v>wand_ai_850_IL</v>
      </c>
      <c r="Z71" s="9" t="str">
        <f ca="1">IF(ISBLANK(X71), W71, X71)</f>
        <v>wand_ai_850_IL</v>
      </c>
      <c r="AA71" s="9" t="b">
        <v>1</v>
      </c>
      <c r="AD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V71" s="55">
        <v>62000</v>
      </c>
      <c r="AW71" s="55">
        <v>62001</v>
      </c>
      <c r="AX71" s="55">
        <v>72000</v>
      </c>
      <c r="AY71" s="55">
        <v>72001</v>
      </c>
      <c r="BB71" s="55">
        <v>92000</v>
      </c>
      <c r="BC71" s="55">
        <v>92001</v>
      </c>
      <c r="BD71" s="59">
        <v>2000</v>
      </c>
      <c r="BE71" s="57">
        <f>IF(BD71="", "", BD71+1)</f>
        <v>2001</v>
      </c>
      <c r="BF71" s="57" t="b">
        <f>AND(
OR(ISBLANK(AV71), AND(MOD(AV71, 10000) = BD71, QUOTIENT(AV71, 10000) = 6)),
OR(ISBLANK(AX71), AND(MOD(AX71, 10000) = BD71, QUOTIENT(AX71, 10000) = 7)),
OR(ISBLANK(AZ71), AND(MOD(AZ71, 10000) = BD71, QUOTIENT(AZ71, 10000) = 8)),
OR(ISBLANK(BB71), AND(MOD(BB71, 10000) = BD71, QUOTIENT(BB71, 10000) = 9))
)</f>
        <v>1</v>
      </c>
      <c r="BG71" s="57" t="b">
        <f>AND(
OR(ISBLANK(AW71), AND(MOD(AW71, 10000) = BE71, QUOTIENT(AW71, 10000) = 6)),
OR(ISBLANK(AY71), AND(MOD(AY71, 10000) = BE71, QUOTIENT(AY71, 10000) = 7)),
OR(ISBLANK(BA71), AND(MOD(BA71, 10000) = BE71, QUOTIENT(BA71, 10000) = 8)),
OR(ISBLANK(BC71), AND(MOD(BC71, 10000) = BE71, QUOTIENT(BC71, 10000) = 9))
)</f>
        <v>1</v>
      </c>
    </row>
    <row r="72" spans="1:59">
      <c r="A72" s="9" t="s">
        <v>403</v>
      </c>
      <c r="B72" s="9" t="s">
        <v>711</v>
      </c>
      <c r="C72" s="9">
        <v>2</v>
      </c>
      <c r="D72" s="9">
        <v>3</v>
      </c>
      <c r="E72" s="9" t="str">
        <f>_xlfn.CONCAT(B72, RIGHT(_xlfn.CONCAT("0", D72), 2))</f>
        <v>BZ-2003</v>
      </c>
      <c r="F72" s="9" t="s">
        <v>819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>
        <f>MATCH($A72, 'Spells By School'!C:C, 0)</f>
        <v>7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 t="e">
        <f>MATCH($A72, 'Spells By School'!H:H, 0)</f>
        <v>#N/A</v>
      </c>
      <c r="R72" s="9" t="e">
        <f>MATCH($A72, 'Spells By School'!I:I, 0)</f>
        <v>#N/A</v>
      </c>
      <c r="S72" s="9" t="str">
        <f>IF(ISNA($J72), IF(ISNA($K72), IF(ISNA($L72), IF(ISNA($M72), IF(ISNA($N72), IF(ISNA($O72), IF(ISNA($P72), IF(ISNA($Q72), IF(ISNA($R72), "###error###", R$1),Q$1),P$1),O$1),N$1),M$1),L$1),K$1),J$1)</f>
        <v>Divination</v>
      </c>
      <c r="T72" s="9" t="str">
        <f>IF(ISNA($J72), IF(ISNA($K72), IF(ISNA($L72), IF(ISNA($M72), IF(ISNA($N72), IF(ISNA($O72), IF(ISNA($P72), IF(ISNA($Q72), IF(ISNA($R72), "###error###", "WM"),"IL"),"NE"),"EN"),"EV"),"TR"),"DI"),"CO"),"AB")</f>
        <v>DI</v>
      </c>
      <c r="U72" s="9">
        <f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66</v>
      </c>
      <c r="V72" s="9" t="str">
        <f>INDEX('Wand Mapping'!K:K, U72)</f>
        <v>wand_ai_640</v>
      </c>
      <c r="W72" s="9" t="str">
        <f>_xlfn.CONCAT(V72, "_", T72)</f>
        <v>wand_ai_640_DI</v>
      </c>
      <c r="Z72" s="9" t="str">
        <f>IF(ISBLANK(X72), W72, X72)</f>
        <v>wand_ai_640_DI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N72" s="9" t="b">
        <v>1</v>
      </c>
      <c r="AV72" s="55">
        <v>62002</v>
      </c>
      <c r="AW72" s="55">
        <v>62003</v>
      </c>
      <c r="AX72" s="55">
        <v>72002</v>
      </c>
      <c r="AY72" s="55">
        <v>72003</v>
      </c>
      <c r="AZ72" s="55">
        <v>82002</v>
      </c>
      <c r="BA72" s="55">
        <v>82003</v>
      </c>
      <c r="BB72" s="55">
        <v>92002</v>
      </c>
      <c r="BC72" s="55">
        <v>92003</v>
      </c>
      <c r="BD72" s="59">
        <v>2002</v>
      </c>
      <c r="BE72" s="57">
        <f>IF(BD72="", "", BD72+1)</f>
        <v>2003</v>
      </c>
      <c r="BF72" s="57" t="b">
        <f>AND(
OR(ISBLANK(AV72), AND(MOD(AV72, 10000) = BD72, QUOTIENT(AV72, 10000) = 6)),
OR(ISBLANK(AX72), AND(MOD(AX72, 10000) = BD72, QUOTIENT(AX72, 10000) = 7)),
OR(ISBLANK(AZ72), AND(MOD(AZ72, 10000) = BD72, QUOTIENT(AZ72, 10000) = 8)),
OR(ISBLANK(BB72), AND(MOD(BB72, 10000) = BD72, QUOTIENT(BB72, 10000) = 9))
)</f>
        <v>1</v>
      </c>
      <c r="BG72" s="57" t="b">
        <f>AND(
OR(ISBLANK(AW72), AND(MOD(AW72, 10000) = BE72, QUOTIENT(AW72, 10000) = 6)),
OR(ISBLANK(AY72), AND(MOD(AY72, 10000) = BE72, QUOTIENT(AY72, 10000) = 7)),
OR(ISBLANK(BA72), AND(MOD(BA72, 10000) = BE72, QUOTIENT(BA72, 10000) = 8)),
OR(ISBLANK(BC72), AND(MOD(BC72, 10000) = BE72, QUOTIENT(BC72, 10000) = 9))
)</f>
        <v>1</v>
      </c>
    </row>
    <row r="73" spans="1:59">
      <c r="A73" s="35" t="s">
        <v>348</v>
      </c>
      <c r="B73" s="9" t="s">
        <v>712</v>
      </c>
      <c r="C73" s="9">
        <v>2</v>
      </c>
      <c r="D73" s="9">
        <v>3</v>
      </c>
      <c r="E73" s="9" t="str">
        <f>_xlfn.CONCAT(B73, RIGHT(_xlfn.CONCAT("0", D73), 2))</f>
        <v>BZ-2103</v>
      </c>
      <c r="F73" s="9" t="s">
        <v>820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 t="e">
        <f>MATCH($A73, 'Spells By School'!C:C, 0)</f>
        <v>#N/A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>
        <f ca="1">MATCH($A73, 'Spells By School'!G:G, 0)</f>
        <v>39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ca="1">IF(ISNA($J73), IF(ISNA($K73), IF(ISNA($L73), IF(ISNA($M73), IF(ISNA($N73), IF(ISNA($O73), IF(ISNA($P73), IF(ISNA($Q73), IF(ISNA($R73), "###error###", R$1),Q$1),P$1),O$1),N$1),M$1),L$1),K$1),J$1)</f>
        <v>Necromancy</v>
      </c>
      <c r="T73" s="9" t="str">
        <f ca="1">IF(ISNA($J73), IF(ISNA($K73), IF(ISNA($L73), IF(ISNA($M73), IF(ISNA($N73), IF(ISNA($O73), IF(ISNA($P73), IF(ISNA($Q73), IF(ISNA($R73), "###error###", "WM"),"IL"),"NE"),"EN"),"EV"),"TR"),"DI"),"CO"),"AB")</f>
        <v>NE</v>
      </c>
      <c r="U73" s="9">
        <f ca="1"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57</v>
      </c>
      <c r="V73" s="9" t="str">
        <f ca="1">INDEX('Wand Mapping'!K:K, U73)</f>
        <v>wand_ai_550</v>
      </c>
      <c r="W73" s="9" t="str">
        <f ca="1">_xlfn.CONCAT(V73, "_", T73)</f>
        <v>wand_ai_550_NE</v>
      </c>
      <c r="Z73" s="9" t="str">
        <f ca="1">IF(ISBLANK(X73), W73, X73)</f>
        <v>wand_ai_550_NE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V73" s="55">
        <v>62004</v>
      </c>
      <c r="AW73" s="55">
        <v>62005</v>
      </c>
      <c r="BB73" s="55">
        <v>92004</v>
      </c>
      <c r="BC73" s="55">
        <v>92005</v>
      </c>
      <c r="BD73" s="59">
        <v>2004</v>
      </c>
      <c r="BE73" s="57">
        <f>IF(BD73="", "", BD73+1)</f>
        <v>2005</v>
      </c>
      <c r="BF73" s="57" t="b">
        <f>AND(
OR(ISBLANK(AV73), AND(MOD(AV73, 10000) = BD73, QUOTIENT(AV73, 10000) = 6)),
OR(ISBLANK(AX73), AND(MOD(AX73, 10000) = BD73, QUOTIENT(AX73, 10000) = 7)),
OR(ISBLANK(AZ73), AND(MOD(AZ73, 10000) = BD73, QUOTIENT(AZ73, 10000) = 8)),
OR(ISBLANK(BB73), AND(MOD(BB73, 10000) = BD73, QUOTIENT(BB73, 10000) = 9))
)</f>
        <v>1</v>
      </c>
      <c r="BG73" s="57" t="b">
        <f>AND(
OR(ISBLANK(AW73), AND(MOD(AW73, 10000) = BE73, QUOTIENT(AW73, 10000) = 6)),
OR(ISBLANK(AY73), AND(MOD(AY73, 10000) = BE73, QUOTIENT(AY73, 10000) = 7)),
OR(ISBLANK(BA73), AND(MOD(BA73, 10000) = BE73, QUOTIENT(BA73, 10000) = 8)),
OR(ISBLANK(BC73), AND(MOD(BC73, 10000) = BE73, QUOTIENT(BC73, 10000) = 9))
)</f>
        <v>1</v>
      </c>
    </row>
    <row r="74" spans="1:59">
      <c r="A74" s="9" t="s">
        <v>580</v>
      </c>
      <c r="B74" s="9" t="s">
        <v>713</v>
      </c>
      <c r="C74" s="9">
        <v>2</v>
      </c>
      <c r="D74" s="9">
        <v>3</v>
      </c>
      <c r="E74" s="9" t="str">
        <f>_xlfn.CONCAT(B74, RIGHT(_xlfn.CONCAT("0", D74), 2))</f>
        <v>BZ-2203</v>
      </c>
      <c r="F74" s="9" t="s">
        <v>821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 t="e">
        <f ca="1">MATCH($A74, 'Spells By School'!G:G, 0)</f>
        <v>#N/A</v>
      </c>
      <c r="Q74" s="9">
        <f>MATCH($A74, 'Spells By School'!H:H, 0)</f>
        <v>12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Illusion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IL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92</v>
      </c>
      <c r="V74" s="9" t="str">
        <f ca="1">INDEX('Wand Mapping'!K:K, U74)</f>
        <v>wand_ai_900</v>
      </c>
      <c r="W74" s="9" t="str">
        <f ca="1">_xlfn.CONCAT(V74, "_", T74)</f>
        <v>wand_ai_900_IL</v>
      </c>
      <c r="Z74" s="9" t="str">
        <f ca="1">IF(ISBLANK(X74), W74, X74)</f>
        <v>wand_ai_900_IL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N74" s="9" t="b">
        <v>1</v>
      </c>
      <c r="AV74" s="55">
        <v>62006</v>
      </c>
      <c r="AW74" s="55">
        <v>62007</v>
      </c>
      <c r="AX74" s="55">
        <v>72006</v>
      </c>
      <c r="AY74" s="55">
        <v>72007</v>
      </c>
      <c r="BB74" s="55">
        <v>92006</v>
      </c>
      <c r="BC74" s="55">
        <v>92007</v>
      </c>
      <c r="BD74" s="59">
        <v>2006</v>
      </c>
      <c r="BE74" s="57">
        <f>IF(BD74="", "", BD74+1)</f>
        <v>2007</v>
      </c>
      <c r="BF74" s="57" t="b">
        <f>AND(
OR(ISBLANK(AV74), AND(MOD(AV74, 10000) = BD74, QUOTIENT(AV74, 10000) = 6)),
OR(ISBLANK(AX74), AND(MOD(AX74, 10000) = BD74, QUOTIENT(AX74, 10000) = 7)),
OR(ISBLANK(AZ74), AND(MOD(AZ74, 10000) = BD74, QUOTIENT(AZ74, 10000) = 8)),
OR(ISBLANK(BB74), AND(MOD(BB74, 10000) = BD74, QUOTIENT(BB74, 10000) = 9))
)</f>
        <v>1</v>
      </c>
      <c r="BG74" s="57" t="b">
        <f>AND(
OR(ISBLANK(AW74), AND(MOD(AW74, 10000) = BE74, QUOTIENT(AW74, 10000) = 6)),
OR(ISBLANK(AY74), AND(MOD(AY74, 10000) = BE74, QUOTIENT(AY74, 10000) = 7)),
OR(ISBLANK(BA74), AND(MOD(BA74, 10000) = BE74, QUOTIENT(BA74, 10000) = 8)),
OR(ISBLANK(BC74), AND(MOD(BC74, 10000) = BE74, QUOTIENT(BC74, 10000) = 9))
)</f>
        <v>1</v>
      </c>
    </row>
    <row r="75" spans="1:59">
      <c r="A75" s="9" t="s">
        <v>199</v>
      </c>
      <c r="B75" s="9" t="s">
        <v>714</v>
      </c>
      <c r="C75" s="9">
        <v>2</v>
      </c>
      <c r="D75" s="9">
        <v>3</v>
      </c>
      <c r="E75" s="9" t="str">
        <f>_xlfn.CONCAT(B75, RIGHT(_xlfn.CONCAT("0", D75), 2))</f>
        <v>BZ-2303</v>
      </c>
      <c r="F75" s="9" t="s">
        <v>822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>
        <f>MATCH($A75, 'Spells By School'!D:D, 0)</f>
        <v>43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 t="e">
        <f>MATCH($A75, 'Spells By School'!H:H, 0)</f>
        <v>#N/A</v>
      </c>
      <c r="R75" s="9" t="e">
        <f>MATCH($A75, 'Spells By School'!I:I, 0)</f>
        <v>#N/A</v>
      </c>
      <c r="S75" s="9" t="str">
        <f>IF(ISNA($J75), IF(ISNA($K75), IF(ISNA($L75), IF(ISNA($M75), IF(ISNA($N75), IF(ISNA($O75), IF(ISNA($P75), IF(ISNA($Q75), IF(ISNA($R75), "###error###", R$1),Q$1),P$1),O$1),N$1),M$1),L$1),K$1),J$1)</f>
        <v>Transmutation</v>
      </c>
      <c r="T75" s="9" t="str">
        <f>IF(ISNA($J75), IF(ISNA($K75), IF(ISNA($L75), IF(ISNA($M75), IF(ISNA($N75), IF(ISNA($O75), IF(ISNA($P75), IF(ISNA($Q75), IF(ISNA($R75), "###error###", "WM"),"IL"),"NE"),"EN"),"EV"),"TR"),"DI"),"CO"),"AB")</f>
        <v>TR</v>
      </c>
      <c r="U75" s="9">
        <f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35</v>
      </c>
      <c r="V75" s="9" t="str">
        <f>INDEX('Wand Mapping'!K:K, U75)</f>
        <v>wand_ai_330</v>
      </c>
      <c r="W75" s="9" t="str">
        <f>_xlfn.CONCAT(V75, "_", T75)</f>
        <v>wand_ai_330_TR</v>
      </c>
      <c r="Z75" s="9" t="str">
        <f>IF(ISBLANK(X75), W75, X75)</f>
        <v>wand_ai_330_TR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62008</v>
      </c>
      <c r="AW75" s="55">
        <v>62009</v>
      </c>
      <c r="BD75" s="59">
        <v>2008</v>
      </c>
      <c r="BE75" s="57">
        <f>IF(BD75="", "", BD75+1)</f>
        <v>2009</v>
      </c>
      <c r="BF75" s="57" t="b">
        <f>AND(
OR(ISBLANK(AV75), AND(MOD(AV75, 10000) = BD75, QUOTIENT(AV75, 10000) = 6)),
OR(ISBLANK(AX75), AND(MOD(AX75, 10000) = BD75, QUOTIENT(AX75, 10000) = 7)),
OR(ISBLANK(AZ75), AND(MOD(AZ75, 10000) = BD75, QUOTIENT(AZ75, 10000) = 8)),
OR(ISBLANK(BB75), AND(MOD(BB75, 10000) = BD75, QUOTIENT(BB75, 10000) = 9))
)</f>
        <v>1</v>
      </c>
      <c r="BG75" s="57" t="b">
        <f>AND(
OR(ISBLANK(AW75), AND(MOD(AW75, 10000) = BE75, QUOTIENT(AW75, 10000) = 6)),
OR(ISBLANK(AY75), AND(MOD(AY75, 10000) = BE75, QUOTIENT(AY75, 10000) = 7)),
OR(ISBLANK(BA75), AND(MOD(BA75, 10000) = BE75, QUOTIENT(BA75, 10000) = 8)),
OR(ISBLANK(BC75), AND(MOD(BC75, 10000) = BE75, QUOTIENT(BC75, 10000) = 9))
)</f>
        <v>1</v>
      </c>
    </row>
    <row r="76" spans="1:59" ht="28">
      <c r="A76" s="36" t="s">
        <v>106</v>
      </c>
      <c r="B76" s="9" t="s">
        <v>715</v>
      </c>
      <c r="C76" s="9">
        <v>2</v>
      </c>
      <c r="D76" s="9">
        <v>3</v>
      </c>
      <c r="E76" s="9" t="str">
        <f>_xlfn.CONCAT(B76, RIGHT(_xlfn.CONCAT("0", D76), 2))</f>
        <v>BZ-2403</v>
      </c>
      <c r="F76" s="9" t="s">
        <v>823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>
        <f>MATCH($A76, 'Spells By School'!C:C, 0)</f>
        <v>18</v>
      </c>
      <c r="M76" s="9" t="e">
        <f>MATCH($A76, 'Spells By School'!D:D, 0)</f>
        <v>#N/A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Divination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DI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19</v>
      </c>
      <c r="V76" s="9" t="str">
        <f>INDEX('Wand Mapping'!K:K, U76)</f>
        <v>wand_ai_170</v>
      </c>
      <c r="W76" s="9" t="str">
        <f>_xlfn.CONCAT(V76, "_", T76)</f>
        <v>wand_ai_170_DI</v>
      </c>
      <c r="Y76" s="51" t="s">
        <v>2021</v>
      </c>
      <c r="Z76" s="9" t="str">
        <f>IF(ISBLANK(X76), W76, X76)</f>
        <v>wand_ai_170_DI</v>
      </c>
      <c r="AA76" s="9" t="b">
        <v>1</v>
      </c>
      <c r="AB76" s="9" t="b">
        <v>1</v>
      </c>
      <c r="AC76" s="9" t="b">
        <v>1</v>
      </c>
      <c r="AD76" s="9" t="b">
        <v>1</v>
      </c>
      <c r="AE76" s="9" t="b">
        <v>1</v>
      </c>
      <c r="AF76" s="9" t="b">
        <v>1</v>
      </c>
      <c r="AG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62">
        <v>62010</v>
      </c>
      <c r="AW76" s="62">
        <v>62011</v>
      </c>
      <c r="AX76" s="62">
        <v>72010</v>
      </c>
      <c r="AY76" s="62">
        <v>72011</v>
      </c>
      <c r="BB76" s="62">
        <v>92010</v>
      </c>
      <c r="BC76" s="62">
        <v>92011</v>
      </c>
      <c r="BD76" s="59">
        <v>2010</v>
      </c>
      <c r="BE76" s="57">
        <f>IF(BD76="", "", BD76+1)</f>
        <v>2011</v>
      </c>
      <c r="BF76" s="57" t="b">
        <f>AND(
OR(ISBLANK(AV76), AND(MOD(AV76, 10000) = BD76, QUOTIENT(AV76, 10000) = 6)),
OR(ISBLANK(AX76), AND(MOD(AX76, 10000) = BD76, QUOTIENT(AX76, 10000) = 7)),
OR(ISBLANK(AZ76), AND(MOD(AZ76, 10000) = BD76, QUOTIENT(AZ76, 10000) = 8)),
OR(ISBLANK(BB76), AND(MOD(BB76, 10000) = BD76, QUOTIENT(BB76, 10000) = 9))
)</f>
        <v>1</v>
      </c>
      <c r="BG76" s="57" t="b">
        <f>AND(
OR(ISBLANK(AW76), AND(MOD(AW76, 10000) = BE76, QUOTIENT(AW76, 10000) = 6)),
OR(ISBLANK(AY76), AND(MOD(AY76, 10000) = BE76, QUOTIENT(AY76, 10000) = 7)),
OR(ISBLANK(BA76), AND(MOD(BA76, 10000) = BE76, QUOTIENT(BA76, 10000) = 8)),
OR(ISBLANK(BC76), AND(MOD(BC76, 10000) = BE76, QUOTIENT(BC76, 10000) = 9))
)</f>
        <v>1</v>
      </c>
    </row>
    <row r="77" spans="1:59">
      <c r="A77" s="9" t="s">
        <v>109</v>
      </c>
      <c r="B77" s="9" t="s">
        <v>716</v>
      </c>
      <c r="C77" s="9">
        <v>2</v>
      </c>
      <c r="D77" s="9">
        <v>3</v>
      </c>
      <c r="E77" s="9" t="str">
        <f>_xlfn.CONCAT(B77, RIGHT(_xlfn.CONCAT("0", D77), 2))</f>
        <v>BZ-2503</v>
      </c>
      <c r="F77" s="9" t="s">
        <v>824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 t="e">
        <f>MATCH($A77, 'Spells By School'!C:C, 0)</f>
        <v>#N/A</v>
      </c>
      <c r="M77" s="9" t="e">
        <f>MATCH($A77, 'Spells By School'!D:D, 0)</f>
        <v>#N/A</v>
      </c>
      <c r="N77" s="9" t="e">
        <f>MATCH($A77, 'Spells By School'!E:E, 0)</f>
        <v>#N/A</v>
      </c>
      <c r="O77" s="9">
        <f>MATCH($A77, 'Spells By School'!F:F, 0)</f>
        <v>34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Enchantment</v>
      </c>
      <c r="T77" s="9" t="str">
        <f>IF(ISNA($J77), IF(ISNA($K77), IF(ISNA($L77), IF(ISNA($M77), IF(ISNA($N77), IF(ISNA($O77), IF(ISNA($P77), IF(ISNA($Q77), IF(ISNA($R77), "###error###", "WM"),"IL"),"NE"),"EN"),"EV"),"TR"),"DI"),"CO"),"AB")</f>
        <v>EN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wand_ai_170_EN</v>
      </c>
      <c r="Z77" s="9" t="str">
        <f>IF(ISBLANK(X77), W77, X77)</f>
        <v>wand_ai_170_EN</v>
      </c>
      <c r="AA77" s="9" t="b">
        <v>1</v>
      </c>
      <c r="AD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55">
        <v>62012</v>
      </c>
      <c r="AW77" s="55">
        <v>62013</v>
      </c>
      <c r="BB77" s="55">
        <v>92012</v>
      </c>
      <c r="BC77" s="55">
        <v>92013</v>
      </c>
      <c r="BD77" s="59">
        <v>2012</v>
      </c>
      <c r="BE77" s="57">
        <f>IF(BD77="", "", BD77+1)</f>
        <v>2013</v>
      </c>
      <c r="BF77" s="57" t="b">
        <f>AND(
OR(ISBLANK(AV77), AND(MOD(AV77, 10000) = BD77, QUOTIENT(AV77, 10000) = 6)),
OR(ISBLANK(AX77), AND(MOD(AX77, 10000) = BD77, QUOTIENT(AX77, 10000) = 7)),
OR(ISBLANK(AZ77), AND(MOD(AZ77, 10000) = BD77, QUOTIENT(AZ77, 10000) = 8)),
OR(ISBLANK(BB77), AND(MOD(BB77, 10000) = BD77, QUOTIENT(BB77, 10000) = 9))
)</f>
        <v>1</v>
      </c>
      <c r="BG77" s="57" t="b">
        <f>AND(
OR(ISBLANK(AW77), AND(MOD(AW77, 10000) = BE77, QUOTIENT(AW77, 10000) = 6)),
OR(ISBLANK(AY77), AND(MOD(AY77, 10000) = BE77, QUOTIENT(AY77, 10000) = 7)),
OR(ISBLANK(BA77), AND(MOD(BA77, 10000) = BE77, QUOTIENT(BA77, 10000) = 8)),
OR(ISBLANK(BC77), AND(MOD(BC77, 10000) = BE77, QUOTIENT(BC77, 10000) = 9))
)</f>
        <v>1</v>
      </c>
    </row>
    <row r="78" spans="1:59">
      <c r="A78" s="9" t="s">
        <v>83</v>
      </c>
      <c r="B78" s="9" t="s">
        <v>718</v>
      </c>
      <c r="C78" s="9">
        <v>2</v>
      </c>
      <c r="D78" s="9">
        <v>3</v>
      </c>
      <c r="E78" s="9" t="str">
        <f>_xlfn.CONCAT(B78, RIGHT(_xlfn.CONCAT("0", D78), 2))</f>
        <v>BZ-2703</v>
      </c>
      <c r="F78" s="9" t="s">
        <v>826</v>
      </c>
      <c r="G78" s="9" t="s">
        <v>655</v>
      </c>
      <c r="H78" s="9" t="s">
        <v>652</v>
      </c>
      <c r="J78" s="9" t="e">
        <f>MATCH($A78, 'Spells By School'!A:A, 0)</f>
        <v>#N/A</v>
      </c>
      <c r="K78" s="9">
        <f>MATCH($A78, 'Spells By School'!B:B, 0)</f>
        <v>47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 t="e">
        <f>MATCH($A78, 'Spells By School'!F:F, 0)</f>
        <v>#N/A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Conjuration</v>
      </c>
      <c r="T78" s="9" t="str">
        <f>IF(ISNA($J78), IF(ISNA($K78), IF(ISNA($L78), IF(ISNA($M78), IF(ISNA($N78), IF(ISNA($O78), IF(ISNA($P78), IF(ISNA($Q78), IF(ISNA($R78), "###error###", "WM"),"IL"),"NE"),"EN"),"EV"),"TR"),"DI"),"CO"),"AB")</f>
        <v>CO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15</v>
      </c>
      <c r="V78" s="9" t="str">
        <f>INDEX('Wand Mapping'!K:K, U78)</f>
        <v>wand_ai_130</v>
      </c>
      <c r="W78" s="9" t="str">
        <f>_xlfn.CONCAT(V78, "_", T78)</f>
        <v>wand_ai_130_CO</v>
      </c>
      <c r="Z78" s="9" t="str">
        <f>IF(ISBLANK(X78), W78, X78)</f>
        <v>wand_ai_130_CO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V78" s="55">
        <v>62014</v>
      </c>
      <c r="AW78" s="55">
        <v>62015</v>
      </c>
      <c r="AX78" s="55">
        <v>72014</v>
      </c>
      <c r="AY78" s="55">
        <v>72015</v>
      </c>
      <c r="BB78" s="55">
        <v>92014</v>
      </c>
      <c r="BC78" s="55">
        <v>92015</v>
      </c>
      <c r="BD78" s="59">
        <v>2014</v>
      </c>
      <c r="BE78" s="57">
        <f>IF(BD78="", "", BD78+1)</f>
        <v>2015</v>
      </c>
      <c r="BF78" s="57" t="b">
        <f>AND(
OR(ISBLANK(AV78), AND(MOD(AV78, 10000) = BD78, QUOTIENT(AV78, 10000) = 6)),
OR(ISBLANK(AX78), AND(MOD(AX78, 10000) = BD78, QUOTIENT(AX78, 10000) = 7)),
OR(ISBLANK(AZ78), AND(MOD(AZ78, 10000) = BD78, QUOTIENT(AZ78, 10000) = 8)),
OR(ISBLANK(BB78), AND(MOD(BB78, 10000) = BD78, QUOTIENT(BB78, 10000) = 9))
)</f>
        <v>1</v>
      </c>
      <c r="BG78" s="57" t="b">
        <f>AND(
OR(ISBLANK(AW78), AND(MOD(AW78, 10000) = BE78, QUOTIENT(AW78, 10000) = 6)),
OR(ISBLANK(AY78), AND(MOD(AY78, 10000) = BE78, QUOTIENT(AY78, 10000) = 7)),
OR(ISBLANK(BA78), AND(MOD(BA78, 10000) = BE78, QUOTIENT(BA78, 10000) = 8)),
OR(ISBLANK(BC78), AND(MOD(BC78, 10000) = BE78, QUOTIENT(BC78, 10000) = 9))
)</f>
        <v>1</v>
      </c>
    </row>
    <row r="79" spans="1:59">
      <c r="A79" s="9" t="s">
        <v>115</v>
      </c>
      <c r="B79" s="9" t="s">
        <v>719</v>
      </c>
      <c r="C79" s="9">
        <v>2</v>
      </c>
      <c r="D79" s="9">
        <v>3</v>
      </c>
      <c r="E79" s="9" t="str">
        <f>_xlfn.CONCAT(B79, RIGHT(_xlfn.CONCAT("0", D79), 2))</f>
        <v>BZ-2803</v>
      </c>
      <c r="F79" s="9" t="s">
        <v>827</v>
      </c>
      <c r="G79" s="9" t="s">
        <v>655</v>
      </c>
      <c r="H79" s="9" t="s">
        <v>652</v>
      </c>
      <c r="J79" s="9" t="e">
        <f>MATCH($A79, 'Spells By School'!A:A, 0)</f>
        <v>#N/A</v>
      </c>
      <c r="K79" s="9" t="e">
        <f>MATCH($A79, 'Spells By School'!B:B, 0)</f>
        <v>#N/A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>
        <f>MATCH($A79, 'Spells By School'!H:H, 0)</f>
        <v>16</v>
      </c>
      <c r="R79" s="9" t="e">
        <f>MATCH($A79, 'Spells By School'!I:I, 0)</f>
        <v>#N/A</v>
      </c>
      <c r="S79" s="9" t="str">
        <f ca="1">IF(ISNA($J79), IF(ISNA($K79), IF(ISNA($L79), IF(ISNA($M79), IF(ISNA($N79), IF(ISNA($O79), IF(ISNA($P79), IF(ISNA($Q79), IF(ISNA($R79), "###error###", R$1),Q$1),P$1),O$1),N$1),M$1),L$1),K$1),J$1)</f>
        <v>Illusion</v>
      </c>
      <c r="T79" s="9" t="str">
        <f ca="1">IF(ISNA($J79), IF(ISNA($K79), IF(ISNA($L79), IF(ISNA($M79), IF(ISNA($N79), IF(ISNA($O79), IF(ISNA($P79), IF(ISNA($Q79), IF(ISNA($R79), "###error###", "WM"),"IL"),"NE"),"EN"),"EV"),"TR"),"DI"),"CO"),"AB")</f>
        <v>IL</v>
      </c>
      <c r="U79" s="9">
        <f ca="1"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20</v>
      </c>
      <c r="V79" s="9" t="str">
        <f ca="1">INDEX('Wand Mapping'!K:K, U79)</f>
        <v>wand_ai_180</v>
      </c>
      <c r="W79" s="9" t="str">
        <f ca="1">_xlfn.CONCAT(V79, "_", T79)</f>
        <v>wand_ai_180_IL</v>
      </c>
      <c r="Z79" s="9" t="str">
        <f ca="1">IF(ISBLANK(X79), W79, X79)</f>
        <v>wand_ai_180_IL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62016</v>
      </c>
      <c r="AW79" s="55">
        <v>62017</v>
      </c>
      <c r="AX79" s="55">
        <v>72016</v>
      </c>
      <c r="AY79" s="55">
        <v>72017</v>
      </c>
      <c r="BB79" s="55">
        <v>92016</v>
      </c>
      <c r="BC79" s="55">
        <v>92017</v>
      </c>
      <c r="BD79" s="59">
        <v>2016</v>
      </c>
      <c r="BE79" s="57">
        <f>IF(BD79="", "", BD79+1)</f>
        <v>2017</v>
      </c>
      <c r="BF79" s="57" t="b">
        <f>AND(
OR(ISBLANK(AV79), AND(MOD(AV79, 10000) = BD79, QUOTIENT(AV79, 10000) = 6)),
OR(ISBLANK(AX79), AND(MOD(AX79, 10000) = BD79, QUOTIENT(AX79, 10000) = 7)),
OR(ISBLANK(AZ79), AND(MOD(AZ79, 10000) = BD79, QUOTIENT(AZ79, 10000) = 8)),
OR(ISBLANK(BB79), AND(MOD(BB79, 10000) = BD79, QUOTIENT(BB79, 10000) = 9))
)</f>
        <v>1</v>
      </c>
      <c r="BG79" s="57" t="b">
        <f>AND(
OR(ISBLANK(AW79), AND(MOD(AW79, 10000) = BE79, QUOTIENT(AW79, 10000) = 6)),
OR(ISBLANK(AY79), AND(MOD(AY79, 10000) = BE79, QUOTIENT(AY79, 10000) = 7)),
OR(ISBLANK(BA79), AND(MOD(BA79, 10000) = BE79, QUOTIENT(BA79, 10000) = 8)),
OR(ISBLANK(BC79), AND(MOD(BC79, 10000) = BE79, QUOTIENT(BC79, 10000) = 9))
)</f>
        <v>1</v>
      </c>
    </row>
    <row r="80" spans="1:59">
      <c r="A80" s="9" t="s">
        <v>53</v>
      </c>
      <c r="B80" s="9" t="s">
        <v>720</v>
      </c>
      <c r="C80" s="9">
        <v>2</v>
      </c>
      <c r="D80" s="9">
        <v>3</v>
      </c>
      <c r="E80" s="9" t="str">
        <f>_xlfn.CONCAT(B80, RIGHT(_xlfn.CONCAT("0", D80), 2))</f>
        <v>BZ-2903</v>
      </c>
      <c r="F80" s="9" t="s">
        <v>828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>
        <f>MATCH($A80, 'Spells By School'!E:E, 0)</f>
        <v>74</v>
      </c>
      <c r="O80" s="9" t="e">
        <f>MATCH($A80, 'Spells By School'!F:F, 0)</f>
        <v>#N/A</v>
      </c>
      <c r="P80" s="9" t="e">
        <f ca="1">MATCH($A80, 'Spells By School'!G:G, 0)</f>
        <v>#N/A</v>
      </c>
      <c r="Q80" s="9" t="e">
        <f>MATCH($A80, 'Spells By School'!H:H, 0)</f>
        <v>#N/A</v>
      </c>
      <c r="R80" s="9" t="e">
        <f>MATCH($A80, 'Spells By School'!I:I, 0)</f>
        <v>#N/A</v>
      </c>
      <c r="S80" s="9" t="str">
        <f>IF(ISNA($J80), IF(ISNA($K80), IF(ISNA($L80), IF(ISNA($M80), IF(ISNA($N80), IF(ISNA($O80), IF(ISNA($P80), IF(ISNA($Q80), IF(ISNA($R80), "###error###", R$1),Q$1),P$1),O$1),N$1),M$1),L$1),K$1),J$1)</f>
        <v>Invocation</v>
      </c>
      <c r="T80" s="9" t="str">
        <f>IF(ISNA($J80), IF(ISNA($K80), IF(ISNA($L80), IF(ISNA($M80), IF(ISNA($N80), IF(ISNA($O80), IF(ISNA($P80), IF(ISNA($Q80), IF(ISNA($R80), "###error###", "WM"),"IL"),"NE"),"EN"),"EV"),"TR"),"DI"),"CO"),"AB")</f>
        <v>EV</v>
      </c>
      <c r="U80" s="9">
        <f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10</v>
      </c>
      <c r="V80" s="9" t="str">
        <f>INDEX('Wand Mapping'!K:K, U80)</f>
        <v>wand_ai_080</v>
      </c>
      <c r="W80" s="9" t="str">
        <f>_xlfn.CONCAT(V80, "_", T80)</f>
        <v>wand_ai_080_EV</v>
      </c>
      <c r="Z80" s="9" t="str">
        <f>IF(ISBLANK(X80), W80, X80)</f>
        <v>wand_ai_080_EV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62018</v>
      </c>
      <c r="AW80" s="55">
        <v>62019</v>
      </c>
      <c r="AX80" s="55">
        <v>72018</v>
      </c>
      <c r="AY80" s="55">
        <v>72019</v>
      </c>
      <c r="BB80" s="55">
        <v>92018</v>
      </c>
      <c r="BC80" s="55">
        <v>92019</v>
      </c>
      <c r="BD80" s="59">
        <v>2018</v>
      </c>
      <c r="BE80" s="57">
        <f>IF(BD80="", "", BD80+1)</f>
        <v>2019</v>
      </c>
      <c r="BF80" s="57" t="b">
        <f>AND(
OR(ISBLANK(AV80), AND(MOD(AV80, 10000) = BD80, QUOTIENT(AV80, 10000) = 6)),
OR(ISBLANK(AX80), AND(MOD(AX80, 10000) = BD80, QUOTIENT(AX80, 10000) = 7)),
OR(ISBLANK(AZ80), AND(MOD(AZ80, 10000) = BD80, QUOTIENT(AZ80, 10000) = 8)),
OR(ISBLANK(BB80), AND(MOD(BB80, 10000) = BD80, QUOTIENT(BB80, 10000) = 9))
)</f>
        <v>1</v>
      </c>
      <c r="BG80" s="57" t="b">
        <f>AND(
OR(ISBLANK(AW80), AND(MOD(AW80, 10000) = BE80, QUOTIENT(AW80, 10000) = 6)),
OR(ISBLANK(AY80), AND(MOD(AY80, 10000) = BE80, QUOTIENT(AY80, 10000) = 7)),
OR(ISBLANK(BA80), AND(MOD(BA80, 10000) = BE80, QUOTIENT(BA80, 10000) = 8)),
OR(ISBLANK(BC80), AND(MOD(BC80, 10000) = BE80, QUOTIENT(BC80, 10000) = 9))
)</f>
        <v>1</v>
      </c>
    </row>
    <row r="81" spans="1:59">
      <c r="A81" s="9" t="s">
        <v>141</v>
      </c>
      <c r="B81" s="9" t="s">
        <v>944</v>
      </c>
      <c r="C81" s="9">
        <v>2</v>
      </c>
      <c r="D81" s="9">
        <v>3</v>
      </c>
      <c r="E81" s="9" t="str">
        <f>_xlfn.CONCAT(B81, RIGHT(_xlfn.CONCAT("0", D81), 2))</f>
        <v>BZ-2A03</v>
      </c>
      <c r="F81" s="9" t="s">
        <v>829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>
        <f>MATCH($A81, 'Spells By School'!D:D, 0)</f>
        <v>79</v>
      </c>
      <c r="N81" s="9" t="e">
        <f>MATCH($A81, 'Spells By School'!E:E, 0)</f>
        <v>#N/A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Transmutation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TR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25</v>
      </c>
      <c r="V81" s="9" t="str">
        <f>INDEX('Wand Mapping'!K:K, U81)</f>
        <v>wand_ai_230</v>
      </c>
      <c r="W81" s="9" t="str">
        <f>_xlfn.CONCAT(V81, "_", T81)</f>
        <v>wand_ai_230_TR</v>
      </c>
      <c r="Z81" s="9" t="str">
        <f>IF(ISBLANK(X81), W81, X81)</f>
        <v>wand_ai_230_TR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N81" s="9" t="b">
        <v>1</v>
      </c>
      <c r="AV81" s="55">
        <v>62020</v>
      </c>
      <c r="AW81" s="55">
        <v>62021</v>
      </c>
      <c r="AX81" s="55">
        <v>72020</v>
      </c>
      <c r="AY81" s="55">
        <v>72021</v>
      </c>
      <c r="BB81" s="55">
        <v>92020</v>
      </c>
      <c r="BC81" s="55">
        <v>92021</v>
      </c>
      <c r="BD81" s="59">
        <v>2020</v>
      </c>
      <c r="BE81" s="57">
        <f>IF(BD81="", "", BD81+1)</f>
        <v>2021</v>
      </c>
      <c r="BF81" s="57" t="b">
        <f>AND(
OR(ISBLANK(AV81), AND(MOD(AV81, 10000) = BD81, QUOTIENT(AV81, 10000) = 6)),
OR(ISBLANK(AX81), AND(MOD(AX81, 10000) = BD81, QUOTIENT(AX81, 10000) = 7)),
OR(ISBLANK(AZ81), AND(MOD(AZ81, 10000) = BD81, QUOTIENT(AZ81, 10000) = 8)),
OR(ISBLANK(BB81), AND(MOD(BB81, 10000) = BD81, QUOTIENT(BB81, 10000) = 9))
)</f>
        <v>1</v>
      </c>
      <c r="BG81" s="57" t="b">
        <f>AND(
OR(ISBLANK(AW81), AND(MOD(AW81, 10000) = BE81, QUOTIENT(AW81, 10000) = 6)),
OR(ISBLANK(AY81), AND(MOD(AY81, 10000) = BE81, QUOTIENT(AY81, 10000) = 7)),
OR(ISBLANK(BA81), AND(MOD(BA81, 10000) = BE81, QUOTIENT(BA81, 10000) = 8)),
OR(ISBLANK(BC81), AND(MOD(BC81, 10000) = BE81, QUOTIENT(BC81, 10000) = 9))
)</f>
        <v>1</v>
      </c>
    </row>
    <row r="82" spans="1:59">
      <c r="A82" s="9" t="s">
        <v>378</v>
      </c>
      <c r="B82" s="9" t="s">
        <v>945</v>
      </c>
      <c r="C82" s="9">
        <v>2</v>
      </c>
      <c r="D82" s="9">
        <v>3</v>
      </c>
      <c r="E82" s="9" t="str">
        <f>_xlfn.CONCAT(B82, RIGHT(_xlfn.CONCAT("0", D82), 2))</f>
        <v>BZ-2B03</v>
      </c>
      <c r="F82" s="9" t="s">
        <v>830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 t="e">
        <f>MATCH($A82, 'Spells By School'!D:D, 0)</f>
        <v>#N/A</v>
      </c>
      <c r="N82" s="9">
        <f>MATCH($A82, 'Spells By School'!E:E, 0)</f>
        <v>83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Invocation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EV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62</v>
      </c>
      <c r="V82" s="9" t="str">
        <f>INDEX('Wand Mapping'!K:K, U82)</f>
        <v>wand_ai_600</v>
      </c>
      <c r="W82" s="9" t="str">
        <f>_xlfn.CONCAT(V82, "_", T82)</f>
        <v>wand_ai_600_EV</v>
      </c>
      <c r="Z82" s="9" t="str">
        <f>IF(ISBLANK(X82), W82, X82)</f>
        <v>wand_ai_600_EV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V82" s="55">
        <v>62022</v>
      </c>
      <c r="AW82" s="55">
        <v>62023</v>
      </c>
      <c r="AX82" s="55">
        <v>72022</v>
      </c>
      <c r="AY82" s="55">
        <v>72023</v>
      </c>
      <c r="BB82" s="55">
        <v>92022</v>
      </c>
      <c r="BC82" s="55">
        <v>92023</v>
      </c>
      <c r="BD82" s="59">
        <v>2022</v>
      </c>
      <c r="BE82" s="57">
        <f>IF(BD82="", "", BD82+1)</f>
        <v>2023</v>
      </c>
      <c r="BF82" s="57" t="b">
        <f>AND(
OR(ISBLANK(AV82), AND(MOD(AV82, 10000) = BD82, QUOTIENT(AV82, 10000) = 6)),
OR(ISBLANK(AX82), AND(MOD(AX82, 10000) = BD82, QUOTIENT(AX82, 10000) = 7)),
OR(ISBLANK(AZ82), AND(MOD(AZ82, 10000) = BD82, QUOTIENT(AZ82, 10000) = 8)),
OR(ISBLANK(BB82), AND(MOD(BB82, 10000) = BD82, QUOTIENT(BB82, 10000) = 9))
)</f>
        <v>1</v>
      </c>
      <c r="BG82" s="57" t="b">
        <f>AND(
OR(ISBLANK(AW82), AND(MOD(AW82, 10000) = BE82, QUOTIENT(AW82, 10000) = 6)),
OR(ISBLANK(AY82), AND(MOD(AY82, 10000) = BE82, QUOTIENT(AY82, 10000) = 7)),
OR(ISBLANK(BA82), AND(MOD(BA82, 10000) = BE82, QUOTIENT(BA82, 10000) = 8)),
OR(ISBLANK(BC82), AND(MOD(BC82, 10000) = BE82, QUOTIENT(BC82, 10000) = 9))
)</f>
        <v>1</v>
      </c>
    </row>
    <row r="83" spans="1:59">
      <c r="A83" s="9" t="s">
        <v>534</v>
      </c>
      <c r="B83" s="9" t="s">
        <v>946</v>
      </c>
      <c r="C83" s="9">
        <v>2</v>
      </c>
      <c r="D83" s="9">
        <v>3</v>
      </c>
      <c r="E83" s="9" t="str">
        <f>_xlfn.CONCAT(B83, RIGHT(_xlfn.CONCAT("0", D83), 2))</f>
        <v>BZ-2C03</v>
      </c>
      <c r="F83" s="9" t="s">
        <v>831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85</v>
      </c>
      <c r="V83" s="9" t="str">
        <f>INDEX('Wand Mapping'!K:K, U83)</f>
        <v>wand_ai_830</v>
      </c>
      <c r="W83" s="9" t="str">
        <f>_xlfn.CONCAT(V83, "_", T83)</f>
        <v>wand_ai_830_EV</v>
      </c>
      <c r="Z83" s="9" t="str">
        <f>IF(ISBLANK(X83), W83, X83)</f>
        <v>wand_ai_830_EV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62024</v>
      </c>
      <c r="AW83" s="55">
        <v>62025</v>
      </c>
      <c r="AX83" s="55">
        <v>72024</v>
      </c>
      <c r="AY83" s="55">
        <v>72025</v>
      </c>
      <c r="BB83" s="55">
        <v>92024</v>
      </c>
      <c r="BC83" s="55">
        <v>92025</v>
      </c>
      <c r="BD83" s="59">
        <v>2024</v>
      </c>
      <c r="BE83" s="57">
        <f>IF(BD83="", "", BD83+1)</f>
        <v>2025</v>
      </c>
      <c r="BF83" s="57" t="b">
        <f>AND(
OR(ISBLANK(AV83), AND(MOD(AV83, 10000) = BD83, QUOTIENT(AV83, 10000) = 6)),
OR(ISBLANK(AX83), AND(MOD(AX83, 10000) = BD83, QUOTIENT(AX83, 10000) = 7)),
OR(ISBLANK(AZ83), AND(MOD(AZ83, 10000) = BD83, QUOTIENT(AZ83, 10000) = 8)),
OR(ISBLANK(BB83), AND(MOD(BB83, 10000) = BD83, QUOTIENT(BB83, 10000) = 9))
)</f>
        <v>1</v>
      </c>
      <c r="BG83" s="57" t="b">
        <f>AND(
OR(ISBLANK(AW83), AND(MOD(AW83, 10000) = BE83, QUOTIENT(AW83, 10000) = 6)),
OR(ISBLANK(AY83), AND(MOD(AY83, 10000) = BE83, QUOTIENT(AY83, 10000) = 7)),
OR(ISBLANK(BA83), AND(MOD(BA83, 10000) = BE83, QUOTIENT(BA83, 10000) = 8)),
OR(ISBLANK(BC83), AND(MOD(BC83, 10000) = BE83, QUOTIENT(BC83, 10000) = 9))
)</f>
        <v>1</v>
      </c>
    </row>
    <row r="84" spans="1:59">
      <c r="A84" s="9" t="s">
        <v>445</v>
      </c>
      <c r="B84" s="9" t="s">
        <v>947</v>
      </c>
      <c r="C84" s="9">
        <v>2</v>
      </c>
      <c r="D84" s="9">
        <v>3</v>
      </c>
      <c r="E84" s="9" t="str">
        <f>_xlfn.CONCAT(B84, RIGHT(_xlfn.CONCAT("0", D84), 2))</f>
        <v>BZ-2D03</v>
      </c>
      <c r="F84" s="9" t="s">
        <v>832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 t="e">
        <f>MATCH($A84, 'Spells By School'!E:E, 0)</f>
        <v>#N/A</v>
      </c>
      <c r="O84" s="9" t="e">
        <f>MATCH($A84, 'Spells By School'!F:F, 0)</f>
        <v>#N/A</v>
      </c>
      <c r="P84" s="9">
        <f ca="1">MATCH($A84, 'Spells By School'!G:G, 0)</f>
        <v>32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ca="1">IF(ISNA($J84), IF(ISNA($K84), IF(ISNA($L84), IF(ISNA($M84), IF(ISNA($N84), IF(ISNA($O84), IF(ISNA($P84), IF(ISNA($Q84), IF(ISNA($R84), "###error###", R$1),Q$1),P$1),O$1),N$1),M$1),L$1),K$1),J$1)</f>
        <v>Necromancy</v>
      </c>
      <c r="T84" s="9" t="str">
        <f ca="1">IF(ISNA($J84), IF(ISNA($K84), IF(ISNA($L84), IF(ISNA($M84), IF(ISNA($N84), IF(ISNA($O84), IF(ISNA($P84), IF(ISNA($Q84), IF(ISNA($R84), "###error###", "WM"),"IL"),"NE"),"EN"),"EV"),"TR"),"DI"),"CO"),"AB")</f>
        <v>NE</v>
      </c>
      <c r="U84" s="9">
        <f ca="1"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72</v>
      </c>
      <c r="V84" s="9" t="str">
        <f ca="1">INDEX('Wand Mapping'!K:K, U84)</f>
        <v>wand_ai_700</v>
      </c>
      <c r="W84" s="9" t="str">
        <f ca="1">_xlfn.CONCAT(V84, "_", T84)</f>
        <v>wand_ai_700_NE</v>
      </c>
      <c r="Z84" s="9" t="str">
        <f ca="1">IF(ISBLANK(X84), W84, X84)</f>
        <v>wand_ai_700_NE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62026</v>
      </c>
      <c r="AW84" s="55">
        <v>62027</v>
      </c>
      <c r="AX84" s="55">
        <v>72026</v>
      </c>
      <c r="AY84" s="55">
        <v>72027</v>
      </c>
      <c r="AZ84" s="55">
        <v>82026</v>
      </c>
      <c r="BA84" s="55">
        <v>82027</v>
      </c>
      <c r="BB84" s="55">
        <v>92026</v>
      </c>
      <c r="BC84" s="55">
        <v>92027</v>
      </c>
      <c r="BD84" s="59">
        <v>2026</v>
      </c>
      <c r="BE84" s="57">
        <f>IF(BD84="", "", BD84+1)</f>
        <v>2027</v>
      </c>
      <c r="BF84" s="57" t="b">
        <f>AND(
OR(ISBLANK(AV84), AND(MOD(AV84, 10000) = BD84, QUOTIENT(AV84, 10000) = 6)),
OR(ISBLANK(AX84), AND(MOD(AX84, 10000) = BD84, QUOTIENT(AX84, 10000) = 7)),
OR(ISBLANK(AZ84), AND(MOD(AZ84, 10000) = BD84, QUOTIENT(AZ84, 10000) = 8)),
OR(ISBLANK(BB84), AND(MOD(BB84, 10000) = BD84, QUOTIENT(BB84, 10000) = 9))
)</f>
        <v>1</v>
      </c>
      <c r="BG84" s="57" t="b">
        <f>AND(
OR(ISBLANK(AW84), AND(MOD(AW84, 10000) = BE84, QUOTIENT(AW84, 10000) = 6)),
OR(ISBLANK(AY84), AND(MOD(AY84, 10000) = BE84, QUOTIENT(AY84, 10000) = 7)),
OR(ISBLANK(BA84), AND(MOD(BA84, 10000) = BE84, QUOTIENT(BA84, 10000) = 8)),
OR(ISBLANK(BC84), AND(MOD(BC84, 10000) = BE84, QUOTIENT(BC84, 10000) = 9))
)</f>
        <v>1</v>
      </c>
    </row>
    <row r="85" spans="1:59">
      <c r="A85" s="9" t="s">
        <v>540</v>
      </c>
      <c r="B85" s="9" t="s">
        <v>948</v>
      </c>
      <c r="C85" s="9">
        <v>2</v>
      </c>
      <c r="D85" s="9">
        <v>3</v>
      </c>
      <c r="E85" s="9" t="str">
        <f>_xlfn.CONCAT(B85, RIGHT(_xlfn.CONCAT("0", D85), 2))</f>
        <v>BZ-2E03</v>
      </c>
      <c r="F85" s="9" t="s">
        <v>833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>
        <f>MATCH($A85, 'Spells By School'!D:D, 0)</f>
        <v>88</v>
      </c>
      <c r="N85" s="9" t="e">
        <f>MATCH($A85, 'Spells By School'!E:E, 0)</f>
        <v>#N/A</v>
      </c>
      <c r="O85" s="9" t="e">
        <f>MATCH($A85, 'Spells By School'!F:F, 0)</f>
        <v>#N/A</v>
      </c>
      <c r="P85" s="9" t="e">
        <f ca="1">MATCH($A85, 'Spells By School'!G:G, 0)</f>
        <v>#N/A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>IF(ISNA($J85), IF(ISNA($K85), IF(ISNA($L85), IF(ISNA($M85), IF(ISNA($N85), IF(ISNA($O85), IF(ISNA($P85), IF(ISNA($Q85), IF(ISNA($R85), "###error###", R$1),Q$1),P$1),O$1),N$1),M$1),L$1),K$1),J$1)</f>
        <v>Transmutation</v>
      </c>
      <c r="T85" s="9" t="str">
        <f>IF(ISNA($J85), IF(ISNA($K85), IF(ISNA($L85), IF(ISNA($M85), IF(ISNA($N85), IF(ISNA($O85), IF(ISNA($P85), IF(ISNA($Q85), IF(ISNA($R85), "###error###", "WM"),"IL"),"NE"),"EN"),"EV"),"TR"),"DI"),"CO"),"AB")</f>
        <v>TR</v>
      </c>
      <c r="U85" s="9">
        <f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86</v>
      </c>
      <c r="V85" s="9" t="str">
        <f>INDEX('Wand Mapping'!K:K, U85)</f>
        <v>wand_ai_840</v>
      </c>
      <c r="W85" s="9" t="str">
        <f>_xlfn.CONCAT(V85, "_", T85)</f>
        <v>wand_ai_840_TR</v>
      </c>
      <c r="Z85" s="9" t="str">
        <f>IF(ISBLANK(X85), W85, X85)</f>
        <v>wand_ai_840_TR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62028</v>
      </c>
      <c r="AW85" s="55">
        <v>62029</v>
      </c>
      <c r="AX85" s="55">
        <v>72028</v>
      </c>
      <c r="AY85" s="55">
        <v>72029</v>
      </c>
      <c r="BB85" s="55">
        <v>92028</v>
      </c>
      <c r="BC85" s="55">
        <v>92029</v>
      </c>
      <c r="BD85" s="59">
        <v>2028</v>
      </c>
      <c r="BE85" s="57">
        <f>IF(BD85="", "", BD85+1)</f>
        <v>2029</v>
      </c>
      <c r="BF85" s="57" t="b">
        <f>AND(
OR(ISBLANK(AV85), AND(MOD(AV85, 10000) = BD85, QUOTIENT(AV85, 10000) = 6)),
OR(ISBLANK(AX85), AND(MOD(AX85, 10000) = BD85, QUOTIENT(AX85, 10000) = 7)),
OR(ISBLANK(AZ85), AND(MOD(AZ85, 10000) = BD85, QUOTIENT(AZ85, 10000) = 8)),
OR(ISBLANK(BB85), AND(MOD(BB85, 10000) = BD85, QUOTIENT(BB85, 10000) = 9))
)</f>
        <v>1</v>
      </c>
      <c r="BG85" s="57" t="b">
        <f>AND(
OR(ISBLANK(AW85), AND(MOD(AW85, 10000) = BE85, QUOTIENT(AW85, 10000) = 6)),
OR(ISBLANK(AY85), AND(MOD(AY85, 10000) = BE85, QUOTIENT(AY85, 10000) = 7)),
OR(ISBLANK(BA85), AND(MOD(BA85, 10000) = BE85, QUOTIENT(BA85, 10000) = 8)),
OR(ISBLANK(BC85), AND(MOD(BC85, 10000) = BE85, QUOTIENT(BC85, 10000) = 9))
)</f>
        <v>1</v>
      </c>
    </row>
    <row r="86" spans="1:59">
      <c r="A86" s="9" t="s">
        <v>11</v>
      </c>
      <c r="B86" s="9" t="s">
        <v>949</v>
      </c>
      <c r="C86" s="9">
        <v>2</v>
      </c>
      <c r="D86" s="9">
        <v>3</v>
      </c>
      <c r="E86" s="9" t="str">
        <f>_xlfn.CONCAT(B86, RIGHT(_xlfn.CONCAT("0", D86), 2))</f>
        <v>BZ-2F03</v>
      </c>
      <c r="F86" s="9" t="s">
        <v>834</v>
      </c>
      <c r="G86" s="9" t="s">
        <v>655</v>
      </c>
      <c r="H86" s="9" t="s">
        <v>652</v>
      </c>
      <c r="J86" s="9" t="e">
        <f>MATCH($A86, 'Spells By School'!A:A, 0)</f>
        <v>#N/A</v>
      </c>
      <c r="K86" s="9">
        <f>MATCH($A86, 'Spells By School'!B:B, 0)</f>
        <v>59</v>
      </c>
      <c r="L86" s="9" t="e">
        <f>MATCH($A86, 'Spells By School'!C:C, 0)</f>
        <v>#N/A</v>
      </c>
      <c r="M86" s="9" t="e">
        <f>MATCH($A86, 'Spells By School'!D:D, 0)</f>
        <v>#N/A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Conjuration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CO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2</v>
      </c>
      <c r="V86" s="9" t="str">
        <f>INDEX('Wand Mapping'!K:K, U86)</f>
        <v>wand_ai_000</v>
      </c>
      <c r="W86" s="9" t="str">
        <f>_xlfn.CONCAT(V86, "_", T86)</f>
        <v>wand_ai_000_CO</v>
      </c>
      <c r="Z86" s="9" t="str">
        <f>IF(ISBLANK(X86), W86, X86)</f>
        <v>wand_ai_000_CO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62030</v>
      </c>
      <c r="AW86" s="55">
        <v>62031</v>
      </c>
      <c r="AZ86" s="55">
        <v>82030</v>
      </c>
      <c r="BA86" s="55">
        <v>82031</v>
      </c>
      <c r="BB86" s="55">
        <v>92030</v>
      </c>
      <c r="BC86" s="55">
        <v>92031</v>
      </c>
      <c r="BD86" s="59">
        <v>2030</v>
      </c>
      <c r="BE86" s="57">
        <f>IF(BD86="", "", BD86+1)</f>
        <v>2031</v>
      </c>
      <c r="BF86" s="57" t="b">
        <f>AND(
OR(ISBLANK(AV86), AND(MOD(AV86, 10000) = BD86, QUOTIENT(AV86, 10000) = 6)),
OR(ISBLANK(AX86), AND(MOD(AX86, 10000) = BD86, QUOTIENT(AX86, 10000) = 7)),
OR(ISBLANK(AZ86), AND(MOD(AZ86, 10000) = BD86, QUOTIENT(AZ86, 10000) = 8)),
OR(ISBLANK(BB86), AND(MOD(BB86, 10000) = BD86, QUOTIENT(BB86, 10000) = 9))
)</f>
        <v>1</v>
      </c>
      <c r="BG86" s="57" t="b">
        <f>AND(
OR(ISBLANK(AW86), AND(MOD(AW86, 10000) = BE86, QUOTIENT(AW86, 10000) = 6)),
OR(ISBLANK(AY86), AND(MOD(AY86, 10000) = BE86, QUOTIENT(AY86, 10000) = 7)),
OR(ISBLANK(BA86), AND(MOD(BA86, 10000) = BE86, QUOTIENT(BA86, 10000) = 8)),
OR(ISBLANK(BC86), AND(MOD(BC86, 10000) = BE86, QUOTIENT(BC86, 10000) = 9))
)</f>
        <v>1</v>
      </c>
    </row>
    <row r="87" spans="1:59">
      <c r="A87" s="9" t="s">
        <v>535</v>
      </c>
      <c r="B87" s="9" t="s">
        <v>950</v>
      </c>
      <c r="C87" s="9">
        <v>2</v>
      </c>
      <c r="D87" s="9">
        <v>3</v>
      </c>
      <c r="E87" s="9" t="str">
        <f>_xlfn.CONCAT(B87, RIGHT(_xlfn.CONCAT("0", D87), 2))</f>
        <v>BZ-2G03</v>
      </c>
      <c r="F87" s="9" t="s">
        <v>835</v>
      </c>
      <c r="G87" s="9" t="s">
        <v>655</v>
      </c>
      <c r="H87" s="9" t="s">
        <v>652</v>
      </c>
      <c r="J87" s="9" t="e">
        <f>MATCH($A87, 'Spells By School'!A:A, 0)</f>
        <v>#N/A</v>
      </c>
      <c r="K87" s="9" t="e">
        <f>MATCH($A87, 'Spells By School'!B:B, 0)</f>
        <v>#N/A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>
        <f>MATCH($A87, 'Spells By School'!F:F, 0)</f>
        <v>43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Enchantment</v>
      </c>
      <c r="T87" s="9" t="str">
        <f>IF(ISNA($J87), IF(ISNA($K87), IF(ISNA($L87), IF(ISNA($M87), IF(ISNA($N87), IF(ISNA($O87), IF(ISNA($P87), IF(ISNA($Q87), IF(ISNA($R87), "###error###", "WM"),"IL"),"NE"),"EN"),"EV"),"TR"),"DI"),"CO"),"AB")</f>
        <v>EN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85</v>
      </c>
      <c r="V87" s="9" t="str">
        <f>INDEX('Wand Mapping'!K:K, U87)</f>
        <v>wand_ai_830</v>
      </c>
      <c r="W87" s="9" t="str">
        <f>_xlfn.CONCAT(V87, "_", T87)</f>
        <v>wand_ai_830_EN</v>
      </c>
      <c r="Z87" s="9" t="str">
        <f>IF(ISBLANK(X87), W87, X87)</f>
        <v>wand_ai_830_EN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62032</v>
      </c>
      <c r="AW87" s="55">
        <v>62033</v>
      </c>
      <c r="AZ87" s="55">
        <v>82032</v>
      </c>
      <c r="BA87" s="55">
        <v>82033</v>
      </c>
      <c r="BB87" s="55">
        <v>92032</v>
      </c>
      <c r="BC87" s="55">
        <v>92033</v>
      </c>
      <c r="BD87" s="59">
        <v>2032</v>
      </c>
      <c r="BE87" s="57">
        <f>IF(BD87="", "", BD87+1)</f>
        <v>2033</v>
      </c>
      <c r="BF87" s="57" t="b">
        <f>AND(
OR(ISBLANK(AV87), AND(MOD(AV87, 10000) = BD87, QUOTIENT(AV87, 10000) = 6)),
OR(ISBLANK(AX87), AND(MOD(AX87, 10000) = BD87, QUOTIENT(AX87, 10000) = 7)),
OR(ISBLANK(AZ87), AND(MOD(AZ87, 10000) = BD87, QUOTIENT(AZ87, 10000) = 8)),
OR(ISBLANK(BB87), AND(MOD(BB87, 10000) = BD87, QUOTIENT(BB87, 10000) = 9))
)</f>
        <v>1</v>
      </c>
      <c r="BG87" s="57" t="b">
        <f>AND(
OR(ISBLANK(AW87), AND(MOD(AW87, 10000) = BE87, QUOTIENT(AW87, 10000) = 6)),
OR(ISBLANK(AY87), AND(MOD(AY87, 10000) = BE87, QUOTIENT(AY87, 10000) = 7)),
OR(ISBLANK(BA87), AND(MOD(BA87, 10000) = BE87, QUOTIENT(BA87, 10000) = 8)),
OR(ISBLANK(BC87), AND(MOD(BC87, 10000) = BE87, QUOTIENT(BC87, 10000) = 9))
)</f>
        <v>1</v>
      </c>
    </row>
    <row r="88" spans="1:59">
      <c r="A88" s="9" t="s">
        <v>49</v>
      </c>
      <c r="B88" s="9" t="s">
        <v>951</v>
      </c>
      <c r="C88" s="9">
        <v>2</v>
      </c>
      <c r="D88" s="9">
        <v>3</v>
      </c>
      <c r="E88" s="9" t="str">
        <f>_xlfn.CONCAT(B88, RIGHT(_xlfn.CONCAT("0", D88), 2))</f>
        <v>BZ-2H03</v>
      </c>
      <c r="F88" s="9" t="s">
        <v>836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 t="e">
        <f>MATCH($A88, 'Spells By School'!F:F, 0)</f>
        <v>#N/A</v>
      </c>
      <c r="P88" s="9" t="e">
        <f ca="1">MATCH($A88, 'Spells By School'!G:G, 0)</f>
        <v>#N/A</v>
      </c>
      <c r="Q88" s="9" t="e">
        <f>MATCH($A88, 'Spells By School'!H:H, 0)</f>
        <v>#N/A</v>
      </c>
      <c r="R88" s="9">
        <f>MATCH($A88, 'Spells By School'!I:I, 0)</f>
        <v>2</v>
      </c>
      <c r="S88" s="9" t="str">
        <f ca="1">IF(ISNA($J88), IF(ISNA($K88), IF(ISNA($L88), IF(ISNA($M88), IF(ISNA($N88), IF(ISNA($O88), IF(ISNA($P88), IF(ISNA($Q88), IF(ISNA($R88), "###error###", R$1),Q$1),P$1),O$1),N$1),M$1),L$1),K$1),J$1)</f>
        <v>Wild Magic</v>
      </c>
      <c r="T88" s="9" t="str">
        <f ca="1">IF(ISNA($J88), IF(ISNA($K88), IF(ISNA($L88), IF(ISNA($M88), IF(ISNA($N88), IF(ISNA($O88), IF(ISNA($P88), IF(ISNA($Q88), IF(ISNA($R88), "###error###", "WM"),"IL"),"NE"),"EN"),"EV"),"TR"),"DI"),"CO"),"AB")</f>
        <v>WM</v>
      </c>
      <c r="U88" s="9">
        <f ca="1"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9</v>
      </c>
      <c r="V88" s="9" t="str">
        <f ca="1">INDEX('Wand Mapping'!K:K, U88)</f>
        <v>wand_ai_070</v>
      </c>
      <c r="W88" s="9" t="str">
        <f ca="1">_xlfn.CONCAT(V88, "_", T88)</f>
        <v>wand_ai_070_WM</v>
      </c>
      <c r="Z88" s="9" t="str">
        <f ca="1">IF(ISBLANK(X88), W88, X88)</f>
        <v>wand_ai_070_WM</v>
      </c>
      <c r="AA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U88" s="9" t="s">
        <v>1991</v>
      </c>
      <c r="AV88" s="55">
        <v>62034</v>
      </c>
      <c r="AW88" s="55">
        <v>62035</v>
      </c>
      <c r="BB88" s="55">
        <v>92034</v>
      </c>
      <c r="BC88" s="55">
        <v>92035</v>
      </c>
      <c r="BD88" s="59">
        <v>2034</v>
      </c>
      <c r="BE88" s="57">
        <f>IF(BD88="", "", BD88+1)</f>
        <v>2035</v>
      </c>
      <c r="BF88" s="57" t="b">
        <f>AND(
OR(ISBLANK(AV88), AND(MOD(AV88, 10000) = BD88, QUOTIENT(AV88, 10000) = 6)),
OR(ISBLANK(AX88), AND(MOD(AX88, 10000) = BD88, QUOTIENT(AX88, 10000) = 7)),
OR(ISBLANK(AZ88), AND(MOD(AZ88, 10000) = BD88, QUOTIENT(AZ88, 10000) = 8)),
OR(ISBLANK(BB88), AND(MOD(BB88, 10000) = BD88, QUOTIENT(BB88, 10000) = 9))
)</f>
        <v>1</v>
      </c>
      <c r="BG88" s="57" t="b">
        <f>AND(
OR(ISBLANK(AW88), AND(MOD(AW88, 10000) = BE88, QUOTIENT(AW88, 10000) = 6)),
OR(ISBLANK(AY88), AND(MOD(AY88, 10000) = BE88, QUOTIENT(AY88, 10000) = 7)),
OR(ISBLANK(BA88), AND(MOD(BA88, 10000) = BE88, QUOTIENT(BA88, 10000) = 8)),
OR(ISBLANK(BC88), AND(MOD(BC88, 10000) = BE88, QUOTIENT(BC88, 10000) = 9))
)</f>
        <v>1</v>
      </c>
    </row>
    <row r="89" spans="1:59">
      <c r="A89" s="9" t="s">
        <v>418</v>
      </c>
      <c r="B89" s="9" t="s">
        <v>952</v>
      </c>
      <c r="C89" s="9">
        <v>2</v>
      </c>
      <c r="D89" s="9">
        <v>3</v>
      </c>
      <c r="E89" s="9" t="str">
        <f>_xlfn.CONCAT(B89, RIGHT(_xlfn.CONCAT("0", D89), 2))</f>
        <v>BZ-2I03</v>
      </c>
      <c r="F89" s="9" t="s">
        <v>837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>
        <f>MATCH($A89, 'Spells By School'!H:H, 0)</f>
        <v>7</v>
      </c>
      <c r="R89" s="9" t="e">
        <f>MATCH($A89, 'Spells By School'!I:I, 0)</f>
        <v>#N/A</v>
      </c>
      <c r="S89" s="9" t="str">
        <f ca="1">IF(ISNA($J89), IF(ISNA($K89), IF(ISNA($L89), IF(ISNA($M89), IF(ISNA($N89), IF(ISNA($O89), IF(ISNA($P89), IF(ISNA($Q89), IF(ISNA($R89), "###error###", R$1),Q$1),P$1),O$1),N$1),M$1),L$1),K$1),J$1)</f>
        <v>Illusion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IL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68</v>
      </c>
      <c r="V89" s="9" t="str">
        <f ca="1">INDEX('Wand Mapping'!K:K, U89)</f>
        <v>wand_ai_660</v>
      </c>
      <c r="W89" s="9" t="str">
        <f ca="1">_xlfn.CONCAT(V89, "_", T89)</f>
        <v>wand_ai_660_IL</v>
      </c>
      <c r="Z89" s="9" t="str">
        <f ca="1">IF(ISBLANK(X89), W89, X89)</f>
        <v>wand_ai_660_IL</v>
      </c>
      <c r="AA89" s="9" t="b">
        <v>1</v>
      </c>
      <c r="AD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V89" s="55">
        <v>62036</v>
      </c>
      <c r="AW89" s="55">
        <v>62037</v>
      </c>
      <c r="AX89" s="55">
        <v>72036</v>
      </c>
      <c r="AY89" s="55">
        <v>72037</v>
      </c>
      <c r="AZ89" s="55">
        <v>82036</v>
      </c>
      <c r="BA89" s="55">
        <v>82037</v>
      </c>
      <c r="BD89" s="59">
        <v>2036</v>
      </c>
      <c r="BE89" s="57">
        <f>IF(BD89="", "", BD89+1)</f>
        <v>2037</v>
      </c>
      <c r="BF89" s="57" t="b">
        <f>AND(
OR(ISBLANK(AV89), AND(MOD(AV89, 10000) = BD89, QUOTIENT(AV89, 10000) = 6)),
OR(ISBLANK(AX89), AND(MOD(AX89, 10000) = BD89, QUOTIENT(AX89, 10000) = 7)),
OR(ISBLANK(AZ89), AND(MOD(AZ89, 10000) = BD89, QUOTIENT(AZ89, 10000) = 8)),
OR(ISBLANK(BB89), AND(MOD(BB89, 10000) = BD89, QUOTIENT(BB89, 10000) = 9))
)</f>
        <v>1</v>
      </c>
      <c r="BG89" s="57" t="b">
        <f>AND(
OR(ISBLANK(AW89), AND(MOD(AW89, 10000) = BE89, QUOTIENT(AW89, 10000) = 6)),
OR(ISBLANK(AY89), AND(MOD(AY89, 10000) = BE89, QUOTIENT(AY89, 10000) = 7)),
OR(ISBLANK(BA89), AND(MOD(BA89, 10000) = BE89, QUOTIENT(BA89, 10000) = 8)),
OR(ISBLANK(BC89), AND(MOD(BC89, 10000) = BE89, QUOTIENT(BC89, 10000) = 9))
)</f>
        <v>1</v>
      </c>
    </row>
    <row r="90" spans="1:59">
      <c r="A90" s="29" t="s">
        <v>94</v>
      </c>
      <c r="B90" s="9" t="s">
        <v>953</v>
      </c>
      <c r="C90" s="9">
        <v>2</v>
      </c>
      <c r="D90" s="9">
        <v>3</v>
      </c>
      <c r="E90" s="9" t="str">
        <f>_xlfn.CONCAT(B90, RIGHT(_xlfn.CONCAT("0", D90), 2))</f>
        <v>BZ-2J03</v>
      </c>
      <c r="F90" s="9" t="s">
        <v>838</v>
      </c>
      <c r="G90" s="9" t="s">
        <v>655</v>
      </c>
      <c r="H90" s="9" t="s">
        <v>652</v>
      </c>
      <c r="J90" s="9" t="e">
        <f>MATCH($A90, 'Spells By School'!A:A, 0)</f>
        <v>#N/A</v>
      </c>
      <c r="K90" s="9">
        <f>MATCH($A90, 'Spells By School'!B:B, 0)</f>
        <v>37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 t="e">
        <f>MATCH($A90, 'Spells By School'!H:H, 0)</f>
        <v>#N/A</v>
      </c>
      <c r="R90" s="9" t="e">
        <f>MATCH($A90, 'Spells By School'!I:I, 0)</f>
        <v>#N/A</v>
      </c>
      <c r="S90" s="9" t="str">
        <f>IF(ISNA($J90), IF(ISNA($K90), IF(ISNA($L90), IF(ISNA($M90), IF(ISNA($N90), IF(ISNA($O90), IF(ISNA($P90), IF(ISNA($Q90), IF(ISNA($R90), "###error###", R$1),Q$1),P$1),O$1),N$1),M$1),L$1),K$1),J$1)</f>
        <v>Conjuration</v>
      </c>
      <c r="T90" s="9" t="str">
        <f>IF(ISNA($J90), IF(ISNA($K90), IF(ISNA($L90), IF(ISNA($M90), IF(ISNA($N90), IF(ISNA($O90), IF(ISNA($P90), IF(ISNA($Q90), IF(ISNA($R90), "###error###", "WM"),"IL"),"NE"),"EN"),"EV"),"TR"),"DI"),"CO"),"AB")</f>
        <v>CO</v>
      </c>
      <c r="U90" s="9">
        <f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17</v>
      </c>
      <c r="V90" s="9" t="str">
        <f>INDEX('Wand Mapping'!K:K, U90)</f>
        <v>wand_ai_150</v>
      </c>
      <c r="W90" s="9" t="str">
        <f>_xlfn.CONCAT(V90, "_", T90)</f>
        <v>wand_ai_150_CO</v>
      </c>
      <c r="Z90" s="9" t="str">
        <f>IF(ISBLANK(X90), W90, X90)</f>
        <v>wand_ai_150_CO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62038</v>
      </c>
      <c r="AW90" s="55">
        <v>62039</v>
      </c>
      <c r="BD90" s="59">
        <v>2038</v>
      </c>
      <c r="BE90" s="57">
        <f>IF(BD90="", "", BD90+1)</f>
        <v>2039</v>
      </c>
      <c r="BF90" s="57" t="b">
        <f>AND(
OR(ISBLANK(AV90), AND(MOD(AV90, 10000) = BD90, QUOTIENT(AV90, 10000) = 6)),
OR(ISBLANK(AX90), AND(MOD(AX90, 10000) = BD90, QUOTIENT(AX90, 10000) = 7)),
OR(ISBLANK(AZ90), AND(MOD(AZ90, 10000) = BD90, QUOTIENT(AZ90, 10000) = 8)),
OR(ISBLANK(BB90), AND(MOD(BB90, 10000) = BD90, QUOTIENT(BB90, 10000) = 9))
)</f>
        <v>1</v>
      </c>
      <c r="BG90" s="57" t="b">
        <f>AND(
OR(ISBLANK(AW90), AND(MOD(AW90, 10000) = BE90, QUOTIENT(AW90, 10000) = 6)),
OR(ISBLANK(AY90), AND(MOD(AY90, 10000) = BE90, QUOTIENT(AY90, 10000) = 7)),
OR(ISBLANK(BA90), AND(MOD(BA90, 10000) = BE90, QUOTIENT(BA90, 10000) = 8)),
OR(ISBLANK(BC90), AND(MOD(BC90, 10000) = BE90, QUOTIENT(BC90, 10000) = 9))
)</f>
        <v>1</v>
      </c>
    </row>
    <row r="91" spans="1:59">
      <c r="A91" s="9" t="s">
        <v>854</v>
      </c>
      <c r="B91" s="9" t="s">
        <v>954</v>
      </c>
      <c r="C91" s="9">
        <v>2</v>
      </c>
      <c r="D91" s="9">
        <v>3</v>
      </c>
      <c r="E91" s="9" t="str">
        <f>_xlfn.CONCAT(B91, RIGHT(_xlfn.CONCAT("0", D91), 2))</f>
        <v>BZ-2K03</v>
      </c>
      <c r="F91" s="9" t="s">
        <v>839</v>
      </c>
      <c r="G91" s="9" t="s">
        <v>655</v>
      </c>
      <c r="H91" s="9" t="s">
        <v>652</v>
      </c>
      <c r="J91" s="9" t="e">
        <f>MATCH($A91, 'Spells By School'!A:A, 0)</f>
        <v>#N/A</v>
      </c>
      <c r="K91" s="9" t="e">
        <f>MATCH($A91, 'Spells By School'!B:B, 0)</f>
        <v>#N/A</v>
      </c>
      <c r="L91" s="9" t="e">
        <f>MATCH($A91, 'Spells By School'!C:C, 0)</f>
        <v>#N/A</v>
      </c>
      <c r="M91" s="9">
        <f>MATCH($A91, 'Spells By School'!D:D, 0)</f>
        <v>93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Transmutation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TR</v>
      </c>
      <c r="U91" s="9" t="e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#N/A</v>
      </c>
      <c r="V91" s="9" t="e">
        <f>INDEX('Wand Mapping'!K:K, U91)</f>
        <v>#N/A</v>
      </c>
      <c r="W91" s="9" t="e">
        <f>_xlfn.CONCAT(V91, "_", T91)</f>
        <v>#N/A</v>
      </c>
      <c r="X91" s="60" t="s">
        <v>1965</v>
      </c>
      <c r="Z91" s="9" t="str">
        <f>IF(ISBLANK(X91), W91, X91)</f>
        <v>wand_ai_080_TR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62040</v>
      </c>
      <c r="AW91" s="55">
        <v>62041</v>
      </c>
      <c r="BD91" s="59">
        <v>2040</v>
      </c>
      <c r="BE91" s="57">
        <f>IF(BD91="", "", BD91+1)</f>
        <v>2041</v>
      </c>
      <c r="BF91" s="57" t="b">
        <f>AND(
OR(ISBLANK(AV91), AND(MOD(AV91, 10000) = BD91, QUOTIENT(AV91, 10000) = 6)),
OR(ISBLANK(AX91), AND(MOD(AX91, 10000) = BD91, QUOTIENT(AX91, 10000) = 7)),
OR(ISBLANK(AZ91), AND(MOD(AZ91, 10000) = BD91, QUOTIENT(AZ91, 10000) = 8)),
OR(ISBLANK(BB91), AND(MOD(BB91, 10000) = BD91, QUOTIENT(BB91, 10000) = 9))
)</f>
        <v>1</v>
      </c>
      <c r="BG91" s="57" t="b">
        <f>AND(
OR(ISBLANK(AW91), AND(MOD(AW91, 10000) = BE91, QUOTIENT(AW91, 10000) = 6)),
OR(ISBLANK(AY91), AND(MOD(AY91, 10000) = BE91, QUOTIENT(AY91, 10000) = 7)),
OR(ISBLANK(BA91), AND(MOD(BA91, 10000) = BE91, QUOTIENT(BA91, 10000) = 8)),
OR(ISBLANK(BC91), AND(MOD(BC91, 10000) = BE91, QUOTIENT(BC91, 10000) = 9))
)</f>
        <v>1</v>
      </c>
    </row>
    <row r="92" spans="1:59">
      <c r="A92" s="9" t="s">
        <v>474</v>
      </c>
      <c r="B92" s="9" t="s">
        <v>1921</v>
      </c>
      <c r="C92" s="9">
        <v>2</v>
      </c>
      <c r="D92" s="9">
        <v>3</v>
      </c>
      <c r="E92" s="9" t="str">
        <f>_xlfn.CONCAT(B92, RIGHT(_xlfn.CONCAT("0", D92), 2))</f>
        <v>BZ-Y603</v>
      </c>
      <c r="F92" s="9" t="s">
        <v>1424</v>
      </c>
      <c r="G92" s="9" t="s">
        <v>655</v>
      </c>
      <c r="H92" s="9" t="s">
        <v>656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 t="e">
        <f>MATCH($A92, 'Spells By School'!D:D, 0)</f>
        <v>#N/A</v>
      </c>
      <c r="N92" s="9">
        <f>MATCH($A92, 'Spells By School'!E:E, 0)</f>
        <v>67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Invocation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EV</v>
      </c>
      <c r="U92" s="9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77</v>
      </c>
      <c r="V92" s="9" t="str">
        <f>INDEX('Wand Mapping'!K:K, U92)</f>
        <v>wand_ai_750</v>
      </c>
      <c r="W92" s="9" t="str">
        <f>_xlfn.CONCAT(V92, "_", T92)</f>
        <v>wand_ai_750_EV</v>
      </c>
      <c r="Z92" s="9" t="str">
        <f>IF(ISBLANK(X92), W92, X92)</f>
        <v>wand_ai_750_EV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X92" s="55">
        <v>72042</v>
      </c>
      <c r="AY92" s="55">
        <v>72043</v>
      </c>
      <c r="BD92" s="59">
        <v>2042</v>
      </c>
      <c r="BE92" s="57">
        <f>IF(BD92="", "", BD92+1)</f>
        <v>2043</v>
      </c>
      <c r="BF92" s="57" t="b">
        <f>AND(
OR(ISBLANK(AV92), AND(MOD(AV92, 10000) = BD92, QUOTIENT(AV92, 10000) = 6)),
OR(ISBLANK(AX92), AND(MOD(AX92, 10000) = BD92, QUOTIENT(AX92, 10000) = 7)),
OR(ISBLANK(AZ92), AND(MOD(AZ92, 10000) = BD92, QUOTIENT(AZ92, 10000) = 8)),
OR(ISBLANK(BB92), AND(MOD(BB92, 10000) = BD92, QUOTIENT(BB92, 10000) = 9))
)</f>
        <v>1</v>
      </c>
      <c r="BG92" s="57" t="b">
        <f>AND(
OR(ISBLANK(AW92), AND(MOD(AW92, 10000) = BE92, QUOTIENT(AW92, 10000) = 6)),
OR(ISBLANK(AY92), AND(MOD(AY92, 10000) = BE92, QUOTIENT(AY92, 10000) = 7)),
OR(ISBLANK(BA92), AND(MOD(BA92, 10000) = BE92, QUOTIENT(BA92, 10000) = 8)),
OR(ISBLANK(BC92), AND(MOD(BC92, 10000) = BE92, QUOTIENT(BC92, 10000) = 9))
)</f>
        <v>1</v>
      </c>
    </row>
    <row r="93" spans="1:59">
      <c r="A93" s="9" t="s">
        <v>635</v>
      </c>
      <c r="B93" s="9" t="s">
        <v>1922</v>
      </c>
      <c r="C93" s="9">
        <v>2</v>
      </c>
      <c r="D93" s="9">
        <v>3</v>
      </c>
      <c r="E93" s="9" t="str">
        <f>_xlfn.CONCAT(B93, RIGHT(_xlfn.CONCAT("0", D93), 2))</f>
        <v>BZ-Y703</v>
      </c>
      <c r="F93" s="9" t="s">
        <v>1425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19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101</v>
      </c>
      <c r="V93" s="9" t="str">
        <f>INDEX('Wand Mapping'!K:K, U93)</f>
        <v>wand_ai_990</v>
      </c>
      <c r="W93" s="9" t="str">
        <f>_xlfn.CONCAT(V93, "_", T93)</f>
        <v>wand_ai_990_EV</v>
      </c>
      <c r="Z93" s="9" t="str">
        <f>IF(ISBLANK(X93), W93, X93)</f>
        <v>wand_ai_990_EV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N93" s="9" t="b">
        <v>1</v>
      </c>
      <c r="AX93" s="55">
        <v>72044</v>
      </c>
      <c r="AY93" s="55">
        <v>72045</v>
      </c>
      <c r="BD93" s="59">
        <v>2044</v>
      </c>
      <c r="BE93" s="57">
        <f>IF(BD93="", "", BD93+1)</f>
        <v>2045</v>
      </c>
      <c r="BF93" s="57" t="b">
        <f>AND(
OR(ISBLANK(AV93), AND(MOD(AV93, 10000) = BD93, QUOTIENT(AV93, 10000) = 6)),
OR(ISBLANK(AX93), AND(MOD(AX93, 10000) = BD93, QUOTIENT(AX93, 10000) = 7)),
OR(ISBLANK(AZ93), AND(MOD(AZ93, 10000) = BD93, QUOTIENT(AZ93, 10000) = 8)),
OR(ISBLANK(BB93), AND(MOD(BB93, 10000) = BD93, QUOTIENT(BB93, 10000) = 9))
)</f>
        <v>1</v>
      </c>
      <c r="BG93" s="57" t="b">
        <f>AND(
OR(ISBLANK(AW93), AND(MOD(AW93, 10000) = BE93, QUOTIENT(AW93, 10000) = 6)),
OR(ISBLANK(AY93), AND(MOD(AY93, 10000) = BE93, QUOTIENT(AY93, 10000) = 7)),
OR(ISBLANK(BA93), AND(MOD(BA93, 10000) = BE93, QUOTIENT(BA93, 10000) = 8)),
OR(ISBLANK(BC93), AND(MOD(BC93, 10000) = BE93, QUOTIENT(BC93, 10000) = 9))
)</f>
        <v>1</v>
      </c>
    </row>
    <row r="94" spans="1:59">
      <c r="A94" s="9" t="s">
        <v>621</v>
      </c>
      <c r="B94" s="9" t="s">
        <v>1923</v>
      </c>
      <c r="C94" s="9">
        <v>2</v>
      </c>
      <c r="D94" s="9">
        <v>3</v>
      </c>
      <c r="E94" s="9" t="str">
        <f>_xlfn.CONCAT(B94, RIGHT(_xlfn.CONCAT("0", D94), 2))</f>
        <v>BZ-Y803</v>
      </c>
      <c r="F94" s="9" t="s">
        <v>1426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>
        <f>MATCH($A94, 'Spells By School'!D:D, 0)</f>
        <v>10</v>
      </c>
      <c r="N94" s="9" t="e">
        <f>MATCH($A94, 'Spells By School'!E:E, 0)</f>
        <v>#N/A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Transmutation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TR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99</v>
      </c>
      <c r="V94" s="9" t="str">
        <f>INDEX('Wand Mapping'!K:K, U94)</f>
        <v>wand_ai_970</v>
      </c>
      <c r="W94" s="9" t="str">
        <f>_xlfn.CONCAT(V94, "_", T94)</f>
        <v>wand_ai_970_TR</v>
      </c>
      <c r="Z94" s="9" t="str">
        <f>IF(ISBLANK(X94), W94, X94)</f>
        <v>wand_ai_970_TR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72046</v>
      </c>
      <c r="AY94" s="55">
        <v>72047</v>
      </c>
      <c r="BD94" s="59">
        <v>2046</v>
      </c>
      <c r="BE94" s="57">
        <f>IF(BD94="", "", BD94+1)</f>
        <v>2047</v>
      </c>
      <c r="BF94" s="57" t="b">
        <f>AND(
OR(ISBLANK(AV94), AND(MOD(AV94, 10000) = BD94, QUOTIENT(AV94, 10000) = 6)),
OR(ISBLANK(AX94), AND(MOD(AX94, 10000) = BD94, QUOTIENT(AX94, 10000) = 7)),
OR(ISBLANK(AZ94), AND(MOD(AZ94, 10000) = BD94, QUOTIENT(AZ94, 10000) = 8)),
OR(ISBLANK(BB94), AND(MOD(BB94, 10000) = BD94, QUOTIENT(BB94, 10000) = 9))
)</f>
        <v>1</v>
      </c>
      <c r="BG94" s="57" t="b">
        <f>AND(
OR(ISBLANK(AW94), AND(MOD(AW94, 10000) = BE94, QUOTIENT(AW94, 10000) = 6)),
OR(ISBLANK(AY94), AND(MOD(AY94, 10000) = BE94, QUOTIENT(AY94, 10000) = 7)),
OR(ISBLANK(BA94), AND(MOD(BA94, 10000) = BE94, QUOTIENT(BA94, 10000) = 8)),
OR(ISBLANK(BC94), AND(MOD(BC94, 10000) = BE94, QUOTIENT(BC94, 10000) = 9))
)</f>
        <v>1</v>
      </c>
    </row>
    <row r="95" spans="1:59">
      <c r="A95" s="63" t="s">
        <v>2024</v>
      </c>
      <c r="B95" s="63" t="s">
        <v>2023</v>
      </c>
      <c r="C95" s="9">
        <v>2</v>
      </c>
      <c r="D95" s="9">
        <v>3</v>
      </c>
      <c r="E95" s="9" t="str">
        <f>_xlfn.CONCAT(B95, RIGHT(_xlfn.CONCAT("0", D95), 2))</f>
        <v>BZ-YI03</v>
      </c>
      <c r="G95" s="9" t="s">
        <v>655</v>
      </c>
      <c r="H95" s="9" t="s">
        <v>654</v>
      </c>
      <c r="AA95" s="9" t="b">
        <v>1</v>
      </c>
      <c r="AB95" s="9" t="b">
        <v>1</v>
      </c>
      <c r="AC95" s="9" t="b">
        <v>1</v>
      </c>
      <c r="AD95" s="9" t="b">
        <v>1</v>
      </c>
      <c r="AE95" s="9" t="b">
        <v>1</v>
      </c>
      <c r="AF95" s="9" t="b">
        <v>1</v>
      </c>
      <c r="AG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Z95" s="55">
        <v>82048</v>
      </c>
      <c r="BA95" s="55">
        <v>82049</v>
      </c>
      <c r="BD95" s="59">
        <v>2048</v>
      </c>
      <c r="BE95" s="57">
        <f>IF(BD95="", "", BD95+1)</f>
        <v>2049</v>
      </c>
      <c r="BF95" s="57" t="b">
        <f>AND(
OR(ISBLANK(AV95), AND(MOD(AV95, 10000) = BD95, QUOTIENT(AV95, 10000) = 6)),
OR(ISBLANK(AX95), AND(MOD(AX95, 10000) = BD95, QUOTIENT(AX95, 10000) = 7)),
OR(ISBLANK(AZ95), AND(MOD(AZ95, 10000) = BD95, QUOTIENT(AZ95, 10000) = 8)),
OR(ISBLANK(BB95), AND(MOD(BB95, 10000) = BD95, QUOTIENT(BB95, 10000) = 9))
)</f>
        <v>1</v>
      </c>
      <c r="BG95" s="57" t="b">
        <f>AND(
OR(ISBLANK(AW95), AND(MOD(AW95, 10000) = BE95, QUOTIENT(AW95, 10000) = 6)),
OR(ISBLANK(AY95), AND(MOD(AY95, 10000) = BE95, QUOTIENT(AY95, 10000) = 7)),
OR(ISBLANK(BA95), AND(MOD(BA95, 10000) = BE95, QUOTIENT(BA95, 10000) = 8)),
OR(ISBLANK(BC95), AND(MOD(BC95, 10000) = BE95, QUOTIENT(BC95, 10000) = 9))
)</f>
        <v>1</v>
      </c>
    </row>
    <row r="96" spans="1:59">
      <c r="A96" s="9" t="s">
        <v>162</v>
      </c>
      <c r="B96" s="9" t="s">
        <v>1697</v>
      </c>
      <c r="C96" s="9">
        <v>2</v>
      </c>
      <c r="D96" s="9">
        <v>3</v>
      </c>
      <c r="E96" s="9" t="str">
        <f>_xlfn.CONCAT(B96, RIGHT(_xlfn.CONCAT("0", D96), 2))</f>
        <v>BZ-OB03</v>
      </c>
      <c r="F96" s="9" t="s">
        <v>1523</v>
      </c>
      <c r="G96" s="9" t="s">
        <v>655</v>
      </c>
      <c r="H96" s="9" t="s">
        <v>654</v>
      </c>
      <c r="J96" s="9" t="e">
        <f>MATCH($A96, 'Spells By School'!A:A, 0)</f>
        <v>#N/A</v>
      </c>
      <c r="K96" s="9">
        <f>MATCH($A96, 'Spells By School'!B:B, 0)</f>
        <v>61</v>
      </c>
      <c r="L96" s="9" t="e">
        <f>MATCH($A96, 'Spells By School'!C:C, 0)</f>
        <v>#N/A</v>
      </c>
      <c r="M96" s="9" t="e">
        <f>MATCH($A96, 'Spells By School'!D:D, 0)</f>
        <v>#N/A</v>
      </c>
      <c r="N96" s="9" t="e">
        <f>MATCH($A96, 'Spells By School'!E:E, 0)</f>
        <v>#N/A</v>
      </c>
      <c r="O96" s="9" t="e">
        <f>MATCH($A96, 'Spells By School'!F:F, 0)</f>
        <v>#N/A</v>
      </c>
      <c r="P96" s="9" t="e">
        <f ca="1">MATCH($A96, 'Spells By School'!G:G, 0)</f>
        <v>#N/A</v>
      </c>
      <c r="Q96" s="9" t="e">
        <f>MATCH($A96, 'Spells By School'!H:H, 0)</f>
        <v>#N/A</v>
      </c>
      <c r="R96" s="9" t="e">
        <f>MATCH($A96, 'Spells By School'!I:I, 0)</f>
        <v>#N/A</v>
      </c>
      <c r="S96" s="9" t="str">
        <f>IF(ISNA($J96), IF(ISNA($K96), IF(ISNA($L96), IF(ISNA($M96), IF(ISNA($N96), IF(ISNA($O96), IF(ISNA($P96), IF(ISNA($Q96), IF(ISNA($R96), "###error###", R$1),Q$1),P$1),O$1),N$1),M$1),L$1),K$1),J$1)</f>
        <v>Conjuration</v>
      </c>
      <c r="T96" s="9" t="str">
        <f>IF(ISNA($J96), IF(ISNA($K96), IF(ISNA($L96), IF(ISNA($M96), IF(ISNA($N96), IF(ISNA($O96), IF(ISNA($P96), IF(ISNA($Q96), IF(ISNA($R96), "###error###", "WM"),"IL"),"NE"),"EN"),"EV"),"TR"),"DI"),"CO"),"AB")</f>
        <v>CO</v>
      </c>
      <c r="U96" s="9">
        <f>IF(ISNA($J96), IF(ISNA($K96), IF(ISNA($L96), IF(ISNA($M96), IF(ISNA($N96), IF(ISNA($O96), IF(ISNA($P96), IF(ISNA($Q96), IF(ISNA($R96), "###error###", MATCH(A96, 'Wand Mapping'!J:J,0)),MATCH(A96, 'Wand Mapping'!I:I,0)),MATCH(A96, 'Wand Mapping'!H:H,0)),MATCH(A96, 'Wand Mapping'!G:G,0)),MATCH(A96, 'Wand Mapping'!F:F,0)),MATCH(A96, 'Wand Mapping'!E:E,0)),MATCH(A96, 'Wand Mapping'!D:D,0)),MATCH(A96, 'Wand Mapping'!C:C,0)),MATCH(A96, 'Wand Mapping'!B:B,0))</f>
        <v>29</v>
      </c>
      <c r="V96" s="9" t="str">
        <f>INDEX('Wand Mapping'!K:K, U96)</f>
        <v>wand_ai_270</v>
      </c>
      <c r="W96" s="9" t="str">
        <f>_xlfn.CONCAT(V96, "_", T96)</f>
        <v>wand_ai_270_CO</v>
      </c>
      <c r="Z96" s="9" t="str">
        <f>IF(ISBLANK(X96), W96, X96)</f>
        <v>wand_ai_270_CO</v>
      </c>
      <c r="AA96" s="9" t="b">
        <v>1</v>
      </c>
      <c r="AD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82050</v>
      </c>
      <c r="BA96" s="55">
        <v>82051</v>
      </c>
      <c r="BD96" s="9">
        <v>2050</v>
      </c>
      <c r="BE96" s="57">
        <f>IF(BD96="", "", BD96+1)</f>
        <v>2051</v>
      </c>
      <c r="BF96" s="57" t="b">
        <f>AND(
OR(ISBLANK(AV96), AND(MOD(AV96, 10000) = BD96, QUOTIENT(AV96, 10000) = 6)),
OR(ISBLANK(AX96), AND(MOD(AX96, 10000) = BD96, QUOTIENT(AX96, 10000) = 7)),
OR(ISBLANK(AZ96), AND(MOD(AZ96, 10000) = BD96, QUOTIENT(AZ96, 10000) = 8)),
OR(ISBLANK(BB96), AND(MOD(BB96, 10000) = BD96, QUOTIENT(BB96, 10000) = 9))
)</f>
        <v>1</v>
      </c>
      <c r="BG96" s="57" t="b">
        <f>AND(
OR(ISBLANK(AW96), AND(MOD(AW96, 10000) = BE96, QUOTIENT(AW96, 10000) = 6)),
OR(ISBLANK(AY96), AND(MOD(AY96, 10000) = BE96, QUOTIENT(AY96, 10000) = 7)),
OR(ISBLANK(BA96), AND(MOD(BA96, 10000) = BE96, QUOTIENT(BA96, 10000) = 8)),
OR(ISBLANK(BC96), AND(MOD(BC96, 10000) = BE96, QUOTIENT(BC96, 10000) = 9))
)</f>
        <v>1</v>
      </c>
    </row>
    <row r="97" spans="1:59">
      <c r="A97" s="35" t="s">
        <v>603</v>
      </c>
      <c r="B97" s="9" t="s">
        <v>1698</v>
      </c>
      <c r="C97" s="9">
        <v>2</v>
      </c>
      <c r="D97" s="9">
        <v>3</v>
      </c>
      <c r="E97" s="9" t="str">
        <f>_xlfn.CONCAT(B97, RIGHT(_xlfn.CONCAT("0", D97), 2))</f>
        <v>BZ-OC03</v>
      </c>
      <c r="F97" s="9" t="s">
        <v>1524</v>
      </c>
      <c r="G97" s="9" t="s">
        <v>655</v>
      </c>
      <c r="H97" s="9" t="s">
        <v>654</v>
      </c>
      <c r="J97" s="9" t="e">
        <f>MATCH($A97, 'Spells By School'!A:A, 0)</f>
        <v>#N/A</v>
      </c>
      <c r="K97" s="9" t="e">
        <f>MATCH($A97, 'Spells By School'!B:B, 0)</f>
        <v>#N/A</v>
      </c>
      <c r="L97" s="9" t="e">
        <f>MATCH($A97, 'Spells By School'!C:C, 0)</f>
        <v>#N/A</v>
      </c>
      <c r="M97" s="9">
        <f>MATCH($A97, 'Spells By School'!D:D, 0)</f>
        <v>33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Transmutation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TR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96</v>
      </c>
      <c r="V97" s="9" t="str">
        <f>INDEX('Wand Mapping'!K:K, U97)</f>
        <v>wand_ai_940</v>
      </c>
      <c r="W97" s="9" t="str">
        <f>_xlfn.CONCAT(V97, "_", T97)</f>
        <v>wand_ai_940_TR</v>
      </c>
      <c r="Z97" s="9" t="str">
        <f>IF(ISBLANK(X97), W97, X97)</f>
        <v>wand_ai_940_TR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82052</v>
      </c>
      <c r="BA97" s="55">
        <v>82053</v>
      </c>
      <c r="BD97" s="9">
        <v>2052</v>
      </c>
      <c r="BE97" s="57">
        <f>IF(BD97="", "", BD97+1)</f>
        <v>2053</v>
      </c>
      <c r="BF97" s="57" t="b">
        <f>AND(
OR(ISBLANK(AV97), AND(MOD(AV97, 10000) = BD97, QUOTIENT(AV97, 10000) = 6)),
OR(ISBLANK(AX97), AND(MOD(AX97, 10000) = BD97, QUOTIENT(AX97, 10000) = 7)),
OR(ISBLANK(AZ97), AND(MOD(AZ97, 10000) = BD97, QUOTIENT(AZ97, 10000) = 8)),
OR(ISBLANK(BB97), AND(MOD(BB97, 10000) = BD97, QUOTIENT(BB97, 10000) = 9))
)</f>
        <v>1</v>
      </c>
      <c r="BG97" s="57" t="b">
        <f>AND(
OR(ISBLANK(AW97), AND(MOD(AW97, 10000) = BE97, QUOTIENT(AW97, 10000) = 6)),
OR(ISBLANK(AY97), AND(MOD(AY97, 10000) = BE97, QUOTIENT(AY97, 10000) = 7)),
OR(ISBLANK(BA97), AND(MOD(BA97, 10000) = BE97, QUOTIENT(BA97, 10000) = 8)),
OR(ISBLANK(BC97), AND(MOD(BC97, 10000) = BE97, QUOTIENT(BC97, 10000) = 9))
)</f>
        <v>1</v>
      </c>
    </row>
    <row r="98" spans="1:59">
      <c r="A98" s="9" t="s">
        <v>388</v>
      </c>
      <c r="B98" s="9" t="s">
        <v>1699</v>
      </c>
      <c r="C98" s="9">
        <v>2</v>
      </c>
      <c r="D98" s="9">
        <v>3</v>
      </c>
      <c r="E98" s="9" t="str">
        <f>_xlfn.CONCAT(B98, RIGHT(_xlfn.CONCAT("0", D98), 2))</f>
        <v>BZ-OD03</v>
      </c>
      <c r="F98" s="9" t="s">
        <v>1525</v>
      </c>
      <c r="G98" s="9" t="s">
        <v>655</v>
      </c>
      <c r="H98" s="9" t="s">
        <v>654</v>
      </c>
      <c r="J98" s="9">
        <f>MATCH($A98, 'Spells By School'!A:A, 0)</f>
        <v>39</v>
      </c>
      <c r="K98" s="9" t="e">
        <f>MATCH($A98, 'Spells By School'!B:B, 0)</f>
        <v>#N/A</v>
      </c>
      <c r="L98" s="9" t="e">
        <f>MATCH($A98, 'Spells By School'!C:C, 0)</f>
        <v>#N/A</v>
      </c>
      <c r="M98" s="9" t="e">
        <f>MATCH($A98, 'Spells By School'!D:D, 0)</f>
        <v>#N/A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Abjuration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AB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64</v>
      </c>
      <c r="V98" s="9" t="str">
        <f>INDEX('Wand Mapping'!K:K, U98)</f>
        <v>wand_ai_620</v>
      </c>
      <c r="W98" s="9" t="str">
        <f>_xlfn.CONCAT(V98, "_", T98)</f>
        <v>wand_ai_620_AB</v>
      </c>
      <c r="Z98" s="9" t="str">
        <f>IF(ISBLANK(X98), W98, X98)</f>
        <v>wand_ai_620_AB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82054</v>
      </c>
      <c r="BA98" s="55">
        <v>82055</v>
      </c>
      <c r="BD98" s="9">
        <v>2054</v>
      </c>
      <c r="BE98" s="57">
        <f>IF(BD98="", "", BD98+1)</f>
        <v>2055</v>
      </c>
      <c r="BF98" s="57" t="b">
        <f>AND(
OR(ISBLANK(AV98), AND(MOD(AV98, 10000) = BD98, QUOTIENT(AV98, 10000) = 6)),
OR(ISBLANK(AX98), AND(MOD(AX98, 10000) = BD98, QUOTIENT(AX98, 10000) = 7)),
OR(ISBLANK(AZ98), AND(MOD(AZ98, 10000) = BD98, QUOTIENT(AZ98, 10000) = 8)),
OR(ISBLANK(BB98), AND(MOD(BB98, 10000) = BD98, QUOTIENT(BB98, 10000) = 9))
)</f>
        <v>1</v>
      </c>
      <c r="BG98" s="57" t="b">
        <f>AND(
OR(ISBLANK(AW98), AND(MOD(AW98, 10000) = BE98, QUOTIENT(AW98, 10000) = 6)),
OR(ISBLANK(AY98), AND(MOD(AY98, 10000) = BE98, QUOTIENT(AY98, 10000) = 7)),
OR(ISBLANK(BA98), AND(MOD(BA98, 10000) = BE98, QUOTIENT(BA98, 10000) = 8)),
OR(ISBLANK(BC98), AND(MOD(BC98, 10000) = BE98, QUOTIENT(BC98, 10000) = 9))
)</f>
        <v>1</v>
      </c>
    </row>
    <row r="99" spans="1:59">
      <c r="A99" s="9" t="s">
        <v>392</v>
      </c>
      <c r="B99" s="9" t="s">
        <v>1700</v>
      </c>
      <c r="C99" s="9">
        <v>2</v>
      </c>
      <c r="D99" s="9">
        <v>3</v>
      </c>
      <c r="E99" s="9" t="str">
        <f>_xlfn.CONCAT(B99, RIGHT(_xlfn.CONCAT("0", D99), 2))</f>
        <v>BZ-OE03</v>
      </c>
      <c r="F99" s="9" t="s">
        <v>1526</v>
      </c>
      <c r="G99" s="9" t="s">
        <v>655</v>
      </c>
      <c r="H99" s="9" t="s">
        <v>654</v>
      </c>
      <c r="J99" s="9" t="e">
        <f>MATCH($A99, 'Spells By School'!A:A, 0)</f>
        <v>#N/A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>
        <f>MATCH($A99, 'Spells By School'!F:F, 0)</f>
        <v>33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Enchantment</v>
      </c>
      <c r="T99" s="9" t="str">
        <f>IF(ISNA($J99), IF(ISNA($K99), IF(ISNA($L99), IF(ISNA($M99), IF(ISNA($N99), IF(ISNA($O99), IF(ISNA($P99), IF(ISNA($Q99), IF(ISNA($R99), "###error###", "WM"),"IL"),"NE"),"EN"),"EV"),"TR"),"DI"),"CO"),"AB")</f>
        <v>EN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wand_ai_620_EN</v>
      </c>
      <c r="Z99" s="9" t="str">
        <f>IF(ISBLANK(X99), W99, X99)</f>
        <v>wand_ai_620_EN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82056</v>
      </c>
      <c r="BA99" s="55">
        <v>82057</v>
      </c>
      <c r="BD99" s="9">
        <v>2056</v>
      </c>
      <c r="BE99" s="57">
        <f>IF(BD99="", "", BD99+1)</f>
        <v>2057</v>
      </c>
      <c r="BF99" s="57" t="b">
        <f>AND(
OR(ISBLANK(AV99), AND(MOD(AV99, 10000) = BD99, QUOTIENT(AV99, 10000) = 6)),
OR(ISBLANK(AX99), AND(MOD(AX99, 10000) = BD99, QUOTIENT(AX99, 10000) = 7)),
OR(ISBLANK(AZ99), AND(MOD(AZ99, 10000) = BD99, QUOTIENT(AZ99, 10000) = 8)),
OR(ISBLANK(BB99), AND(MOD(BB99, 10000) = BD99, QUOTIENT(BB99, 10000) = 9))
)</f>
        <v>1</v>
      </c>
      <c r="BG99" s="57" t="b">
        <f>AND(
OR(ISBLANK(AW99), AND(MOD(AW99, 10000) = BE99, QUOTIENT(AW99, 10000) = 6)),
OR(ISBLANK(AY99), AND(MOD(AY99, 10000) = BE99, QUOTIENT(AY99, 10000) = 7)),
OR(ISBLANK(BA99), AND(MOD(BA99, 10000) = BE99, QUOTIENT(BA99, 10000) = 8)),
OR(ISBLANK(BC99), AND(MOD(BC99, 10000) = BE99, QUOTIENT(BC99, 10000) = 9))
)</f>
        <v>1</v>
      </c>
    </row>
    <row r="100" spans="1:59">
      <c r="A100" s="30" t="s">
        <v>326</v>
      </c>
      <c r="B100" s="9" t="s">
        <v>1701</v>
      </c>
      <c r="C100" s="9">
        <v>2</v>
      </c>
      <c r="D100" s="9">
        <v>3</v>
      </c>
      <c r="E100" s="9" t="str">
        <f>_xlfn.CONCAT(B100, RIGHT(_xlfn.CONCAT("0", D100), 2))</f>
        <v>BZ-OF03</v>
      </c>
      <c r="F100" s="9" t="s">
        <v>1527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 t="e">
        <f>MATCH($A100, 'Spells By School'!F:F, 0)</f>
        <v>#N/A</v>
      </c>
      <c r="P100" s="9">
        <f ca="1">MATCH($A100, 'Spells By School'!G:G, 0)</f>
        <v>51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ca="1">IF(ISNA($J100), IF(ISNA($K100), IF(ISNA($L100), IF(ISNA($M100), IF(ISNA($N100), IF(ISNA($O100), IF(ISNA($P100), IF(ISNA($Q100), IF(ISNA($R100), "###error###", R$1),Q$1),P$1),O$1),N$1),M$1),L$1),K$1),J$1)</f>
        <v>Necromancy</v>
      </c>
      <c r="T100" s="9" t="str">
        <f ca="1">IF(ISNA($J100), IF(ISNA($K100), IF(ISNA($L100), IF(ISNA($M100), IF(ISNA($N100), IF(ISNA($O100), IF(ISNA($P100), IF(ISNA($Q100), IF(ISNA($R100), "###error###", "WM"),"IL"),"NE"),"EN"),"EV"),"TR"),"DI"),"CO"),"AB")</f>
        <v>NE</v>
      </c>
      <c r="U100" s="9">
        <f ca="1"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53</v>
      </c>
      <c r="V100" s="9" t="str">
        <f ca="1">INDEX('Wand Mapping'!K:K, U100)</f>
        <v>wand_ai_510</v>
      </c>
      <c r="W100" s="9" t="str">
        <f ca="1">_xlfn.CONCAT(V100, "_", T100)</f>
        <v>wand_ai_510_NE</v>
      </c>
      <c r="Z100" s="9" t="str">
        <f ca="1">IF(ISBLANK(X100), W100, X100)</f>
        <v>wand_ai_510_NE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82058</v>
      </c>
      <c r="BA100" s="55">
        <v>82059</v>
      </c>
      <c r="BD100" s="9">
        <v>2058</v>
      </c>
      <c r="BE100" s="57">
        <f>IF(BD100="", "", BD100+1)</f>
        <v>2059</v>
      </c>
      <c r="BF100" s="57" t="b">
        <f>AND(
OR(ISBLANK(AV100), AND(MOD(AV100, 10000) = BD100, QUOTIENT(AV100, 10000) = 6)),
OR(ISBLANK(AX100), AND(MOD(AX100, 10000) = BD100, QUOTIENT(AX100, 10000) = 7)),
OR(ISBLANK(AZ100), AND(MOD(AZ100, 10000) = BD100, QUOTIENT(AZ100, 10000) = 8)),
OR(ISBLANK(BB100), AND(MOD(BB100, 10000) = BD100, QUOTIENT(BB100, 10000) = 9))
)</f>
        <v>1</v>
      </c>
      <c r="BG100" s="57" t="b">
        <f>AND(
OR(ISBLANK(AW100), AND(MOD(AW100, 10000) = BE100, QUOTIENT(AW100, 10000) = 6)),
OR(ISBLANK(AY100), AND(MOD(AY100, 10000) = BE100, QUOTIENT(AY100, 10000) = 7)),
OR(ISBLANK(BA100), AND(MOD(BA100, 10000) = BE100, QUOTIENT(BA100, 10000) = 8)),
OR(ISBLANK(BC100), AND(MOD(BC100, 10000) = BE100, QUOTIENT(BC100, 10000) = 9))
)</f>
        <v>1</v>
      </c>
    </row>
    <row r="101" spans="1:59">
      <c r="A101" s="9" t="s">
        <v>543</v>
      </c>
      <c r="B101" s="9" t="s">
        <v>1815</v>
      </c>
      <c r="C101" s="9">
        <v>2</v>
      </c>
      <c r="D101" s="9">
        <v>3</v>
      </c>
      <c r="E101" s="9" t="str">
        <f>_xlfn.CONCAT(B101, RIGHT(_xlfn.CONCAT("0", D101), 2))</f>
        <v>BZ-S103</v>
      </c>
      <c r="F101" s="9" t="s">
        <v>1666</v>
      </c>
      <c r="G101" s="9" t="s">
        <v>655</v>
      </c>
      <c r="H101" s="9" t="s">
        <v>654</v>
      </c>
      <c r="I101" s="9" t="s">
        <v>1668</v>
      </c>
      <c r="J101" s="9">
        <f>MATCH($A101, 'Spells By School'!A:A, 0)</f>
        <v>67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 t="e">
        <f ca="1">MATCH($A101, 'Spells By School'!G:G, 0)</f>
        <v>#N/A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>IF(ISNA($J101), IF(ISNA($K101), IF(ISNA($L101), IF(ISNA($M101), IF(ISNA($N101), IF(ISNA($O101), IF(ISNA($P101), IF(ISNA($Q101), IF(ISNA($R101), "###error###", R$1),Q$1),P$1),O$1),N$1),M$1),L$1),K$1),J$1)</f>
        <v>Abjuration</v>
      </c>
      <c r="T101" s="9" t="str">
        <f>IF(ISNA($J101), IF(ISNA($K101), IF(ISNA($L101), IF(ISNA($M101), IF(ISNA($N101), IF(ISNA($O101), IF(ISNA($P101), IF(ISNA($Q101), IF(ISNA($R101), "###error###", "WM"),"IL"),"NE"),"EN"),"EV"),"TR"),"DI"),"CO"),"AB")</f>
        <v>AB</v>
      </c>
      <c r="U101" s="9">
        <f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87</v>
      </c>
      <c r="V101" s="9" t="str">
        <f>INDEX('Wand Mapping'!K:K, U101)</f>
        <v>wand_ai_850</v>
      </c>
      <c r="W101" s="9" t="str">
        <f>_xlfn.CONCAT(V101, "_", T101)</f>
        <v>wand_ai_850_AB</v>
      </c>
      <c r="Z101" s="9" t="str">
        <f>IF(ISBLANK(X101), W101, X101)</f>
        <v>wand_ai_850_AB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82060</v>
      </c>
      <c r="BA101" s="55">
        <v>82061</v>
      </c>
      <c r="BD101" s="9">
        <v>2060</v>
      </c>
      <c r="BE101" s="57">
        <f>IF(BD101="", "", BD101+1)</f>
        <v>2061</v>
      </c>
      <c r="BF101" s="57" t="b">
        <f>AND(
OR(ISBLANK(AV101), AND(MOD(AV101, 10000) = BD101, QUOTIENT(AV101, 10000) = 6)),
OR(ISBLANK(AX101), AND(MOD(AX101, 10000) = BD101, QUOTIENT(AX101, 10000) = 7)),
OR(ISBLANK(AZ101), AND(MOD(AZ101, 10000) = BD101, QUOTIENT(AZ101, 10000) = 8)),
OR(ISBLANK(BB101), AND(MOD(BB101, 10000) = BD101, QUOTIENT(BB101, 10000) = 9))
)</f>
        <v>1</v>
      </c>
      <c r="BG101" s="57" t="b">
        <f>AND(
OR(ISBLANK(AW101), AND(MOD(AW101, 10000) = BE101, QUOTIENT(AW101, 10000) = 6)),
OR(ISBLANK(AY101), AND(MOD(AY101, 10000) = BE101, QUOTIENT(AY101, 10000) = 7)),
OR(ISBLANK(BA101), AND(MOD(BA101, 10000) = BE101, QUOTIENT(BA101, 10000) = 8)),
OR(ISBLANK(BC101), AND(MOD(BC101, 10000) = BE101, QUOTIENT(BC101, 10000) = 9))
)</f>
        <v>1</v>
      </c>
    </row>
    <row r="102" spans="1:59">
      <c r="A102" s="9" t="s">
        <v>118</v>
      </c>
      <c r="B102" s="9" t="s">
        <v>1777</v>
      </c>
      <c r="C102" s="9">
        <v>2</v>
      </c>
      <c r="D102" s="9">
        <v>3</v>
      </c>
      <c r="E102" s="9" t="str">
        <f>_xlfn.CONCAT(B102, RIGHT(_xlfn.CONCAT("0", D102), 2))</f>
        <v>BZ-QY03</v>
      </c>
      <c r="F102" s="9" t="s">
        <v>1627</v>
      </c>
      <c r="G102" s="9" t="s">
        <v>655</v>
      </c>
      <c r="H102" s="9" t="s">
        <v>654</v>
      </c>
      <c r="I102" s="9" t="s">
        <v>653</v>
      </c>
      <c r="J102" s="9" t="e">
        <f>MATCH($A102, 'Spells By School'!A:A, 0)</f>
        <v>#N/A</v>
      </c>
      <c r="K102" s="9" t="e">
        <f>MATCH($A102, 'Spells By School'!B:B, 0)</f>
        <v>#N/A</v>
      </c>
      <c r="L102" s="9" t="e">
        <f>MATCH($A102, 'Spells By School'!C:C, 0)</f>
        <v>#N/A</v>
      </c>
      <c r="M102" s="9">
        <f>MATCH($A102, 'Spells By School'!D:D, 0)</f>
        <v>44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Transmutation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TR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21</v>
      </c>
      <c r="V102" s="9" t="str">
        <f>INDEX('Wand Mapping'!K:K, U102)</f>
        <v>wand_ai_190</v>
      </c>
      <c r="W102" s="9" t="str">
        <f>_xlfn.CONCAT(V102, "_", T102)</f>
        <v>wand_ai_190_TR</v>
      </c>
      <c r="Z102" s="9" t="str">
        <f>IF(ISBLANK(X102), W102, X102)</f>
        <v>wand_ai_190_TR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N102" s="9" t="b">
        <v>1</v>
      </c>
      <c r="AZ102" s="55">
        <v>82062</v>
      </c>
      <c r="BA102" s="55">
        <v>82063</v>
      </c>
      <c r="BD102" s="9">
        <v>2062</v>
      </c>
      <c r="BE102" s="57">
        <f>IF(BD102="", "", BD102+1)</f>
        <v>2063</v>
      </c>
      <c r="BF102" s="57" t="b">
        <f>AND(
OR(ISBLANK(AV102), AND(MOD(AV102, 10000) = BD102, QUOTIENT(AV102, 10000) = 6)),
OR(ISBLANK(AX102), AND(MOD(AX102, 10000) = BD102, QUOTIENT(AX102, 10000) = 7)),
OR(ISBLANK(AZ102), AND(MOD(AZ102, 10000) = BD102, QUOTIENT(AZ102, 10000) = 8)),
OR(ISBLANK(BB102), AND(MOD(BB102, 10000) = BD102, QUOTIENT(BB102, 10000) = 9))
)</f>
        <v>1</v>
      </c>
      <c r="BG102" s="57" t="b">
        <f>AND(
OR(ISBLANK(AW102), AND(MOD(AW102, 10000) = BE102, QUOTIENT(AW102, 10000) = 6)),
OR(ISBLANK(AY102), AND(MOD(AY102, 10000) = BE102, QUOTIENT(AY102, 10000) = 7)),
OR(ISBLANK(BA102), AND(MOD(BA102, 10000) = BE102, QUOTIENT(BA102, 10000) = 8)),
OR(ISBLANK(BC102), AND(MOD(BC102, 10000) = BE102, QUOTIENT(BC102, 10000) = 9))
)</f>
        <v>1</v>
      </c>
    </row>
    <row r="103" spans="1:59">
      <c r="A103" s="9" t="s">
        <v>161</v>
      </c>
      <c r="B103" s="9" t="s">
        <v>1702</v>
      </c>
      <c r="C103" s="9">
        <v>2</v>
      </c>
      <c r="D103" s="9">
        <v>3</v>
      </c>
      <c r="E103" s="9" t="str">
        <f>_xlfn.CONCAT(B103, RIGHT(_xlfn.CONCAT("0", D103), 2))</f>
        <v>BZ-OG03</v>
      </c>
      <c r="F103" s="9" t="s">
        <v>1528</v>
      </c>
      <c r="G103" s="9" t="s">
        <v>655</v>
      </c>
      <c r="H103" s="9" t="s">
        <v>654</v>
      </c>
      <c r="J103" s="9">
        <f>MATCH($A103, 'Spells By School'!A:A, 0)</f>
        <v>8</v>
      </c>
      <c r="K103" s="9" t="e">
        <f>MATCH($A103, 'Spells By School'!B:B, 0)</f>
        <v>#N/A</v>
      </c>
      <c r="L103" s="9" t="e">
        <f>MATCH($A103, 'Spells By School'!C:C, 0)</f>
        <v>#N/A</v>
      </c>
      <c r="M103" s="9" t="e">
        <f>MATCH($A103, 'Spells By School'!D:D, 0)</f>
        <v>#N/A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Abjuration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AB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29</v>
      </c>
      <c r="V103" s="9" t="str">
        <f>INDEX('Wand Mapping'!K:K, U103)</f>
        <v>wand_ai_270</v>
      </c>
      <c r="W103" s="9" t="str">
        <f>_xlfn.CONCAT(V103, "_", T103)</f>
        <v>wand_ai_270_AB</v>
      </c>
      <c r="Z103" s="9" t="str">
        <f>IF(ISBLANK(X103), W103, X103)</f>
        <v>wand_ai_270_AB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82064</v>
      </c>
      <c r="BA103" s="55">
        <v>82065</v>
      </c>
      <c r="BD103" s="9">
        <v>2064</v>
      </c>
      <c r="BE103" s="57">
        <f>IF(BD103="", "", BD103+1)</f>
        <v>2065</v>
      </c>
      <c r="BF103" s="57" t="b">
        <f>AND(
OR(ISBLANK(AV103), AND(MOD(AV103, 10000) = BD103, QUOTIENT(AV103, 10000) = 6)),
OR(ISBLANK(AX103), AND(MOD(AX103, 10000) = BD103, QUOTIENT(AX103, 10000) = 7)),
OR(ISBLANK(AZ103), AND(MOD(AZ103, 10000) = BD103, QUOTIENT(AZ103, 10000) = 8)),
OR(ISBLANK(BB103), AND(MOD(BB103, 10000) = BD103, QUOTIENT(BB103, 10000) = 9))
)</f>
        <v>1</v>
      </c>
      <c r="BG103" s="57" t="b">
        <f>AND(
OR(ISBLANK(AW103), AND(MOD(AW103, 10000) = BE103, QUOTIENT(AW103, 10000) = 6)),
OR(ISBLANK(AY103), AND(MOD(AY103, 10000) = BE103, QUOTIENT(AY103, 10000) = 7)),
OR(ISBLANK(BA103), AND(MOD(BA103, 10000) = BE103, QUOTIENT(BA103, 10000) = 8)),
OR(ISBLANK(BC103), AND(MOD(BC103, 10000) = BE103, QUOTIENT(BC103, 10000) = 9))
)</f>
        <v>1</v>
      </c>
    </row>
    <row r="104" spans="1:59">
      <c r="A104" s="23" t="s">
        <v>267</v>
      </c>
      <c r="B104" s="9" t="s">
        <v>1778</v>
      </c>
      <c r="C104" s="9">
        <v>2</v>
      </c>
      <c r="D104" s="9">
        <v>3</v>
      </c>
      <c r="E104" s="9" t="str">
        <f>_xlfn.CONCAT(B104, RIGHT(_xlfn.CONCAT("0", D104), 2))</f>
        <v>BZ-QZ03</v>
      </c>
      <c r="F104" s="9" t="s">
        <v>1628</v>
      </c>
      <c r="G104" s="9" t="s">
        <v>655</v>
      </c>
      <c r="H104" s="9" t="s">
        <v>654</v>
      </c>
      <c r="I104" s="9" t="s">
        <v>653</v>
      </c>
      <c r="J104" s="9" t="e">
        <f>MATCH($A104, 'Spells By School'!A:A, 0)</f>
        <v>#N/A</v>
      </c>
      <c r="K104" s="9" t="e">
        <f>MATCH($A104, 'Spells By School'!B:B, 0)</f>
        <v>#N/A</v>
      </c>
      <c r="L104" s="9">
        <f>MATCH($A104, 'Spells By School'!C:C, 0)</f>
        <v>8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Divination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DI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45</v>
      </c>
      <c r="V104" s="9" t="str">
        <f>INDEX('Wand Mapping'!K:K, U104)</f>
        <v>wand_ai_430</v>
      </c>
      <c r="W104" s="9" t="str">
        <f>_xlfn.CONCAT(V104, "_", T104)</f>
        <v>wand_ai_430_DI</v>
      </c>
      <c r="Z104" s="9" t="str">
        <f>IF(ISBLANK(X104), W104, X104)</f>
        <v>wand_ai_430_DI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82066</v>
      </c>
      <c r="BA104" s="55">
        <v>82067</v>
      </c>
      <c r="BD104" s="9">
        <v>2066</v>
      </c>
      <c r="BE104" s="57">
        <f>IF(BD104="", "", BD104+1)</f>
        <v>2067</v>
      </c>
      <c r="BF104" s="57" t="b">
        <f>AND(
OR(ISBLANK(AV104), AND(MOD(AV104, 10000) = BD104, QUOTIENT(AV104, 10000) = 6)),
OR(ISBLANK(AX104), AND(MOD(AX104, 10000) = BD104, QUOTIENT(AX104, 10000) = 7)),
OR(ISBLANK(AZ104), AND(MOD(AZ104, 10000) = BD104, QUOTIENT(AZ104, 10000) = 8)),
OR(ISBLANK(BB104), AND(MOD(BB104, 10000) = BD104, QUOTIENT(BB104, 10000) = 9))
)</f>
        <v>1</v>
      </c>
      <c r="BG104" s="57" t="b">
        <f>AND(
OR(ISBLANK(AW104), AND(MOD(AW104, 10000) = BE104, QUOTIENT(AW104, 10000) = 6)),
OR(ISBLANK(AY104), AND(MOD(AY104, 10000) = BE104, QUOTIENT(AY104, 10000) = 7)),
OR(ISBLANK(BA104), AND(MOD(BA104, 10000) = BE104, QUOTIENT(BA104, 10000) = 8)),
OR(ISBLANK(BC104), AND(MOD(BC104, 10000) = BE104, QUOTIENT(BC104, 10000) = 9))
)</f>
        <v>1</v>
      </c>
    </row>
    <row r="105" spans="1:59">
      <c r="A105" s="9" t="s">
        <v>428</v>
      </c>
      <c r="B105" s="9" t="s">
        <v>1779</v>
      </c>
      <c r="C105" s="9">
        <v>2</v>
      </c>
      <c r="D105" s="9">
        <v>3</v>
      </c>
      <c r="E105" s="9" t="str">
        <f>_xlfn.CONCAT(B105, RIGHT(_xlfn.CONCAT("0", D105), 2))</f>
        <v>BZ-R003</v>
      </c>
      <c r="F105" s="9" t="s">
        <v>1629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11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70</v>
      </c>
      <c r="V105" s="9" t="str">
        <f>INDEX('Wand Mapping'!K:K, U105)</f>
        <v>wand_ai_680</v>
      </c>
      <c r="W105" s="9" t="str">
        <f>_xlfn.CONCAT(V105, "_", T105)</f>
        <v>wand_ai_680_DI</v>
      </c>
      <c r="Z105" s="9" t="str">
        <f>IF(ISBLANK(X105), W105, X105)</f>
        <v>wand_ai_680_DI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Z105" s="55">
        <v>82068</v>
      </c>
      <c r="BA105" s="55">
        <v>82069</v>
      </c>
      <c r="BD105" s="59">
        <v>2068</v>
      </c>
      <c r="BE105" s="57">
        <f>IF(BD105="", "", BD105+1)</f>
        <v>2069</v>
      </c>
      <c r="BF105" s="57" t="b">
        <f>AND(
OR(ISBLANK(AV105), AND(MOD(AV105, 10000) = BD105, QUOTIENT(AV105, 10000) = 6)),
OR(ISBLANK(AX105), AND(MOD(AX105, 10000) = BD105, QUOTIENT(AX105, 10000) = 7)),
OR(ISBLANK(AZ105), AND(MOD(AZ105, 10000) = BD105, QUOTIENT(AZ105, 10000) = 8)),
OR(ISBLANK(BB105), AND(MOD(BB105, 10000) = BD105, QUOTIENT(BB105, 10000) = 9))
)</f>
        <v>1</v>
      </c>
      <c r="BG105" s="57" t="b">
        <f>AND(
OR(ISBLANK(AW105), AND(MOD(AW105, 10000) = BE105, QUOTIENT(AW105, 10000) = 6)),
OR(ISBLANK(AY105), AND(MOD(AY105, 10000) = BE105, QUOTIENT(AY105, 10000) = 7)),
OR(ISBLANK(BA105), AND(MOD(BA105, 10000) = BE105, QUOTIENT(BA105, 10000) = 8)),
OR(ISBLANK(BC105), AND(MOD(BC105, 10000) = BE105, QUOTIENT(BC105, 10000) = 9))
)</f>
        <v>1</v>
      </c>
    </row>
    <row r="106" spans="1:59">
      <c r="A106" s="63" t="s">
        <v>2026</v>
      </c>
      <c r="B106" s="63" t="s">
        <v>2025</v>
      </c>
      <c r="C106" s="9">
        <v>2</v>
      </c>
      <c r="D106" s="9">
        <v>3</v>
      </c>
      <c r="E106" s="9" t="str">
        <f>_xlfn.CONCAT(B106, RIGHT(_xlfn.CONCAT("0", D106), 2))</f>
        <v>BZ-YJ03</v>
      </c>
      <c r="G106" s="63" t="s">
        <v>2008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BB106" s="55">
        <v>92070</v>
      </c>
      <c r="BC106" s="55">
        <v>92071</v>
      </c>
      <c r="BD106" s="59">
        <v>2070</v>
      </c>
      <c r="BE106" s="57">
        <f>IF(BD106="", "", BD106+1)</f>
        <v>2071</v>
      </c>
      <c r="BF106" s="57" t="b">
        <f>AND(
OR(ISBLANK(AV106), AND(MOD(AV106, 10000) = BD106, QUOTIENT(AV106, 10000) = 6)),
OR(ISBLANK(AX106), AND(MOD(AX106, 10000) = BD106, QUOTIENT(AX106, 10000) = 7)),
OR(ISBLANK(AZ106), AND(MOD(AZ106, 10000) = BD106, QUOTIENT(AZ106, 10000) = 8)),
OR(ISBLANK(BB106), AND(MOD(BB106, 10000) = BD106, QUOTIENT(BB106, 10000) = 9))
)</f>
        <v>1</v>
      </c>
      <c r="BG106" s="57" t="b">
        <f>AND(
OR(ISBLANK(AW106), AND(MOD(AW106, 10000) = BE106, QUOTIENT(AW106, 10000) = 6)),
OR(ISBLANK(AY106), AND(MOD(AY106, 10000) = BE106, QUOTIENT(AY106, 10000) = 7)),
OR(ISBLANK(BA106), AND(MOD(BA106, 10000) = BE106, QUOTIENT(BA106, 10000) = 8)),
OR(ISBLANK(BC106), AND(MOD(BC106, 10000) = BE106, QUOTIENT(BC106, 10000) = 9))
)</f>
        <v>1</v>
      </c>
    </row>
    <row r="107" spans="1:59">
      <c r="A107" s="63" t="s">
        <v>2027</v>
      </c>
      <c r="B107" s="63" t="s">
        <v>2028</v>
      </c>
      <c r="C107" s="9">
        <v>2</v>
      </c>
      <c r="D107" s="9">
        <v>3</v>
      </c>
      <c r="E107" s="9" t="str">
        <f>_xlfn.CONCAT(B107, RIGHT(_xlfn.CONCAT("0", D107), 2))</f>
        <v>BZ-YK03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92072</v>
      </c>
      <c r="BC107" s="55">
        <v>92073</v>
      </c>
      <c r="BD107" s="59">
        <v>2072</v>
      </c>
      <c r="BE107" s="57">
        <f>IF(BD107="", "", BD107+1)</f>
        <v>2073</v>
      </c>
      <c r="BF107" s="57" t="b">
        <f>AND(
OR(ISBLANK(AV107), AND(MOD(AV107, 10000) = BD107, QUOTIENT(AV107, 10000) = 6)),
OR(ISBLANK(AX107), AND(MOD(AX107, 10000) = BD107, QUOTIENT(AX107, 10000) = 7)),
OR(ISBLANK(AZ107), AND(MOD(AZ107, 10000) = BD107, QUOTIENT(AZ107, 10000) = 8)),
OR(ISBLANK(BB107), AND(MOD(BB107, 10000) = BD107, QUOTIENT(BB107, 10000) = 9))
)</f>
        <v>1</v>
      </c>
      <c r="BG107" s="57" t="b">
        <f>AND(
OR(ISBLANK(AW107), AND(MOD(AW107, 10000) = BE107, QUOTIENT(AW107, 10000) = 6)),
OR(ISBLANK(AY107), AND(MOD(AY107, 10000) = BE107, QUOTIENT(AY107, 10000) = 7)),
OR(ISBLANK(BA107), AND(MOD(BA107, 10000) = BE107, QUOTIENT(BA107, 10000) = 8)),
OR(ISBLANK(BC107), AND(MOD(BC107, 10000) = BE107, QUOTIENT(BC107, 10000) = 9))
)</f>
        <v>1</v>
      </c>
    </row>
    <row r="108" spans="1:59">
      <c r="A108" s="63" t="s">
        <v>2030</v>
      </c>
      <c r="B108" s="63" t="s">
        <v>2029</v>
      </c>
      <c r="C108" s="9">
        <v>2</v>
      </c>
      <c r="D108" s="9">
        <v>3</v>
      </c>
      <c r="E108" s="9" t="str">
        <f>_xlfn.CONCAT(B108, RIGHT(_xlfn.CONCAT("0", D108), 2))</f>
        <v>BZ-YL03</v>
      </c>
      <c r="G108" s="63" t="s">
        <v>2008</v>
      </c>
      <c r="AA108" s="9" t="b">
        <v>1</v>
      </c>
      <c r="AB108" s="9" t="b">
        <v>1</v>
      </c>
      <c r="AC108" s="9" t="b">
        <v>1</v>
      </c>
      <c r="AD108" s="9" t="b">
        <v>1</v>
      </c>
      <c r="AE108" s="9" t="b">
        <v>1</v>
      </c>
      <c r="AF108" s="9" t="b">
        <v>1</v>
      </c>
      <c r="AG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92074</v>
      </c>
      <c r="BC108" s="55">
        <v>92075</v>
      </c>
      <c r="BD108" s="59">
        <v>2074</v>
      </c>
      <c r="BE108" s="57">
        <f>IF(BD108="", "", BD108+1)</f>
        <v>2075</v>
      </c>
      <c r="BF108" s="57" t="b">
        <f>AND(
OR(ISBLANK(AV108), AND(MOD(AV108, 10000) = BD108, QUOTIENT(AV108, 10000) = 6)),
OR(ISBLANK(AX108), AND(MOD(AX108, 10000) = BD108, QUOTIENT(AX108, 10000) = 7)),
OR(ISBLANK(AZ108), AND(MOD(AZ108, 10000) = BD108, QUOTIENT(AZ108, 10000) = 8)),
OR(ISBLANK(BB108), AND(MOD(BB108, 10000) = BD108, QUOTIENT(BB108, 10000) = 9))
)</f>
        <v>1</v>
      </c>
      <c r="BG108" s="57" t="b">
        <f>AND(
OR(ISBLANK(AW108), AND(MOD(AW108, 10000) = BE108, QUOTIENT(AW108, 10000) = 6)),
OR(ISBLANK(AY108), AND(MOD(AY108, 10000) = BE108, QUOTIENT(AY108, 10000) = 7)),
OR(ISBLANK(BA108), AND(MOD(BA108, 10000) = BE108, QUOTIENT(BA108, 10000) = 8)),
OR(ISBLANK(BC108), AND(MOD(BC108, 10000) = BE108, QUOTIENT(BC108, 10000) = 9))
)</f>
        <v>1</v>
      </c>
    </row>
    <row r="109" spans="1:59">
      <c r="A109" s="9" t="s">
        <v>2031</v>
      </c>
      <c r="B109" s="63" t="s">
        <v>2032</v>
      </c>
      <c r="C109" s="9">
        <v>2</v>
      </c>
      <c r="D109" s="9">
        <v>3</v>
      </c>
      <c r="E109" s="9" t="str">
        <f>_xlfn.CONCAT(B109, RIGHT(_xlfn.CONCAT("0", D109), 2))</f>
        <v>BZ-YM03</v>
      </c>
      <c r="G109" s="63" t="s">
        <v>2008</v>
      </c>
      <c r="AA109" s="9" t="b">
        <v>1</v>
      </c>
      <c r="AD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92076</v>
      </c>
      <c r="BC109" s="55">
        <v>92077</v>
      </c>
      <c r="BD109" s="59">
        <v>2076</v>
      </c>
      <c r="BE109" s="57">
        <f>IF(BD109="", "", BD109+1)</f>
        <v>2077</v>
      </c>
      <c r="BF109" s="57" t="b">
        <f>AND(
OR(ISBLANK(AV109), AND(MOD(AV109, 10000) = BD109, QUOTIENT(AV109, 10000) = 6)),
OR(ISBLANK(AX109), AND(MOD(AX109, 10000) = BD109, QUOTIENT(AX109, 10000) = 7)),
OR(ISBLANK(AZ109), AND(MOD(AZ109, 10000) = BD109, QUOTIENT(AZ109, 10000) = 8)),
OR(ISBLANK(BB109), AND(MOD(BB109, 10000) = BD109, QUOTIENT(BB109, 10000) = 9))
)</f>
        <v>1</v>
      </c>
      <c r="BG109" s="57" t="b">
        <f>AND(
OR(ISBLANK(AW109), AND(MOD(AW109, 10000) = BE109, QUOTIENT(AW109, 10000) = 6)),
OR(ISBLANK(AY109), AND(MOD(AY109, 10000) = BE109, QUOTIENT(AY109, 10000) = 7)),
OR(ISBLANK(BA109), AND(MOD(BA109, 10000) = BE109, QUOTIENT(BA109, 10000) = 8)),
OR(ISBLANK(BC109), AND(MOD(BC109, 10000) = BE109, QUOTIENT(BC109, 10000) = 9))
)</f>
        <v>1</v>
      </c>
    </row>
    <row r="110" spans="1:59">
      <c r="A110" s="9" t="s">
        <v>225</v>
      </c>
      <c r="B110" s="9" t="s">
        <v>955</v>
      </c>
      <c r="C110" s="9">
        <v>2</v>
      </c>
      <c r="D110" s="9">
        <v>3</v>
      </c>
      <c r="E110" s="9" t="str">
        <f>_xlfn.CONCAT(B110, RIGHT(_xlfn.CONCAT("0", D110), 2))</f>
        <v>BZ-2L03</v>
      </c>
      <c r="F110" s="9" t="s">
        <v>855</v>
      </c>
      <c r="G110" s="9" t="s">
        <v>655</v>
      </c>
      <c r="H110" s="9" t="s">
        <v>652</v>
      </c>
      <c r="J110" s="9" t="e">
        <f>MATCH($A110, 'Spells By School'!A:A, 0)</f>
        <v>#N/A</v>
      </c>
      <c r="K110" s="9" t="e">
        <f>MATCH($A110, 'Spells By School'!B:B, 0)</f>
        <v>#N/A</v>
      </c>
      <c r="L110" s="9" t="e">
        <f>MATCH($A110, 'Spells By School'!C:C, 0)</f>
        <v>#N/A</v>
      </c>
      <c r="M110" s="9" t="e">
        <f>MATCH($A110, 'Spells By School'!D:D, 0)</f>
        <v>#N/A</v>
      </c>
      <c r="N110" s="9" t="e">
        <f>MATCH($A110, 'Spells By School'!E:E, 0)</f>
        <v>#N/A</v>
      </c>
      <c r="O110" s="9" t="e">
        <f>MATCH($A110, 'Spells By School'!F:F, 0)</f>
        <v>#N/A</v>
      </c>
      <c r="P110" s="9">
        <f ca="1">MATCH($A110, 'Spells By School'!G:G, 0)</f>
        <v>3</v>
      </c>
      <c r="Q110" s="9" t="e">
        <f>MATCH($A110, 'Spells By School'!H:H, 0)</f>
        <v>#N/A</v>
      </c>
      <c r="R110" s="9" t="e">
        <f>MATCH($A110, 'Spells By School'!I:I, 0)</f>
        <v>#N/A</v>
      </c>
      <c r="S110" s="9" t="str">
        <f ca="1">IF(ISNA($J110), IF(ISNA($K110), IF(ISNA($L110), IF(ISNA($M110), IF(ISNA($N110), IF(ISNA($O110), IF(ISNA($P110), IF(ISNA($Q110), IF(ISNA($R110), "###error###", R$1),Q$1),P$1),O$1),N$1),M$1),L$1),K$1),J$1)</f>
        <v>Necromancy</v>
      </c>
      <c r="T110" s="9" t="str">
        <f ca="1">IF(ISNA($J110), IF(ISNA($K110), IF(ISNA($L110), IF(ISNA($M110), IF(ISNA($N110), IF(ISNA($O110), IF(ISNA($P110), IF(ISNA($Q110), IF(ISNA($R110), "###error###", "WM"),"IL"),"NE"),"EN"),"EV"),"TR"),"DI"),"CO"),"AB")</f>
        <v>NE</v>
      </c>
      <c r="U110" s="9">
        <f ca="1">IF(ISNA($J110), IF(ISNA($K110), IF(ISNA($L110), IF(ISNA($M110), IF(ISNA($N110), IF(ISNA($O110), IF(ISNA($P110), IF(ISNA($Q110), IF(ISNA($R110), "###error###", MATCH(A110, 'Wand Mapping'!J:J,0)),MATCH(A110, 'Wand Mapping'!I:I,0)),MATCH(A110, 'Wand Mapping'!H:H,0)),MATCH(A110, 'Wand Mapping'!G:G,0)),MATCH(A110, 'Wand Mapping'!F:F,0)),MATCH(A110, 'Wand Mapping'!E:E,0)),MATCH(A110, 'Wand Mapping'!D:D,0)),MATCH(A110, 'Wand Mapping'!C:C,0)),MATCH(A110, 'Wand Mapping'!B:B,0))</f>
        <v>39</v>
      </c>
      <c r="V110" s="9" t="str">
        <f ca="1">INDEX('Wand Mapping'!K:K, U110)</f>
        <v>wand_ai_370</v>
      </c>
      <c r="W110" s="9" t="str">
        <f ca="1">_xlfn.CONCAT(V110, "_", T110)</f>
        <v>wand_ai_370_NE</v>
      </c>
      <c r="Z110" s="9" t="str">
        <f ca="1">IF(ISBLANK(X110), W110, X110)</f>
        <v>wand_ai_370_NE</v>
      </c>
      <c r="AB110" s="9" t="b">
        <v>1</v>
      </c>
      <c r="AE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AV110" s="55">
        <v>62500</v>
      </c>
      <c r="AW110" s="55">
        <v>62501</v>
      </c>
      <c r="BB110" s="55">
        <v>92500</v>
      </c>
      <c r="BC110" s="55">
        <v>92501</v>
      </c>
      <c r="BD110" s="59">
        <v>2500</v>
      </c>
      <c r="BE110" s="57">
        <f>IF(BD110="", "", BD110+1)</f>
        <v>2501</v>
      </c>
      <c r="BF110" s="57" t="b">
        <f>AND(
OR(ISBLANK(AV110), AND(MOD(AV110, 10000) = BD110, QUOTIENT(AV110, 10000) = 6)),
OR(ISBLANK(AX110), AND(MOD(AX110, 10000) = BD110, QUOTIENT(AX110, 10000) = 7)),
OR(ISBLANK(AZ110), AND(MOD(AZ110, 10000) = BD110, QUOTIENT(AZ110, 10000) = 8)),
OR(ISBLANK(BB110), AND(MOD(BB110, 10000) = BD110, QUOTIENT(BB110, 10000) = 9))
)</f>
        <v>1</v>
      </c>
      <c r="BG110" s="57" t="b">
        <f>AND(
OR(ISBLANK(AW110), AND(MOD(AW110, 10000) = BE110, QUOTIENT(AW110, 10000) = 6)),
OR(ISBLANK(AY110), AND(MOD(AY110, 10000) = BE110, QUOTIENT(AY110, 10000) = 7)),
OR(ISBLANK(BA110), AND(MOD(BA110, 10000) = BE110, QUOTIENT(BA110, 10000) = 8)),
OR(ISBLANK(BC110), AND(MOD(BC110, 10000) = BE110, QUOTIENT(BC110, 10000) = 9))
)</f>
        <v>1</v>
      </c>
    </row>
    <row r="111" spans="1:59">
      <c r="A111" s="9" t="s">
        <v>627</v>
      </c>
      <c r="B111" s="9" t="s">
        <v>956</v>
      </c>
      <c r="C111" s="9">
        <v>2</v>
      </c>
      <c r="D111" s="9">
        <v>3</v>
      </c>
      <c r="E111" s="9" t="str">
        <f>_xlfn.CONCAT(B111, RIGHT(_xlfn.CONCAT("0", D111), 2))</f>
        <v>BZ-2M03</v>
      </c>
      <c r="F111" s="9" t="s">
        <v>856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>
        <f>MATCH($A111, 'Spells By School'!D:D, 0)</f>
        <v>4</v>
      </c>
      <c r="N111" s="9" t="e">
        <f>MATCH($A111, 'Spells By School'!E:E, 0)</f>
        <v>#N/A</v>
      </c>
      <c r="O111" s="9" t="e">
        <f>MATCH($A111, 'Spells By School'!F:F, 0)</f>
        <v>#N/A</v>
      </c>
      <c r="P111" s="9" t="e">
        <f ca="1">MATCH($A111, 'Spells By School'!G:G, 0)</f>
        <v>#N/A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>IF(ISNA($J111), IF(ISNA($K111), IF(ISNA($L111), IF(ISNA($M111), IF(ISNA($N111), IF(ISNA($O111), IF(ISNA($P111), IF(ISNA($Q111), IF(ISNA($R111), "###error###", R$1),Q$1),P$1),O$1),N$1),M$1),L$1),K$1),J$1)</f>
        <v>Transmutation</v>
      </c>
      <c r="T111" s="9" t="str">
        <f>IF(ISNA($J111), IF(ISNA($K111), IF(ISNA($L111), IF(ISNA($M111), IF(ISNA($N111), IF(ISNA($O111), IF(ISNA($P111), IF(ISNA($Q111), IF(ISNA($R111), "###error###", "WM"),"IL"),"NE"),"EN"),"EV"),"TR"),"DI"),"CO"),"AB")</f>
        <v>TR</v>
      </c>
      <c r="U111" s="9">
        <f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100</v>
      </c>
      <c r="V111" s="9" t="str">
        <f>INDEX('Wand Mapping'!K:K, U111)</f>
        <v>wand_ai_980</v>
      </c>
      <c r="W111" s="9" t="str">
        <f>_xlfn.CONCAT(V111, "_", T111)</f>
        <v>wand_ai_980_TR</v>
      </c>
      <c r="Z111" s="9" t="str">
        <f>IF(ISBLANK(X111), W111, X111)</f>
        <v>wand_ai_980_TR</v>
      </c>
      <c r="AB111" s="64" t="s">
        <v>2033</v>
      </c>
      <c r="AC111" s="9" t="b">
        <v>1</v>
      </c>
      <c r="AE111" s="64" t="s">
        <v>2033</v>
      </c>
      <c r="AF111" s="9" t="b">
        <v>1</v>
      </c>
      <c r="AG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62502</v>
      </c>
      <c r="AW111" s="55">
        <v>62503</v>
      </c>
      <c r="BB111" s="55">
        <v>92502</v>
      </c>
      <c r="BC111" s="55">
        <v>92503</v>
      </c>
      <c r="BD111" s="59">
        <v>2502</v>
      </c>
      <c r="BE111" s="57">
        <f>IF(BD111="", "", BD111+1)</f>
        <v>2503</v>
      </c>
      <c r="BF111" s="57" t="b">
        <f>AND(
OR(ISBLANK(AV111), AND(MOD(AV111, 10000) = BD111, QUOTIENT(AV111, 10000) = 6)),
OR(ISBLANK(AX111), AND(MOD(AX111, 10000) = BD111, QUOTIENT(AX111, 10000) = 7)),
OR(ISBLANK(AZ111), AND(MOD(AZ111, 10000) = BD111, QUOTIENT(AZ111, 10000) = 8)),
OR(ISBLANK(BB111), AND(MOD(BB111, 10000) = BD111, QUOTIENT(BB111, 10000) = 9))
)</f>
        <v>1</v>
      </c>
      <c r="BG111" s="57" t="b">
        <f>AND(
OR(ISBLANK(AW111), AND(MOD(AW111, 10000) = BE111, QUOTIENT(AW111, 10000) = 6)),
OR(ISBLANK(AY111), AND(MOD(AY111, 10000) = BE111, QUOTIENT(AY111, 10000) = 7)),
OR(ISBLANK(BA111), AND(MOD(BA111, 10000) = BE111, QUOTIENT(BA111, 10000) = 8)),
OR(ISBLANK(BC111), AND(MOD(BC111, 10000) = BE111, QUOTIENT(BC111, 10000) = 9))
)</f>
        <v>1</v>
      </c>
    </row>
    <row r="112" spans="1:59">
      <c r="A112" s="9" t="s">
        <v>45</v>
      </c>
      <c r="B112" s="9" t="s">
        <v>957</v>
      </c>
      <c r="C112" s="9">
        <v>2</v>
      </c>
      <c r="D112" s="9">
        <v>3</v>
      </c>
      <c r="E112" s="9" t="str">
        <f>_xlfn.CONCAT(B112, RIGHT(_xlfn.CONCAT("0", D112), 2))</f>
        <v>BZ-2N03</v>
      </c>
      <c r="F112" s="9" t="s">
        <v>857</v>
      </c>
      <c r="G112" s="9" t="s">
        <v>655</v>
      </c>
      <c r="H112" s="9" t="s">
        <v>652</v>
      </c>
      <c r="J112" s="9" t="e">
        <f>MATCH($A112, 'Spells By School'!A:A, 0)</f>
        <v>#N/A</v>
      </c>
      <c r="K112" s="9">
        <f>MATCH($A112, 'Spells By School'!B:B, 0)</f>
        <v>12</v>
      </c>
      <c r="L112" s="9" t="e">
        <f>MATCH($A112, 'Spells By School'!C:C, 0)</f>
        <v>#N/A</v>
      </c>
      <c r="M112" s="9" t="e">
        <f>MATCH($A112, 'Spells By School'!D:D, 0)</f>
        <v>#N/A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Conjuration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CO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9</v>
      </c>
      <c r="V112" s="9" t="str">
        <f>INDEX('Wand Mapping'!K:K, U112)</f>
        <v>wand_ai_070</v>
      </c>
      <c r="W112" s="9" t="str">
        <f>_xlfn.CONCAT(V112, "_", T112)</f>
        <v>wand_ai_070_CO</v>
      </c>
      <c r="Z112" s="9" t="str">
        <f>IF(ISBLANK(X112), W112, X112)</f>
        <v>wand_ai_070_CO</v>
      </c>
      <c r="AB112" s="9" t="b">
        <v>1</v>
      </c>
      <c r="AE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62504</v>
      </c>
      <c r="AW112" s="55">
        <v>62505</v>
      </c>
      <c r="AX112" s="55">
        <v>72504</v>
      </c>
      <c r="AY112" s="55">
        <v>72505</v>
      </c>
      <c r="BB112" s="55">
        <v>92504</v>
      </c>
      <c r="BC112" s="55">
        <v>92505</v>
      </c>
      <c r="BD112" s="59">
        <v>2504</v>
      </c>
      <c r="BE112" s="57">
        <f>IF(BD112="", "", BD112+1)</f>
        <v>2505</v>
      </c>
      <c r="BF112" s="57" t="b">
        <f>AND(
OR(ISBLANK(AV112), AND(MOD(AV112, 10000) = BD112, QUOTIENT(AV112, 10000) = 6)),
OR(ISBLANK(AX112), AND(MOD(AX112, 10000) = BD112, QUOTIENT(AX112, 10000) = 7)),
OR(ISBLANK(AZ112), AND(MOD(AZ112, 10000) = BD112, QUOTIENT(AZ112, 10000) = 8)),
OR(ISBLANK(BB112), AND(MOD(BB112, 10000) = BD112, QUOTIENT(BB112, 10000) = 9))
)</f>
        <v>1</v>
      </c>
      <c r="BG112" s="57" t="b">
        <f>AND(
OR(ISBLANK(AW112), AND(MOD(AW112, 10000) = BE112, QUOTIENT(AW112, 10000) = 6)),
OR(ISBLANK(AY112), AND(MOD(AY112, 10000) = BE112, QUOTIENT(AY112, 10000) = 7)),
OR(ISBLANK(BA112), AND(MOD(BA112, 10000) = BE112, QUOTIENT(BA112, 10000) = 8)),
OR(ISBLANK(BC112), AND(MOD(BC112, 10000) = BE112, QUOTIENT(BC112, 10000) = 9))
)</f>
        <v>1</v>
      </c>
    </row>
    <row r="113" spans="1:59">
      <c r="A113" s="9" t="s">
        <v>629</v>
      </c>
      <c r="B113" s="9" t="s">
        <v>958</v>
      </c>
      <c r="C113" s="9">
        <v>2</v>
      </c>
      <c r="D113" s="9">
        <v>3</v>
      </c>
      <c r="E113" s="9" t="str">
        <f>_xlfn.CONCAT(B113, RIGHT(_xlfn.CONCAT("0", D113), 2))</f>
        <v>BZ-2O03</v>
      </c>
      <c r="F113" s="9" t="s">
        <v>858</v>
      </c>
      <c r="G113" s="9" t="s">
        <v>655</v>
      </c>
      <c r="H113" s="9" t="s">
        <v>652</v>
      </c>
      <c r="J113" s="9" t="e">
        <f>MATCH($A113, 'Spells By School'!A:A, 0)</f>
        <v>#N/A</v>
      </c>
      <c r="K113" s="9" t="e">
        <f>MATCH($A113, 'Spells By School'!B:B, 0)</f>
        <v>#N/A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>
        <f>MATCH($A113, 'Spells By School'!F:F, 0)</f>
        <v>6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Enchantment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EN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100</v>
      </c>
      <c r="V113" s="9" t="str">
        <f>INDEX('Wand Mapping'!K:K, U113)</f>
        <v>wand_ai_980</v>
      </c>
      <c r="W113" s="9" t="str">
        <f>_xlfn.CONCAT(V113, "_", T113)</f>
        <v>wand_ai_980_EN</v>
      </c>
      <c r="Z113" s="9" t="str">
        <f>IF(ISBLANK(X113), W113, X113)</f>
        <v>wand_ai_980_EN</v>
      </c>
      <c r="AC113" s="9" t="b">
        <v>1</v>
      </c>
      <c r="AF113" s="9" t="b">
        <v>1</v>
      </c>
      <c r="AG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62506</v>
      </c>
      <c r="AW113" s="55">
        <v>62507</v>
      </c>
      <c r="BB113" s="55">
        <v>92506</v>
      </c>
      <c r="BC113" s="55">
        <v>92507</v>
      </c>
      <c r="BD113" s="59">
        <v>2506</v>
      </c>
      <c r="BE113" s="57">
        <f>IF(BD113="", "", BD113+1)</f>
        <v>2507</v>
      </c>
      <c r="BF113" s="57" t="b">
        <f>AND(
OR(ISBLANK(AV113), AND(MOD(AV113, 10000) = BD113, QUOTIENT(AV113, 10000) = 6)),
OR(ISBLANK(AX113), AND(MOD(AX113, 10000) = BD113, QUOTIENT(AX113, 10000) = 7)),
OR(ISBLANK(AZ113), AND(MOD(AZ113, 10000) = BD113, QUOTIENT(AZ113, 10000) = 8)),
OR(ISBLANK(BB113), AND(MOD(BB113, 10000) = BD113, QUOTIENT(BB113, 10000) = 9))
)</f>
        <v>1</v>
      </c>
      <c r="BG113" s="57" t="b">
        <f>AND(
OR(ISBLANK(AW113), AND(MOD(AW113, 10000) = BE113, QUOTIENT(AW113, 10000) = 6)),
OR(ISBLANK(AY113), AND(MOD(AY113, 10000) = BE113, QUOTIENT(AY113, 10000) = 7)),
OR(ISBLANK(BA113), AND(MOD(BA113, 10000) = BE113, QUOTIENT(BA113, 10000) = 8)),
OR(ISBLANK(BC113), AND(MOD(BC113, 10000) = BE113, QUOTIENT(BC113, 10000) = 9))
)</f>
        <v>1</v>
      </c>
    </row>
    <row r="114" spans="1:59">
      <c r="A114" s="21" t="s">
        <v>516</v>
      </c>
      <c r="B114" s="9" t="s">
        <v>959</v>
      </c>
      <c r="C114" s="9">
        <v>2</v>
      </c>
      <c r="D114" s="9">
        <v>3</v>
      </c>
      <c r="E114" s="9" t="str">
        <f>_xlfn.CONCAT(B114, RIGHT(_xlfn.CONCAT("0", D114), 2))</f>
        <v>BZ-2P03</v>
      </c>
      <c r="F114" s="9" t="s">
        <v>859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>
        <f>MATCH($A114, 'Spells By School'!C:C, 0)</f>
        <v>13</v>
      </c>
      <c r="M114" s="9" t="e">
        <f>MATCH($A114, 'Spells By School'!D:D, 0)</f>
        <v>#N/A</v>
      </c>
      <c r="N114" s="9" t="e">
        <f>MATCH($A114, 'Spells By School'!E:E, 0)</f>
        <v>#N/A</v>
      </c>
      <c r="O114" s="9" t="e">
        <f>MATCH($A114, 'Spells By School'!F:F, 0)</f>
        <v>#N/A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Divination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DI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83</v>
      </c>
      <c r="V114" s="9" t="str">
        <f>INDEX('Wand Mapping'!K:K, U114)</f>
        <v>wand_ai_810</v>
      </c>
      <c r="W114" s="9" t="str">
        <f>_xlfn.CONCAT(V114, "_", T114)</f>
        <v>wand_ai_810_DI</v>
      </c>
      <c r="Z114" s="9" t="str">
        <f>IF(ISBLANK(X114), W114, X114)</f>
        <v>wand_ai_810_DI</v>
      </c>
      <c r="AB114" s="9" t="b">
        <v>1</v>
      </c>
      <c r="AC114" s="9" t="b">
        <v>1</v>
      </c>
      <c r="AE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N114" s="9" t="b">
        <v>1</v>
      </c>
      <c r="AV114" s="55">
        <v>62508</v>
      </c>
      <c r="AW114" s="55">
        <v>62509</v>
      </c>
      <c r="BB114" s="55">
        <v>92508</v>
      </c>
      <c r="BC114" s="55">
        <v>92509</v>
      </c>
      <c r="BD114" s="59">
        <v>2508</v>
      </c>
      <c r="BE114" s="57">
        <f>IF(BD114="", "", BD114+1)</f>
        <v>2509</v>
      </c>
      <c r="BF114" s="57" t="b">
        <f>AND(
OR(ISBLANK(AV114), AND(MOD(AV114, 10000) = BD114, QUOTIENT(AV114, 10000) = 6)),
OR(ISBLANK(AX114), AND(MOD(AX114, 10000) = BD114, QUOTIENT(AX114, 10000) = 7)),
OR(ISBLANK(AZ114), AND(MOD(AZ114, 10000) = BD114, QUOTIENT(AZ114, 10000) = 8)),
OR(ISBLANK(BB114), AND(MOD(BB114, 10000) = BD114, QUOTIENT(BB114, 10000) = 9))
)</f>
        <v>1</v>
      </c>
      <c r="BG114" s="57" t="b">
        <f>AND(
OR(ISBLANK(AW114), AND(MOD(AW114, 10000) = BE114, QUOTIENT(AW114, 10000) = 6)),
OR(ISBLANK(AY114), AND(MOD(AY114, 10000) = BE114, QUOTIENT(AY114, 10000) = 7)),
OR(ISBLANK(BA114), AND(MOD(BA114, 10000) = BE114, QUOTIENT(BA114, 10000) = 8)),
OR(ISBLANK(BC114), AND(MOD(BC114, 10000) = BE114, QUOTIENT(BC114, 10000) = 9))
)</f>
        <v>1</v>
      </c>
    </row>
    <row r="115" spans="1:59">
      <c r="A115" s="9" t="s">
        <v>417</v>
      </c>
      <c r="B115" s="9" t="s">
        <v>960</v>
      </c>
      <c r="C115" s="9">
        <v>2</v>
      </c>
      <c r="D115" s="9">
        <v>3</v>
      </c>
      <c r="E115" s="9" t="str">
        <f>_xlfn.CONCAT(B115, RIGHT(_xlfn.CONCAT("0", D115), 2))</f>
        <v>BZ-2Q03</v>
      </c>
      <c r="F115" s="9" t="s">
        <v>860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 t="e">
        <f>MATCH($A115, 'Spells By School'!C:C, 0)</f>
        <v>#N/A</v>
      </c>
      <c r="M115" s="9" t="e">
        <f>MATCH($A115, 'Spells By School'!D:D, 0)</f>
        <v>#N/A</v>
      </c>
      <c r="N115" s="9">
        <f>MATCH($A115, 'Spells By School'!E:E, 0)</f>
        <v>30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Invocation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EV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68</v>
      </c>
      <c r="V115" s="9" t="str">
        <f>INDEX('Wand Mapping'!K:K, U115)</f>
        <v>wand_ai_660</v>
      </c>
      <c r="W115" s="9" t="str">
        <f>_xlfn.CONCAT(V115, "_", T115)</f>
        <v>wand_ai_660_EV</v>
      </c>
      <c r="Z115" s="9" t="str">
        <f>IF(ISBLANK(X115), W115, X115)</f>
        <v>wand_ai_660_EV</v>
      </c>
      <c r="AB115" s="64" t="s">
        <v>2033</v>
      </c>
      <c r="AC115" s="9" t="b">
        <v>1</v>
      </c>
      <c r="AE115" s="64" t="s">
        <v>2033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V115" s="55">
        <v>62510</v>
      </c>
      <c r="AW115" s="55">
        <v>62511</v>
      </c>
      <c r="AX115" s="55">
        <v>72510</v>
      </c>
      <c r="AY115" s="55">
        <v>72511</v>
      </c>
      <c r="BB115" s="55">
        <v>92510</v>
      </c>
      <c r="BC115" s="55">
        <v>92511</v>
      </c>
      <c r="BD115" s="59">
        <v>2510</v>
      </c>
      <c r="BE115" s="57">
        <f>IF(BD115="", "", BD115+1)</f>
        <v>2511</v>
      </c>
      <c r="BF115" s="57" t="b">
        <f>AND(
OR(ISBLANK(AV115), AND(MOD(AV115, 10000) = BD115, QUOTIENT(AV115, 10000) = 6)),
OR(ISBLANK(AX115), AND(MOD(AX115, 10000) = BD115, QUOTIENT(AX115, 10000) = 7)),
OR(ISBLANK(AZ115), AND(MOD(AZ115, 10000) = BD115, QUOTIENT(AZ115, 10000) = 8)),
OR(ISBLANK(BB115), AND(MOD(BB115, 10000) = BD115, QUOTIENT(BB115, 10000) = 9))
)</f>
        <v>1</v>
      </c>
      <c r="BG115" s="57" t="b">
        <f>AND(
OR(ISBLANK(AW115), AND(MOD(AW115, 10000) = BE115, QUOTIENT(AW115, 10000) = 6)),
OR(ISBLANK(AY115), AND(MOD(AY115, 10000) = BE115, QUOTIENT(AY115, 10000) = 7)),
OR(ISBLANK(BA115), AND(MOD(BA115, 10000) = BE115, QUOTIENT(BA115, 10000) = 8)),
OR(ISBLANK(BC115), AND(MOD(BC115, 10000) = BE115, QUOTIENT(BC115, 10000) = 9))
)</f>
        <v>1</v>
      </c>
    </row>
    <row r="116" spans="1:59">
      <c r="A116" s="9" t="s">
        <v>628</v>
      </c>
      <c r="B116" s="9" t="s">
        <v>961</v>
      </c>
      <c r="C116" s="9">
        <v>2</v>
      </c>
      <c r="D116" s="9">
        <v>3</v>
      </c>
      <c r="E116" s="9" t="str">
        <f>_xlfn.CONCAT(B116, RIGHT(_xlfn.CONCAT("0", D116), 2))</f>
        <v>BZ-2R03</v>
      </c>
      <c r="F116" s="9" t="s">
        <v>861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34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100</v>
      </c>
      <c r="V116" s="9" t="str">
        <f>INDEX('Wand Mapping'!K:K, U116)</f>
        <v>wand_ai_980</v>
      </c>
      <c r="W116" s="9" t="str">
        <f>_xlfn.CONCAT(V116, "_", T116)</f>
        <v>wand_ai_980_EV</v>
      </c>
      <c r="Z116" s="9" t="str">
        <f>IF(ISBLANK(X116), W116, X116)</f>
        <v>wand_ai_980_EV</v>
      </c>
      <c r="AC116" s="9" t="b">
        <v>1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N116" s="9" t="b">
        <v>1</v>
      </c>
      <c r="AV116" s="55">
        <v>62512</v>
      </c>
      <c r="AW116" s="55">
        <v>62513</v>
      </c>
      <c r="BB116" s="55">
        <v>92512</v>
      </c>
      <c r="BC116" s="55">
        <v>92513</v>
      </c>
      <c r="BD116" s="59">
        <v>2512</v>
      </c>
      <c r="BE116" s="57">
        <f>IF(BD116="", "", BD116+1)</f>
        <v>2513</v>
      </c>
      <c r="BF116" s="57" t="b">
        <f>AND(
OR(ISBLANK(AV116), AND(MOD(AV116, 10000) = BD116, QUOTIENT(AV116, 10000) = 6)),
OR(ISBLANK(AX116), AND(MOD(AX116, 10000) = BD116, QUOTIENT(AX116, 10000) = 7)),
OR(ISBLANK(AZ116), AND(MOD(AZ116, 10000) = BD116, QUOTIENT(AZ116, 10000) = 8)),
OR(ISBLANK(BB116), AND(MOD(BB116, 10000) = BD116, QUOTIENT(BB116, 10000) = 9))
)</f>
        <v>1</v>
      </c>
      <c r="BG116" s="57" t="b">
        <f>AND(
OR(ISBLANK(AW116), AND(MOD(AW116, 10000) = BE116, QUOTIENT(AW116, 10000) = 6)),
OR(ISBLANK(AY116), AND(MOD(AY116, 10000) = BE116, QUOTIENT(AY116, 10000) = 7)),
OR(ISBLANK(BA116), AND(MOD(BA116, 10000) = BE116, QUOTIENT(BA116, 10000) = 8)),
OR(ISBLANK(BC116), AND(MOD(BC116, 10000) = BE116, QUOTIENT(BC116, 10000) = 9))
)</f>
        <v>1</v>
      </c>
    </row>
    <row r="117" spans="1:59">
      <c r="A117" s="30" t="s">
        <v>164</v>
      </c>
      <c r="B117" s="9" t="s">
        <v>962</v>
      </c>
      <c r="C117" s="9">
        <v>2</v>
      </c>
      <c r="D117" s="9">
        <v>3</v>
      </c>
      <c r="E117" s="9" t="str">
        <f>_xlfn.CONCAT(B117, RIGHT(_xlfn.CONCAT("0", D117), 2))</f>
        <v>BZ-2S03</v>
      </c>
      <c r="F117" s="9" t="s">
        <v>862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 t="e">
        <f>MATCH($A117, 'Spells By School'!E:E, 0)</f>
        <v>#N/A</v>
      </c>
      <c r="O117" s="9">
        <f>MATCH($A117, 'Spells By School'!F:F, 0)</f>
        <v>32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Enchantment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EN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29</v>
      </c>
      <c r="V117" s="9" t="str">
        <f>INDEX('Wand Mapping'!K:K, U117)</f>
        <v>wand_ai_270</v>
      </c>
      <c r="W117" s="9" t="str">
        <f>_xlfn.CONCAT(V117, "_", T117)</f>
        <v>wand_ai_270_EN</v>
      </c>
      <c r="Z117" s="9" t="str">
        <f>IF(ISBLANK(X117), W117, X117)</f>
        <v>wand_ai_270_EN</v>
      </c>
      <c r="AA117" s="9" t="b">
        <v>1</v>
      </c>
      <c r="AB117" s="9" t="b">
        <v>1</v>
      </c>
      <c r="AD117" s="9" t="b">
        <v>1</v>
      </c>
      <c r="AE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V117" s="55">
        <v>62514</v>
      </c>
      <c r="AW117" s="55">
        <v>62515</v>
      </c>
      <c r="AX117" s="55">
        <v>72514</v>
      </c>
      <c r="AY117" s="55">
        <v>72515</v>
      </c>
      <c r="BB117" s="55">
        <v>92514</v>
      </c>
      <c r="BC117" s="55">
        <v>92515</v>
      </c>
      <c r="BD117" s="59">
        <v>2514</v>
      </c>
      <c r="BE117" s="57">
        <f>IF(BD117="", "", BD117+1)</f>
        <v>2515</v>
      </c>
      <c r="BF117" s="57" t="b">
        <f>AND(
OR(ISBLANK(AV117), AND(MOD(AV117, 10000) = BD117, QUOTIENT(AV117, 10000) = 6)),
OR(ISBLANK(AX117), AND(MOD(AX117, 10000) = BD117, QUOTIENT(AX117, 10000) = 7)),
OR(ISBLANK(AZ117), AND(MOD(AZ117, 10000) = BD117, QUOTIENT(AZ117, 10000) = 8)),
OR(ISBLANK(BB117), AND(MOD(BB117, 10000) = BD117, QUOTIENT(BB117, 10000) = 9))
)</f>
        <v>1</v>
      </c>
      <c r="BG117" s="57" t="b">
        <f>AND(
OR(ISBLANK(AW117), AND(MOD(AW117, 10000) = BE117, QUOTIENT(AW117, 10000) = 6)),
OR(ISBLANK(AY117), AND(MOD(AY117, 10000) = BE117, QUOTIENT(AY117, 10000) = 7)),
OR(ISBLANK(BA117), AND(MOD(BA117, 10000) = BE117, QUOTIENT(BA117, 10000) = 8)),
OR(ISBLANK(BC117), AND(MOD(BC117, 10000) = BE117, QUOTIENT(BC117, 10000) = 9))
)</f>
        <v>1</v>
      </c>
    </row>
    <row r="118" spans="1:59">
      <c r="A118" s="9" t="s">
        <v>371</v>
      </c>
      <c r="B118" s="9" t="s">
        <v>964</v>
      </c>
      <c r="C118" s="9">
        <v>2</v>
      </c>
      <c r="D118" s="9">
        <v>3</v>
      </c>
      <c r="E118" s="9" t="str">
        <f>_xlfn.CONCAT(B118, RIGHT(_xlfn.CONCAT("0", D118), 2))</f>
        <v>BZ-2U03</v>
      </c>
      <c r="F118" s="9" t="s">
        <v>864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>
        <f>MATCH($A118, 'Spells By School'!D:D, 0)</f>
        <v>57</v>
      </c>
      <c r="N118" s="9" t="e">
        <f>MATCH($A118, 'Spells By School'!E:E, 0)</f>
        <v>#N/A</v>
      </c>
      <c r="O118" s="9" t="e">
        <f>MATCH($A118, 'Spells By School'!F:F, 0)</f>
        <v>#N/A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Transmutation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TR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61</v>
      </c>
      <c r="V118" s="9" t="str">
        <f>INDEX('Wand Mapping'!K:K, U118)</f>
        <v>wand_ai_590</v>
      </c>
      <c r="W118" s="9" t="str">
        <f>_xlfn.CONCAT(V118, "_", T118)</f>
        <v>wand_ai_590_TR</v>
      </c>
      <c r="Z118" s="9" t="str">
        <f>IF(ISBLANK(X118), W118, X118)</f>
        <v>wand_ai_590_TR</v>
      </c>
      <c r="AB118" s="9" t="b">
        <v>1</v>
      </c>
      <c r="AC118" s="9" t="b">
        <v>1</v>
      </c>
      <c r="AE118" s="9" t="b">
        <v>1</v>
      </c>
      <c r="AF118" s="9" t="b">
        <v>1</v>
      </c>
      <c r="AG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62516</v>
      </c>
      <c r="AW118" s="55">
        <v>62517</v>
      </c>
      <c r="BD118" s="59">
        <v>2516</v>
      </c>
      <c r="BE118" s="57">
        <f>IF(BD118="", "", BD118+1)</f>
        <v>2517</v>
      </c>
      <c r="BF118" s="57" t="b">
        <f>AND(
OR(ISBLANK(AV118), AND(MOD(AV118, 10000) = BD118, QUOTIENT(AV118, 10000) = 6)),
OR(ISBLANK(AX118), AND(MOD(AX118, 10000) = BD118, QUOTIENT(AX118, 10000) = 7)),
OR(ISBLANK(AZ118), AND(MOD(AZ118, 10000) = BD118, QUOTIENT(AZ118, 10000) = 8)),
OR(ISBLANK(BB118), AND(MOD(BB118, 10000) = BD118, QUOTIENT(BB118, 10000) = 9))
)</f>
        <v>1</v>
      </c>
      <c r="BG118" s="57" t="b">
        <f>AND(
OR(ISBLANK(AW118), AND(MOD(AW118, 10000) = BE118, QUOTIENT(AW118, 10000) = 6)),
OR(ISBLANK(AY118), AND(MOD(AY118, 10000) = BE118, QUOTIENT(AY118, 10000) = 7)),
OR(ISBLANK(BA118), AND(MOD(BA118, 10000) = BE118, QUOTIENT(BA118, 10000) = 8)),
OR(ISBLANK(BC118), AND(MOD(BC118, 10000) = BE118, QUOTIENT(BC118, 10000) = 9))
)</f>
        <v>1</v>
      </c>
    </row>
    <row r="119" spans="1:59">
      <c r="A119" s="9" t="s">
        <v>218</v>
      </c>
      <c r="B119" s="9" t="s">
        <v>965</v>
      </c>
      <c r="C119" s="9">
        <v>2</v>
      </c>
      <c r="D119" s="9">
        <v>3</v>
      </c>
      <c r="E119" s="9" t="str">
        <f>_xlfn.CONCAT(B119, RIGHT(_xlfn.CONCAT("0", D119), 2))</f>
        <v>BZ-2V03</v>
      </c>
      <c r="F119" s="9" t="s">
        <v>865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65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38</v>
      </c>
      <c r="V119" s="9" t="str">
        <f>INDEX('Wand Mapping'!K:K, U119)</f>
        <v>wand_ai_360</v>
      </c>
      <c r="W119" s="9" t="str">
        <f>_xlfn.CONCAT(V119, "_", T119)</f>
        <v>wand_ai_360_TR</v>
      </c>
      <c r="Z119" s="9" t="str">
        <f>IF(ISBLANK(X119), W119, X119)</f>
        <v>wand_ai_360_TR</v>
      </c>
      <c r="AB119" s="9" t="b">
        <v>1</v>
      </c>
      <c r="AE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62518</v>
      </c>
      <c r="AW119" s="55">
        <v>62519</v>
      </c>
      <c r="BB119" s="55">
        <v>92518</v>
      </c>
      <c r="BC119" s="55">
        <v>92519</v>
      </c>
      <c r="BD119" s="59">
        <v>2518</v>
      </c>
      <c r="BE119" s="57">
        <f>IF(BD119="", "", BD119+1)</f>
        <v>2519</v>
      </c>
      <c r="BF119" s="57" t="b">
        <f>AND(
OR(ISBLANK(AV119), AND(MOD(AV119, 10000) = BD119, QUOTIENT(AV119, 10000) = 6)),
OR(ISBLANK(AX119), AND(MOD(AX119, 10000) = BD119, QUOTIENT(AX119, 10000) = 7)),
OR(ISBLANK(AZ119), AND(MOD(AZ119, 10000) = BD119, QUOTIENT(AZ119, 10000) = 8)),
OR(ISBLANK(BB119), AND(MOD(BB119, 10000) = BD119, QUOTIENT(BB119, 10000) = 9))
)</f>
        <v>1</v>
      </c>
      <c r="BG119" s="57" t="b">
        <f>AND(
OR(ISBLANK(AW119), AND(MOD(AW119, 10000) = BE119, QUOTIENT(AW119, 10000) = 6)),
OR(ISBLANK(AY119), AND(MOD(AY119, 10000) = BE119, QUOTIENT(AY119, 10000) = 7)),
OR(ISBLANK(BA119), AND(MOD(BA119, 10000) = BE119, QUOTIENT(BA119, 10000) = 8)),
OR(ISBLANK(BC119), AND(MOD(BC119, 10000) = BE119, QUOTIENT(BC119, 10000) = 9))
)</f>
        <v>1</v>
      </c>
    </row>
    <row r="120" spans="1:59">
      <c r="A120" s="9" t="s">
        <v>332</v>
      </c>
      <c r="B120" s="9" t="s">
        <v>966</v>
      </c>
      <c r="C120" s="9">
        <v>2</v>
      </c>
      <c r="D120" s="9">
        <v>3</v>
      </c>
      <c r="E120" s="9" t="str">
        <f>_xlfn.CONCAT(B120, RIGHT(_xlfn.CONCAT("0", D120), 2))</f>
        <v>BZ-2W03</v>
      </c>
      <c r="F120" s="9" t="s">
        <v>866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 t="e">
        <f>MATCH($A120, 'Spells By School'!D:D, 0)</f>
        <v>#N/A</v>
      </c>
      <c r="N120" s="9" t="e">
        <f>MATCH($A120, 'Spells By School'!E:E, 0)</f>
        <v>#N/A</v>
      </c>
      <c r="O120" s="9" t="e">
        <f>MATCH($A120, 'Spells By School'!F:F, 0)</f>
        <v>#N/A</v>
      </c>
      <c r="P120" s="9">
        <f ca="1">MATCH($A120, 'Spells By School'!G:G, 0)</f>
        <v>64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ca="1">IF(ISNA($J120), IF(ISNA($K120), IF(ISNA($L120), IF(ISNA($M120), IF(ISNA($N120), IF(ISNA($O120), IF(ISNA($P120), IF(ISNA($Q120), IF(ISNA($R120), "###error###", R$1),Q$1),P$1),O$1),N$1),M$1),L$1),K$1),J$1)</f>
        <v>Necromancy</v>
      </c>
      <c r="T120" s="9" t="str">
        <f ca="1">IF(ISNA($J120), IF(ISNA($K120), IF(ISNA($L120), IF(ISNA($M120), IF(ISNA($N120), IF(ISNA($O120), IF(ISNA($P120), IF(ISNA($Q120), IF(ISNA($R120), "###error###", "WM"),"IL"),"NE"),"EN"),"EV"),"TR"),"DI"),"CO"),"AB")</f>
        <v>NE</v>
      </c>
      <c r="U120" s="9">
        <f ca="1"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54</v>
      </c>
      <c r="V120" s="9" t="str">
        <f ca="1">INDEX('Wand Mapping'!K:K, U120)</f>
        <v>wand_ai_520</v>
      </c>
      <c r="W120" s="9" t="str">
        <f ca="1">_xlfn.CONCAT(V120, "_", T120)</f>
        <v>wand_ai_520_NE</v>
      </c>
      <c r="Z120" s="9" t="str">
        <f ca="1">IF(ISBLANK(X120), W120, X120)</f>
        <v>wand_ai_520_NE</v>
      </c>
      <c r="AB120" s="9" t="b">
        <v>1</v>
      </c>
      <c r="AC120" s="64" t="s">
        <v>2033</v>
      </c>
      <c r="AE120" s="9" t="b">
        <v>1</v>
      </c>
      <c r="AF120" s="64" t="s">
        <v>2033</v>
      </c>
      <c r="AG120" s="64" t="s">
        <v>2033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62520</v>
      </c>
      <c r="AW120" s="55">
        <v>62521</v>
      </c>
      <c r="AX120" s="55">
        <v>72520</v>
      </c>
      <c r="AY120" s="55">
        <v>72521</v>
      </c>
      <c r="BB120" s="55">
        <v>92520</v>
      </c>
      <c r="BC120" s="55">
        <v>92521</v>
      </c>
      <c r="BD120" s="59">
        <v>2520</v>
      </c>
      <c r="BE120" s="57">
        <f>IF(BD120="", "", BD120+1)</f>
        <v>2521</v>
      </c>
      <c r="BF120" s="57" t="b">
        <f>AND(
OR(ISBLANK(AV120), AND(MOD(AV120, 10000) = BD120, QUOTIENT(AV120, 10000) = 6)),
OR(ISBLANK(AX120), AND(MOD(AX120, 10000) = BD120, QUOTIENT(AX120, 10000) = 7)),
OR(ISBLANK(AZ120), AND(MOD(AZ120, 10000) = BD120, QUOTIENT(AZ120, 10000) = 8)),
OR(ISBLANK(BB120), AND(MOD(BB120, 10000) = BD120, QUOTIENT(BB120, 10000) = 9))
)</f>
        <v>1</v>
      </c>
      <c r="BG120" s="57" t="b">
        <f>AND(
OR(ISBLANK(AW120), AND(MOD(AW120, 10000) = BE120, QUOTIENT(AW120, 10000) = 6)),
OR(ISBLANK(AY120), AND(MOD(AY120, 10000) = BE120, QUOTIENT(AY120, 10000) = 7)),
OR(ISBLANK(BA120), AND(MOD(BA120, 10000) = BE120, QUOTIENT(BA120, 10000) = 8)),
OR(ISBLANK(BC120), AND(MOD(BC120, 10000) = BE120, QUOTIENT(BC120, 10000) = 9))
)</f>
        <v>1</v>
      </c>
    </row>
    <row r="121" spans="1:59">
      <c r="A121" s="9" t="s">
        <v>283</v>
      </c>
      <c r="B121" s="9" t="s">
        <v>967</v>
      </c>
      <c r="C121" s="9">
        <v>2</v>
      </c>
      <c r="D121" s="9">
        <v>3</v>
      </c>
      <c r="E121" s="9" t="str">
        <f>_xlfn.CONCAT(B121, RIGHT(_xlfn.CONCAT("0", D121), 2))</f>
        <v>BZ-2X03</v>
      </c>
      <c r="F121" s="9" t="s">
        <v>867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>
        <f>MATCH($A121, 'Spells By School'!E:E, 0)</f>
        <v>72</v>
      </c>
      <c r="O121" s="9" t="e">
        <f>MATCH($A121, 'Spells By School'!F:F, 0)</f>
        <v>#N/A</v>
      </c>
      <c r="P121" s="9" t="e">
        <f ca="1">MATCH($A121, 'Spells By School'!G:G, 0)</f>
        <v>#N/A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>IF(ISNA($J121), IF(ISNA($K121), IF(ISNA($L121), IF(ISNA($M121), IF(ISNA($N121), IF(ISNA($O121), IF(ISNA($P121), IF(ISNA($Q121), IF(ISNA($R121), "###error###", R$1),Q$1),P$1),O$1),N$1),M$1),L$1),K$1),J$1)</f>
        <v>Invocation</v>
      </c>
      <c r="T121" s="9" t="str">
        <f>IF(ISNA($J121), IF(ISNA($K121), IF(ISNA($L121), IF(ISNA($M121), IF(ISNA($N121), IF(ISNA($O121), IF(ISNA($P121), IF(ISNA($Q121), IF(ISNA($R121), "###error###", "WM"),"IL"),"NE"),"EN"),"EV"),"TR"),"DI"),"CO"),"AB")</f>
        <v>EV</v>
      </c>
      <c r="U121" s="9">
        <f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47</v>
      </c>
      <c r="V121" s="9" t="str">
        <f>INDEX('Wand Mapping'!K:K, U121)</f>
        <v>wand_ai_450</v>
      </c>
      <c r="W121" s="9" t="str">
        <f>_xlfn.CONCAT(V121, "_", T121)</f>
        <v>wand_ai_450_EV</v>
      </c>
      <c r="Z121" s="9" t="str">
        <f>IF(ISBLANK(X121), W121, X121)</f>
        <v>wand_ai_450_EV</v>
      </c>
      <c r="AB121" s="9" t="b">
        <v>1</v>
      </c>
      <c r="AE121" s="9" t="b">
        <v>1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62522</v>
      </c>
      <c r="AW121" s="55">
        <v>62523</v>
      </c>
      <c r="AX121" s="55">
        <v>72522</v>
      </c>
      <c r="AY121" s="55">
        <v>72523</v>
      </c>
      <c r="BB121" s="55">
        <v>92522</v>
      </c>
      <c r="BC121" s="55">
        <v>92523</v>
      </c>
      <c r="BD121" s="59">
        <v>2522</v>
      </c>
      <c r="BE121" s="57">
        <f>IF(BD121="", "", BD121+1)</f>
        <v>2523</v>
      </c>
      <c r="BF121" s="57" t="b">
        <f>AND(
OR(ISBLANK(AV121), AND(MOD(AV121, 10000) = BD121, QUOTIENT(AV121, 10000) = 6)),
OR(ISBLANK(AX121), AND(MOD(AX121, 10000) = BD121, QUOTIENT(AX121, 10000) = 7)),
OR(ISBLANK(AZ121), AND(MOD(AZ121, 10000) = BD121, QUOTIENT(AZ121, 10000) = 8)),
OR(ISBLANK(BB121), AND(MOD(BB121, 10000) = BD121, QUOTIENT(BB121, 10000) = 9))
)</f>
        <v>1</v>
      </c>
      <c r="BG121" s="57" t="b">
        <f>AND(
OR(ISBLANK(AW121), AND(MOD(AW121, 10000) = BE121, QUOTIENT(AW121, 10000) = 6)),
OR(ISBLANK(AY121), AND(MOD(AY121, 10000) = BE121, QUOTIENT(AY121, 10000) = 7)),
OR(ISBLANK(BA121), AND(MOD(BA121, 10000) = BE121, QUOTIENT(BA121, 10000) = 8)),
OR(ISBLANK(BC121), AND(MOD(BC121, 10000) = BE121, QUOTIENT(BC121, 10000) = 9))
)</f>
        <v>1</v>
      </c>
    </row>
    <row r="122" spans="1:59">
      <c r="A122" s="9" t="s">
        <v>154</v>
      </c>
      <c r="B122" s="9" t="s">
        <v>968</v>
      </c>
      <c r="C122" s="9">
        <v>2</v>
      </c>
      <c r="D122" s="9">
        <v>3</v>
      </c>
      <c r="E122" s="9" t="str">
        <f>_xlfn.CONCAT(B122, RIGHT(_xlfn.CONCAT("0", D122), 2))</f>
        <v>BZ-2Y03</v>
      </c>
      <c r="F122" s="9" t="s">
        <v>868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22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27</v>
      </c>
      <c r="V122" s="9" t="str">
        <f>INDEX('Wand Mapping'!K:K, U122)</f>
        <v>wand_ai_250</v>
      </c>
      <c r="W122" s="9" t="str">
        <f>_xlfn.CONCAT(V122, "_", T122)</f>
        <v>wand_ai_250_EV</v>
      </c>
      <c r="Z122" s="9" t="str">
        <f>IF(ISBLANK(X122), W122, X122)</f>
        <v>wand_ai_250_EV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62524</v>
      </c>
      <c r="AW122" s="55">
        <v>62525</v>
      </c>
      <c r="BB122" s="55">
        <v>92524</v>
      </c>
      <c r="BC122" s="55">
        <v>92525</v>
      </c>
      <c r="BD122" s="59">
        <v>2524</v>
      </c>
      <c r="BE122" s="57">
        <f>IF(BD122="", "", BD122+1)</f>
        <v>2525</v>
      </c>
      <c r="BF122" s="57" t="b">
        <f>AND(
OR(ISBLANK(AV122), AND(MOD(AV122, 10000) = BD122, QUOTIENT(AV122, 10000) = 6)),
OR(ISBLANK(AX122), AND(MOD(AX122, 10000) = BD122, QUOTIENT(AX122, 10000) = 7)),
OR(ISBLANK(AZ122), AND(MOD(AZ122, 10000) = BD122, QUOTIENT(AZ122, 10000) = 8)),
OR(ISBLANK(BB122), AND(MOD(BB122, 10000) = BD122, QUOTIENT(BB122, 10000) = 9))
)</f>
        <v>1</v>
      </c>
      <c r="BG122" s="57" t="b">
        <f>AND(
OR(ISBLANK(AW122), AND(MOD(AW122, 10000) = BE122, QUOTIENT(AW122, 10000) = 6)),
OR(ISBLANK(AY122), AND(MOD(AY122, 10000) = BE122, QUOTIENT(AY122, 10000) = 7)),
OR(ISBLANK(BA122), AND(MOD(BA122, 10000) = BE122, QUOTIENT(BA122, 10000) = 8)),
OR(ISBLANK(BC122), AND(MOD(BC122, 10000) = BE122, QUOTIENT(BC122, 10000) = 9))
)</f>
        <v>1</v>
      </c>
    </row>
    <row r="123" spans="1:59">
      <c r="A123" s="9" t="s">
        <v>117</v>
      </c>
      <c r="B123" s="9" t="s">
        <v>969</v>
      </c>
      <c r="C123" s="9">
        <v>2</v>
      </c>
      <c r="D123" s="9">
        <v>3</v>
      </c>
      <c r="E123" s="9" t="str">
        <f>_xlfn.CONCAT(B123, RIGHT(_xlfn.CONCAT("0", D123), 2))</f>
        <v>BZ-2Z03</v>
      </c>
      <c r="F123" s="9" t="s">
        <v>869</v>
      </c>
      <c r="G123" s="9" t="s">
        <v>655</v>
      </c>
      <c r="H123" s="9" t="s">
        <v>652</v>
      </c>
      <c r="J123" s="9" t="e">
        <f>MATCH($A123, 'Spells By School'!A:A, 0)</f>
        <v>#N/A</v>
      </c>
      <c r="K123" s="9">
        <f>MATCH($A123, 'Spells By School'!B:B, 0)</f>
        <v>96</v>
      </c>
      <c r="L123" s="9" t="e">
        <f>MATCH($A123, 'Spells By School'!C:C, 0)</f>
        <v>#N/A</v>
      </c>
      <c r="M123" s="9" t="e">
        <f>MATCH($A123, 'Spells By School'!D:D, 0)</f>
        <v>#N/A</v>
      </c>
      <c r="N123" s="9" t="e">
        <f>MATCH($A123, 'Spells By School'!E:E, 0)</f>
        <v>#N/A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Conjuration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CO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21</v>
      </c>
      <c r="V123" s="9" t="str">
        <f>INDEX('Wand Mapping'!K:K, U123)</f>
        <v>wand_ai_190</v>
      </c>
      <c r="W123" s="9" t="str">
        <f>_xlfn.CONCAT(V123, "_", T123)</f>
        <v>wand_ai_190_CO</v>
      </c>
      <c r="Z123" s="9" t="str">
        <f>IF(ISBLANK(X123), W123, X123)</f>
        <v>wand_ai_190_CO</v>
      </c>
      <c r="AG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62526</v>
      </c>
      <c r="AW123" s="55">
        <v>62527</v>
      </c>
      <c r="BB123" s="55">
        <v>92526</v>
      </c>
      <c r="BC123" s="55">
        <v>92527</v>
      </c>
      <c r="BD123" s="59">
        <v>2526</v>
      </c>
      <c r="BE123" s="57">
        <f>IF(BD123="", "", BD123+1)</f>
        <v>2527</v>
      </c>
      <c r="BF123" s="57" t="b">
        <f>AND(
OR(ISBLANK(AV123), AND(MOD(AV123, 10000) = BD123, QUOTIENT(AV123, 10000) = 6)),
OR(ISBLANK(AX123), AND(MOD(AX123, 10000) = BD123, QUOTIENT(AX123, 10000) = 7)),
OR(ISBLANK(AZ123), AND(MOD(AZ123, 10000) = BD123, QUOTIENT(AZ123, 10000) = 8)),
OR(ISBLANK(BB123), AND(MOD(BB123, 10000) = BD123, QUOTIENT(BB123, 10000) = 9))
)</f>
        <v>1</v>
      </c>
      <c r="BG123" s="57" t="b">
        <f>AND(
OR(ISBLANK(AW123), AND(MOD(AW123, 10000) = BE123, QUOTIENT(AW123, 10000) = 6)),
OR(ISBLANK(AY123), AND(MOD(AY123, 10000) = BE123, QUOTIENT(AY123, 10000) = 7)),
OR(ISBLANK(BA123), AND(MOD(BA123, 10000) = BE123, QUOTIENT(BA123, 10000) = 8)),
OR(ISBLANK(BC123), AND(MOD(BC123, 10000) = BE123, QUOTIENT(BC123, 10000) = 9))
)</f>
        <v>1</v>
      </c>
    </row>
    <row r="124" spans="1:59">
      <c r="A124" s="9" t="s">
        <v>469</v>
      </c>
      <c r="B124" s="9" t="s">
        <v>1924</v>
      </c>
      <c r="C124" s="9">
        <v>2</v>
      </c>
      <c r="D124" s="9">
        <v>3</v>
      </c>
      <c r="E124" s="9" t="str">
        <f>_xlfn.CONCAT(B124, RIGHT(_xlfn.CONCAT("0", D124), 2))</f>
        <v>BZ-Y903</v>
      </c>
      <c r="F124" s="9" t="s">
        <v>1427</v>
      </c>
      <c r="G124" s="9" t="s">
        <v>655</v>
      </c>
      <c r="H124" s="9" t="s">
        <v>656</v>
      </c>
      <c r="J124" s="9" t="e">
        <f>MATCH($A124, 'Spells By School'!A:A, 0)</f>
        <v>#N/A</v>
      </c>
      <c r="K124" s="9" t="e">
        <f>MATCH($A124, 'Spells By School'!B:B, 0)</f>
        <v>#N/A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>
        <f ca="1">MATCH($A124, 'Spells By School'!G:G, 0)</f>
        <v>20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ca="1">IF(ISNA($J124), IF(ISNA($K124), IF(ISNA($L124), IF(ISNA($M124), IF(ISNA($N124), IF(ISNA($O124), IF(ISNA($P124), IF(ISNA($Q124), IF(ISNA($R124), "###error###", R$1),Q$1),P$1),O$1),N$1),M$1),L$1),K$1),J$1)</f>
        <v>Necromancy</v>
      </c>
      <c r="T124" s="9" t="str">
        <f ca="1">IF(ISNA($J124), IF(ISNA($K124), IF(ISNA($L124), IF(ISNA($M124), IF(ISNA($N124), IF(ISNA($O124), IF(ISNA($P124), IF(ISNA($Q124), IF(ISNA($R124), "###error###", "WM"),"IL"),"NE"),"EN"),"EV"),"TR"),"DI"),"CO"),"AB")</f>
        <v>NE</v>
      </c>
      <c r="U124" s="9">
        <f ca="1"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76</v>
      </c>
      <c r="V124" s="9" t="str">
        <f ca="1">INDEX('Wand Mapping'!K:K, U124)</f>
        <v>wand_ai_740</v>
      </c>
      <c r="W124" s="9" t="str">
        <f ca="1">_xlfn.CONCAT(V124, "_", T124)</f>
        <v>wand_ai_740_NE</v>
      </c>
      <c r="Z124" s="9" t="str">
        <f ca="1">IF(ISBLANK(X124), W124, X124)</f>
        <v>wand_ai_740_NE</v>
      </c>
      <c r="AB124" s="9" t="b">
        <v>1</v>
      </c>
      <c r="AC124" s="9" t="b">
        <v>1</v>
      </c>
      <c r="AE124" s="9" t="b">
        <v>1</v>
      </c>
      <c r="AF124" s="9" t="b">
        <v>1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X124" s="55">
        <v>72528</v>
      </c>
      <c r="AY124" s="55">
        <v>72529</v>
      </c>
      <c r="BB124" s="55">
        <v>92528</v>
      </c>
      <c r="BC124" s="55">
        <v>92529</v>
      </c>
      <c r="BD124" s="59">
        <v>2528</v>
      </c>
      <c r="BE124" s="57">
        <f>IF(BD124="", "", BD124+1)</f>
        <v>2529</v>
      </c>
      <c r="BF124" s="57" t="b">
        <f>AND(
OR(ISBLANK(AV124), AND(MOD(AV124, 10000) = BD124, QUOTIENT(AV124, 10000) = 6)),
OR(ISBLANK(AX124), AND(MOD(AX124, 10000) = BD124, QUOTIENT(AX124, 10000) = 7)),
OR(ISBLANK(AZ124), AND(MOD(AZ124, 10000) = BD124, QUOTIENT(AZ124, 10000) = 8)),
OR(ISBLANK(BB124), AND(MOD(BB124, 10000) = BD124, QUOTIENT(BB124, 10000) = 9))
)</f>
        <v>1</v>
      </c>
      <c r="BG124" s="57" t="b">
        <f>AND(
OR(ISBLANK(AW124), AND(MOD(AW124, 10000) = BE124, QUOTIENT(AW124, 10000) = 6)),
OR(ISBLANK(AY124), AND(MOD(AY124, 10000) = BE124, QUOTIENT(AY124, 10000) = 7)),
OR(ISBLANK(BA124), AND(MOD(BA124, 10000) = BE124, QUOTIENT(BA124, 10000) = 8)),
OR(ISBLANK(BC124), AND(MOD(BC124, 10000) = BE124, QUOTIENT(BC124, 10000) = 9))
)</f>
        <v>1</v>
      </c>
    </row>
    <row r="125" spans="1:59">
      <c r="A125" s="9" t="s">
        <v>148</v>
      </c>
      <c r="B125" s="9" t="s">
        <v>1925</v>
      </c>
      <c r="C125" s="9">
        <v>2</v>
      </c>
      <c r="D125" s="9">
        <v>3</v>
      </c>
      <c r="E125" s="9" t="str">
        <f>_xlfn.CONCAT(B125, RIGHT(_xlfn.CONCAT("0", D125), 2))</f>
        <v>BZ-YA03</v>
      </c>
      <c r="F125" s="9" t="s">
        <v>1428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>
        <f>MATCH($A125, 'Spells By School'!E:E, 0)</f>
        <v>4</v>
      </c>
      <c r="O125" s="9" t="e">
        <f>MATCH($A125, 'Spells By School'!F:F, 0)</f>
        <v>#N/A</v>
      </c>
      <c r="P125" s="9" t="e">
        <f ca="1">MATCH($A125, 'Spells By School'!G:G, 0)</f>
        <v>#N/A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>IF(ISNA($J125), IF(ISNA($K125), IF(ISNA($L125), IF(ISNA($M125), IF(ISNA($N125), IF(ISNA($O125), IF(ISNA($P125), IF(ISNA($Q125), IF(ISNA($R125), "###error###", R$1),Q$1),P$1),O$1),N$1),M$1),L$1),K$1),J$1)</f>
        <v>Invocation</v>
      </c>
      <c r="T125" s="9" t="str">
        <f>IF(ISNA($J125), IF(ISNA($K125), IF(ISNA($L125), IF(ISNA($M125), IF(ISNA($N125), IF(ISNA($O125), IF(ISNA($P125), IF(ISNA($Q125), IF(ISNA($R125), "###error###", "WM"),"IL"),"NE"),"EN"),"EV"),"TR"),"DI"),"CO"),"AB")</f>
        <v>EV</v>
      </c>
      <c r="U125" s="9">
        <f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26</v>
      </c>
      <c r="V125" s="9" t="str">
        <f>INDEX('Wand Mapping'!K:K, U125)</f>
        <v>wand_ai_240</v>
      </c>
      <c r="W125" s="9" t="str">
        <f>_xlfn.CONCAT(V125, "_", T125)</f>
        <v>wand_ai_240_EV</v>
      </c>
      <c r="Z125" s="9" t="str">
        <f>IF(ISBLANK(X125), W125, X125)</f>
        <v>wand_ai_240_EV</v>
      </c>
      <c r="AC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72530</v>
      </c>
      <c r="AY125" s="55">
        <v>72531</v>
      </c>
      <c r="BD125" s="59">
        <v>2530</v>
      </c>
      <c r="BE125" s="57">
        <f>IF(BD125="", "", BD125+1)</f>
        <v>2531</v>
      </c>
      <c r="BF125" s="57" t="b">
        <f>AND(
OR(ISBLANK(AV125), AND(MOD(AV125, 10000) = BD125, QUOTIENT(AV125, 10000) = 6)),
OR(ISBLANK(AX125), AND(MOD(AX125, 10000) = BD125, QUOTIENT(AX125, 10000) = 7)),
OR(ISBLANK(AZ125), AND(MOD(AZ125, 10000) = BD125, QUOTIENT(AZ125, 10000) = 8)),
OR(ISBLANK(BB125), AND(MOD(BB125, 10000) = BD125, QUOTIENT(BB125, 10000) = 9))
)</f>
        <v>1</v>
      </c>
      <c r="BG125" s="57" t="b">
        <f>AND(
OR(ISBLANK(AW125), AND(MOD(AW125, 10000) = BE125, QUOTIENT(AW125, 10000) = 6)),
OR(ISBLANK(AY125), AND(MOD(AY125, 10000) = BE125, QUOTIENT(AY125, 10000) = 7)),
OR(ISBLANK(BA125), AND(MOD(BA125, 10000) = BE125, QUOTIENT(BA125, 10000) = 8)),
OR(ISBLANK(BC125), AND(MOD(BC125, 10000) = BE125, QUOTIENT(BC125, 10000) = 9))
)</f>
        <v>1</v>
      </c>
    </row>
    <row r="126" spans="1:59">
      <c r="A126" s="9" t="s">
        <v>174</v>
      </c>
      <c r="B126" s="9" t="s">
        <v>1926</v>
      </c>
      <c r="C126" s="9">
        <v>2</v>
      </c>
      <c r="D126" s="9">
        <v>3</v>
      </c>
      <c r="E126" s="9" t="str">
        <f>_xlfn.CONCAT(B126, RIGHT(_xlfn.CONCAT("0", D126), 2))</f>
        <v>BZ-YB03</v>
      </c>
      <c r="F126" s="9" t="s">
        <v>1429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>
        <f>MATCH($A126, 'Spells By School'!D:D, 0)</f>
        <v>6</v>
      </c>
      <c r="N126" s="9" t="e">
        <f>MATCH($A126, 'Spells By School'!E:E, 0)</f>
        <v>#N/A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Transmutation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TR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31</v>
      </c>
      <c r="V126" s="9" t="str">
        <f>INDEX('Wand Mapping'!K:K, U126)</f>
        <v>wand_ai_290</v>
      </c>
      <c r="W126" s="9" t="str">
        <f>_xlfn.CONCAT(V126, "_", T126)</f>
        <v>wand_ai_290_TR</v>
      </c>
      <c r="Z126" s="9" t="str">
        <f>IF(ISBLANK(X126), W126, X126)</f>
        <v>wand_ai_290_TR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72532</v>
      </c>
      <c r="AY126" s="55">
        <v>72533</v>
      </c>
      <c r="BD126" s="59">
        <v>2532</v>
      </c>
      <c r="BE126" s="57">
        <f>IF(BD126="", "", BD126+1)</f>
        <v>2533</v>
      </c>
      <c r="BF126" s="57" t="b">
        <f>AND(
OR(ISBLANK(AV126), AND(MOD(AV126, 10000) = BD126, QUOTIENT(AV126, 10000) = 6)),
OR(ISBLANK(AX126), AND(MOD(AX126, 10000) = BD126, QUOTIENT(AX126, 10000) = 7)),
OR(ISBLANK(AZ126), AND(MOD(AZ126, 10000) = BD126, QUOTIENT(AZ126, 10000) = 8)),
OR(ISBLANK(BB126), AND(MOD(BB126, 10000) = BD126, QUOTIENT(BB126, 10000) = 9))
)</f>
        <v>1</v>
      </c>
      <c r="BG126" s="57" t="b">
        <f>AND(
OR(ISBLANK(AW126), AND(MOD(AW126, 10000) = BE126, QUOTIENT(AW126, 10000) = 6)),
OR(ISBLANK(AY126), AND(MOD(AY126, 10000) = BE126, QUOTIENT(AY126, 10000) = 7)),
OR(ISBLANK(BA126), AND(MOD(BA126, 10000) = BE126, QUOTIENT(BA126, 10000) = 8)),
OR(ISBLANK(BC126), AND(MOD(BC126, 10000) = BE126, QUOTIENT(BC126, 10000) = 9))
)</f>
        <v>1</v>
      </c>
    </row>
    <row r="127" spans="1:59">
      <c r="A127" s="9" t="s">
        <v>16</v>
      </c>
      <c r="B127" s="9" t="s">
        <v>1927</v>
      </c>
      <c r="C127" s="9">
        <v>2</v>
      </c>
      <c r="D127" s="9">
        <v>3</v>
      </c>
      <c r="E127" s="9" t="str">
        <f>_xlfn.CONCAT(B127, RIGHT(_xlfn.CONCAT("0", D127), 2))</f>
        <v>BZ-YC03</v>
      </c>
      <c r="F127" s="9" t="s">
        <v>1430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 t="e">
        <f>MATCH($A127, 'Spells By School'!D:D, 0)</f>
        <v>#N/A</v>
      </c>
      <c r="N127" s="9" t="e">
        <f>MATCH($A127, 'Spells By School'!E:E, 0)</f>
        <v>#N/A</v>
      </c>
      <c r="O127" s="9" t="e">
        <f>MATCH($A127, 'Spells By School'!F:F, 0)</f>
        <v>#N/A</v>
      </c>
      <c r="P127" s="9">
        <f ca="1">MATCH($A127, 'Spells By School'!G:G, 0)</f>
        <v>9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ca="1">IF(ISNA($J127), IF(ISNA($K127), IF(ISNA($L127), IF(ISNA($M127), IF(ISNA($N127), IF(ISNA($O127), IF(ISNA($P127), IF(ISNA($Q127), IF(ISNA($R127), "###error###", R$1),Q$1),P$1),O$1),N$1),M$1),L$1),K$1),J$1)</f>
        <v>Necromancy</v>
      </c>
      <c r="T127" s="9" t="str">
        <f ca="1">IF(ISNA($J127), IF(ISNA($K127), IF(ISNA($L127), IF(ISNA($M127), IF(ISNA($N127), IF(ISNA($O127), IF(ISNA($P127), IF(ISNA($Q127), IF(ISNA($R127), "###error###", "WM"),"IL"),"NE"),"EN"),"EV"),"TR"),"DI"),"CO"),"AB")</f>
        <v>NE</v>
      </c>
      <c r="U127" s="9">
        <f ca="1"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</v>
      </c>
      <c r="V127" s="9" t="str">
        <f ca="1">INDEX('Wand Mapping'!K:K, U127)</f>
        <v>wand_ai_010</v>
      </c>
      <c r="W127" s="9" t="str">
        <f ca="1">_xlfn.CONCAT(V127, "_", T127)</f>
        <v>wand_ai_010_NE</v>
      </c>
      <c r="Z127" s="9" t="str">
        <f ca="1">IF(ISBLANK(X127), W127, X127)</f>
        <v>wand_ai_010_NE</v>
      </c>
      <c r="AB127" s="9" t="b">
        <v>1</v>
      </c>
      <c r="AE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72534</v>
      </c>
      <c r="AY127" s="55">
        <v>72535</v>
      </c>
      <c r="BB127" s="55">
        <v>92534</v>
      </c>
      <c r="BC127" s="55">
        <v>92535</v>
      </c>
      <c r="BD127" s="59">
        <v>2534</v>
      </c>
      <c r="BE127" s="57">
        <f>IF(BD127="", "", BD127+1)</f>
        <v>2535</v>
      </c>
      <c r="BF127" s="57" t="b">
        <f>AND(
OR(ISBLANK(AV127), AND(MOD(AV127, 10000) = BD127, QUOTIENT(AV127, 10000) = 6)),
OR(ISBLANK(AX127), AND(MOD(AX127, 10000) = BD127, QUOTIENT(AX127, 10000) = 7)),
OR(ISBLANK(AZ127), AND(MOD(AZ127, 10000) = BD127, QUOTIENT(AZ127, 10000) = 8)),
OR(ISBLANK(BB127), AND(MOD(BB127, 10000) = BD127, QUOTIENT(BB127, 10000) = 9))
)</f>
        <v>1</v>
      </c>
      <c r="BG127" s="57" t="b">
        <f>AND(
OR(ISBLANK(AW127), AND(MOD(AW127, 10000) = BE127, QUOTIENT(AW127, 10000) = 6)),
OR(ISBLANK(AY127), AND(MOD(AY127, 10000) = BE127, QUOTIENT(AY127, 10000) = 7)),
OR(ISBLANK(BA127), AND(MOD(BA127, 10000) = BE127, QUOTIENT(BA127, 10000) = 8)),
OR(ISBLANK(BC127), AND(MOD(BC127, 10000) = BE127, QUOTIENT(BC127, 10000) = 9))
)</f>
        <v>1</v>
      </c>
    </row>
    <row r="128" spans="1:59">
      <c r="A128" s="65" t="s">
        <v>2034</v>
      </c>
      <c r="B128" s="65" t="s">
        <v>2035</v>
      </c>
      <c r="C128" s="9">
        <v>2</v>
      </c>
      <c r="D128" s="9">
        <v>3</v>
      </c>
      <c r="E128" s="9" t="str">
        <f>_xlfn.CONCAT(B128, RIGHT(_xlfn.CONCAT("0", D128), 2))</f>
        <v>BZ-YN03</v>
      </c>
      <c r="G128" s="65" t="s">
        <v>2008</v>
      </c>
      <c r="AC128" s="9" t="b">
        <v>1</v>
      </c>
      <c r="AF128" s="9" t="b">
        <v>1</v>
      </c>
      <c r="AG128" s="9" t="b">
        <v>1</v>
      </c>
      <c r="AH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BB128" s="55">
        <v>92536</v>
      </c>
      <c r="BC128" s="55">
        <v>92537</v>
      </c>
      <c r="BD128" s="59">
        <v>2536</v>
      </c>
      <c r="BE128" s="57">
        <f>IF(BD128="", "", BD128+1)</f>
        <v>2537</v>
      </c>
      <c r="BF128" s="57" t="b">
        <f>AND(
OR(ISBLANK(AV128), AND(MOD(AV128, 10000) = BD128, QUOTIENT(AV128, 10000) = 6)),
OR(ISBLANK(AX128), AND(MOD(AX128, 10000) = BD128, QUOTIENT(AX128, 10000) = 7)),
OR(ISBLANK(AZ128), AND(MOD(AZ128, 10000) = BD128, QUOTIENT(AZ128, 10000) = 8)),
OR(ISBLANK(BB128), AND(MOD(BB128, 10000) = BD128, QUOTIENT(BB128, 10000) = 9))
)</f>
        <v>1</v>
      </c>
      <c r="BG128" s="57" t="b">
        <f>AND(
OR(ISBLANK(AW128), AND(MOD(AW128, 10000) = BE128, QUOTIENT(AW128, 10000) = 6)),
OR(ISBLANK(AY128), AND(MOD(AY128, 10000) = BE128, QUOTIENT(AY128, 10000) = 7)),
OR(ISBLANK(BA128), AND(MOD(BA128, 10000) = BE128, QUOTIENT(BA128, 10000) = 8)),
OR(ISBLANK(BC128), AND(MOD(BC128, 10000) = BE128, QUOTIENT(BC128, 10000) = 9))
)</f>
        <v>1</v>
      </c>
    </row>
    <row r="129" spans="1:59">
      <c r="A129" s="65" t="s">
        <v>2036</v>
      </c>
      <c r="B129" s="65" t="s">
        <v>2037</v>
      </c>
      <c r="C129" s="9">
        <v>2</v>
      </c>
      <c r="D129" s="9">
        <v>3</v>
      </c>
      <c r="E129" s="9" t="str">
        <f>_xlfn.CONCAT(B129, RIGHT(_xlfn.CONCAT("0", D129), 2))</f>
        <v>BZ-YO03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92538</v>
      </c>
      <c r="BC129" s="55">
        <v>92539</v>
      </c>
      <c r="BD129" s="59">
        <v>2538</v>
      </c>
      <c r="BE129" s="57">
        <f>IF(BD129="", "", BD129+1)</f>
        <v>2539</v>
      </c>
      <c r="BF129" s="57" t="b">
        <f>AND(
OR(ISBLANK(AV129), AND(MOD(AV129, 10000) = BD129, QUOTIENT(AV129, 10000) = 6)),
OR(ISBLANK(AX129), AND(MOD(AX129, 10000) = BD129, QUOTIENT(AX129, 10000) = 7)),
OR(ISBLANK(AZ129), AND(MOD(AZ129, 10000) = BD129, QUOTIENT(AZ129, 10000) = 8)),
OR(ISBLANK(BB129), AND(MOD(BB129, 10000) = BD129, QUOTIENT(BB129, 10000) = 9))
)</f>
        <v>1</v>
      </c>
      <c r="BG129" s="57" t="b">
        <f>AND(
OR(ISBLANK(AW129), AND(MOD(AW129, 10000) = BE129, QUOTIENT(AW129, 10000) = 6)),
OR(ISBLANK(AY129), AND(MOD(AY129, 10000) = BE129, QUOTIENT(AY129, 10000) = 7)),
OR(ISBLANK(BA129), AND(MOD(BA129, 10000) = BE129, QUOTIENT(BA129, 10000) = 8)),
OR(ISBLANK(BC129), AND(MOD(BC129, 10000) = BE129, QUOTIENT(BC129, 10000) = 9))
)</f>
        <v>1</v>
      </c>
    </row>
    <row r="130" spans="1:59">
      <c r="A130" s="65" t="s">
        <v>2038</v>
      </c>
      <c r="B130" s="65" t="s">
        <v>2039</v>
      </c>
      <c r="C130" s="9">
        <v>2</v>
      </c>
      <c r="D130" s="9">
        <v>3</v>
      </c>
      <c r="E130" s="9" t="str">
        <f>_xlfn.CONCAT(B130, RIGHT(_xlfn.CONCAT("0", D130), 2))</f>
        <v>BZ-YP03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92540</v>
      </c>
      <c r="BC130" s="55">
        <v>92541</v>
      </c>
      <c r="BD130" s="59">
        <v>2540</v>
      </c>
      <c r="BE130" s="57">
        <f>IF(BD130="", "", BD130+1)</f>
        <v>2541</v>
      </c>
      <c r="BF130" s="57" t="b">
        <f>AND(
OR(ISBLANK(AV130), AND(MOD(AV130, 10000) = BD130, QUOTIENT(AV130, 10000) = 6)),
OR(ISBLANK(AX130), AND(MOD(AX130, 10000) = BD130, QUOTIENT(AX130, 10000) = 7)),
OR(ISBLANK(AZ130), AND(MOD(AZ130, 10000) = BD130, QUOTIENT(AZ130, 10000) = 8)),
OR(ISBLANK(BB130), AND(MOD(BB130, 10000) = BD130, QUOTIENT(BB130, 10000) = 9))
)</f>
        <v>1</v>
      </c>
      <c r="BG130" s="57" t="b">
        <f>AND(
OR(ISBLANK(AW130), AND(MOD(AW130, 10000) = BE130, QUOTIENT(AW130, 10000) = 6)),
OR(ISBLANK(AY130), AND(MOD(AY130, 10000) = BE130, QUOTIENT(AY130, 10000) = 7)),
OR(ISBLANK(BA130), AND(MOD(BA130, 10000) = BE130, QUOTIENT(BA130, 10000) = 8)),
OR(ISBLANK(BC130), AND(MOD(BC130, 10000) = BE130, QUOTIENT(BC130, 10000) = 9))
)</f>
        <v>1</v>
      </c>
    </row>
    <row r="131" spans="1:59">
      <c r="A131" s="65" t="s">
        <v>2040</v>
      </c>
      <c r="B131" s="65" t="s">
        <v>2041</v>
      </c>
      <c r="C131" s="9">
        <v>2</v>
      </c>
      <c r="D131" s="9">
        <v>3</v>
      </c>
      <c r="E131" s="9" t="str">
        <f>_xlfn.CONCAT(B131, RIGHT(_xlfn.CONCAT("0", D131), 2))</f>
        <v>BZ-YQ03</v>
      </c>
      <c r="G131" s="65" t="s">
        <v>2008</v>
      </c>
      <c r="AB131" s="9" t="b">
        <v>1</v>
      </c>
      <c r="AC131" s="9" t="b">
        <v>1</v>
      </c>
      <c r="AE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92542</v>
      </c>
      <c r="BC131" s="55">
        <v>92543</v>
      </c>
      <c r="BD131" s="59">
        <v>2542</v>
      </c>
      <c r="BE131" s="57">
        <f>IF(BD131="", "", BD131+1)</f>
        <v>2543</v>
      </c>
      <c r="BF131" s="57" t="b">
        <f>AND(
OR(ISBLANK(AV131), AND(MOD(AV131, 10000) = BD131, QUOTIENT(AV131, 10000) = 6)),
OR(ISBLANK(AX131), AND(MOD(AX131, 10000) = BD131, QUOTIENT(AX131, 10000) = 7)),
OR(ISBLANK(AZ131), AND(MOD(AZ131, 10000) = BD131, QUOTIENT(AZ131, 10000) = 8)),
OR(ISBLANK(BB131), AND(MOD(BB131, 10000) = BD131, QUOTIENT(BB131, 10000) = 9))
)</f>
        <v>1</v>
      </c>
      <c r="BG131" s="57" t="b">
        <f>AND(
OR(ISBLANK(AW131), AND(MOD(AW131, 10000) = BE131, QUOTIENT(AW131, 10000) = 6)),
OR(ISBLANK(AY131), AND(MOD(AY131, 10000) = BE131, QUOTIENT(AY131, 10000) = 7)),
OR(ISBLANK(BA131), AND(MOD(BA131, 10000) = BE131, QUOTIENT(BA131, 10000) = 8)),
OR(ISBLANK(BC131), AND(MOD(BC131, 10000) = BE131, QUOTIENT(BC131, 10000) = 9))
)</f>
        <v>1</v>
      </c>
    </row>
    <row r="132" spans="1:59">
      <c r="A132" s="65" t="s">
        <v>2042</v>
      </c>
      <c r="B132" s="65" t="s">
        <v>2043</v>
      </c>
      <c r="C132" s="9">
        <v>2</v>
      </c>
      <c r="D132" s="9">
        <v>3</v>
      </c>
      <c r="E132" s="9" t="str">
        <f>_xlfn.CONCAT(B132, RIGHT(_xlfn.CONCAT("0", D132), 2))</f>
        <v>BZ-YR03</v>
      </c>
      <c r="G132" s="65" t="s">
        <v>2008</v>
      </c>
      <c r="AC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92544</v>
      </c>
      <c r="BC132" s="55">
        <v>92545</v>
      </c>
      <c r="BD132" s="59">
        <v>2544</v>
      </c>
      <c r="BE132" s="57">
        <f>IF(BD132="", "", BD132+1)</f>
        <v>2545</v>
      </c>
      <c r="BF132" s="57" t="b">
        <f>AND(
OR(ISBLANK(AV132), AND(MOD(AV132, 10000) = BD132, QUOTIENT(AV132, 10000) = 6)),
OR(ISBLANK(AX132), AND(MOD(AX132, 10000) = BD132, QUOTIENT(AX132, 10000) = 7)),
OR(ISBLANK(AZ132), AND(MOD(AZ132, 10000) = BD132, QUOTIENT(AZ132, 10000) = 8)),
OR(ISBLANK(BB132), AND(MOD(BB132, 10000) = BD132, QUOTIENT(BB132, 10000) = 9))
)</f>
        <v>1</v>
      </c>
      <c r="BG132" s="57" t="b">
        <f>AND(
OR(ISBLANK(AW132), AND(MOD(AW132, 10000) = BE132, QUOTIENT(AW132, 10000) = 6)),
OR(ISBLANK(AY132), AND(MOD(AY132, 10000) = BE132, QUOTIENT(AY132, 10000) = 7)),
OR(ISBLANK(BA132), AND(MOD(BA132, 10000) = BE132, QUOTIENT(BA132, 10000) = 8)),
OR(ISBLANK(BC132), AND(MOD(BC132, 10000) = BE132, QUOTIENT(BC132, 10000) = 9))
)</f>
        <v>1</v>
      </c>
    </row>
    <row r="133" spans="1:59">
      <c r="A133" s="9" t="s">
        <v>46</v>
      </c>
      <c r="B133" s="9" t="s">
        <v>1014</v>
      </c>
      <c r="C133" s="9">
        <v>3</v>
      </c>
      <c r="D133" s="9">
        <v>5</v>
      </c>
      <c r="E133" s="9" t="str">
        <f>_xlfn.CONCAT(B133, RIGHT(_xlfn.CONCAT("0", D133), 2))</f>
        <v>BZ-3-05</v>
      </c>
      <c r="F133" s="9" t="s">
        <v>897</v>
      </c>
      <c r="G133" s="9" t="s">
        <v>655</v>
      </c>
      <c r="H133" s="9" t="s">
        <v>652</v>
      </c>
      <c r="J133" s="9" t="e">
        <f>MATCH($A133, 'Spells By School'!A:A, 0)</f>
        <v>#N/A</v>
      </c>
      <c r="K133" s="9" t="e">
        <f>MATCH($A133, 'Spells By School'!B:B, 0)</f>
        <v>#N/A</v>
      </c>
      <c r="L133" s="9">
        <f>MATCH($A133, 'Spells By School'!C:C, 0)</f>
        <v>3</v>
      </c>
      <c r="M133" s="9" t="e">
        <f>MATCH($A133, 'Spells By School'!D:D, 0)</f>
        <v>#N/A</v>
      </c>
      <c r="N133" s="9" t="e">
        <f>MATCH($A133, 'Spells By School'!E:E, 0)</f>
        <v>#N/A</v>
      </c>
      <c r="O133" s="9" t="e">
        <f>MATCH($A133, 'Spells By School'!F:F, 0)</f>
        <v>#N/A</v>
      </c>
      <c r="P133" s="9" t="e">
        <f ca="1">MATCH($A133, 'Spells By School'!G:G, 0)</f>
        <v>#N/A</v>
      </c>
      <c r="Q133" s="9" t="e">
        <f>MATCH($A133, 'Spells By School'!H:H, 0)</f>
        <v>#N/A</v>
      </c>
      <c r="R133" s="9" t="e">
        <f>MATCH($A133, 'Spells By School'!I:I, 0)</f>
        <v>#N/A</v>
      </c>
      <c r="S133" s="9" t="str">
        <f>IF(ISNA($J133), IF(ISNA($K133), IF(ISNA($L133), IF(ISNA($M133), IF(ISNA($N133), IF(ISNA($O133), IF(ISNA($P133), IF(ISNA($Q133), IF(ISNA($R133), "###error###", R$1),Q$1),P$1),O$1),N$1),M$1),L$1),K$1),J$1)</f>
        <v>Divination</v>
      </c>
      <c r="T133" s="9" t="str">
        <f>IF(ISNA($J133), IF(ISNA($K133), IF(ISNA($L133), IF(ISNA($M133), IF(ISNA($N133), IF(ISNA($O133), IF(ISNA($P133), IF(ISNA($Q133), IF(ISNA($R133), "###error###", "WM"),"IL"),"NE"),"EN"),"EV"),"TR"),"DI"),"CO"),"AB")</f>
        <v>DI</v>
      </c>
      <c r="U133" s="9">
        <f>IF(ISNA($J133), IF(ISNA($K133), IF(ISNA($L133), IF(ISNA($M133), IF(ISNA($N133), IF(ISNA($O133), IF(ISNA($P133), IF(ISNA($Q133), IF(ISNA($R133), "###error###", MATCH(A133, 'Wand Mapping'!J:J,0)),MATCH(A133, 'Wand Mapping'!I:I,0)),MATCH(A133, 'Wand Mapping'!H:H,0)),MATCH(A133, 'Wand Mapping'!G:G,0)),MATCH(A133, 'Wand Mapping'!F:F,0)),MATCH(A133, 'Wand Mapping'!E:E,0)),MATCH(A133, 'Wand Mapping'!D:D,0)),MATCH(A133, 'Wand Mapping'!C:C,0)),MATCH(A133, 'Wand Mapping'!B:B,0))</f>
        <v>9</v>
      </c>
      <c r="V133" s="9" t="str">
        <f>INDEX('Wand Mapping'!K:K, U133)</f>
        <v>wand_ai_070</v>
      </c>
      <c r="W133" s="9" t="str">
        <f>_xlfn.CONCAT(V133, "_", T133)</f>
        <v>wand_ai_070_DI</v>
      </c>
      <c r="Z133" s="9" t="str">
        <f>IF(ISBLANK(X133), W133, X133)</f>
        <v>wand_ai_070_DI</v>
      </c>
      <c r="AA133" s="9" t="b">
        <v>1</v>
      </c>
      <c r="AC133" s="64" t="s">
        <v>2033</v>
      </c>
      <c r="AD133" s="9" t="b">
        <v>1</v>
      </c>
      <c r="AF133" s="64" t="s">
        <v>2033</v>
      </c>
      <c r="AG133" s="64" t="s">
        <v>2033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AV133" s="55">
        <v>63000</v>
      </c>
      <c r="AW133" s="55">
        <v>63001</v>
      </c>
      <c r="AZ133" s="55">
        <v>83000</v>
      </c>
      <c r="BA133" s="55">
        <v>83001</v>
      </c>
      <c r="BB133" s="55">
        <v>93000</v>
      </c>
      <c r="BC133" s="55">
        <v>93001</v>
      </c>
      <c r="BD133" s="9">
        <v>3000</v>
      </c>
      <c r="BE133" s="9">
        <f>IF(BD133="", "", BD133+1)</f>
        <v>3001</v>
      </c>
      <c r="BF133" s="57" t="b">
        <f>AND(
OR(ISBLANK(AV133), AND(MOD(AV133, 10000) = BD133, QUOTIENT(AV133, 10000) = 6)),
OR(ISBLANK(AX133), AND(MOD(AX133, 10000) = BD133, QUOTIENT(AX133, 10000) = 7)),
OR(ISBLANK(AZ133), AND(MOD(AZ133, 10000) = BD133, QUOTIENT(AZ133, 10000) = 8)),
OR(ISBLANK(BB133), AND(MOD(BB133, 10000) = BD133, QUOTIENT(BB133, 10000) = 9))
)</f>
        <v>1</v>
      </c>
      <c r="BG133" s="57" t="b">
        <f>AND(
OR(ISBLANK(AW133), AND(MOD(AW133, 10000) = BE133, QUOTIENT(AW133, 10000) = 6)),
OR(ISBLANK(AY133), AND(MOD(AY133, 10000) = BE133, QUOTIENT(AY133, 10000) = 7)),
OR(ISBLANK(BA133), AND(MOD(BA133, 10000) = BE133, QUOTIENT(BA133, 10000) = 8)),
OR(ISBLANK(BC133), AND(MOD(BC133, 10000) = BE133, QUOTIENT(BC133, 10000) = 9))
)</f>
        <v>1</v>
      </c>
    </row>
    <row r="134" spans="1:59">
      <c r="A134" s="9" t="s">
        <v>464</v>
      </c>
      <c r="B134" s="9" t="s">
        <v>1015</v>
      </c>
      <c r="C134" s="9">
        <v>3</v>
      </c>
      <c r="D134" s="9">
        <v>5</v>
      </c>
      <c r="E134" s="9" t="str">
        <f>_xlfn.CONCAT(B134, RIGHT(_xlfn.CONCAT("0", D134), 2))</f>
        <v>BZ-3!05</v>
      </c>
      <c r="F134" s="9" t="s">
        <v>898</v>
      </c>
      <c r="G134" s="9" t="s">
        <v>655</v>
      </c>
      <c r="H134" s="9" t="s">
        <v>652</v>
      </c>
      <c r="J134" s="9">
        <f>MATCH($A134, 'Spells By School'!A:A, 0)</f>
        <v>59</v>
      </c>
      <c r="K134" s="9" t="e">
        <f>MATCH($A134, 'Spells By School'!B:B, 0)</f>
        <v>#N/A</v>
      </c>
      <c r="L134" s="9" t="e">
        <f>MATCH($A134, 'Spells By School'!C:C, 0)</f>
        <v>#N/A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Abjuration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AB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76</v>
      </c>
      <c r="V134" s="9" t="str">
        <f>INDEX('Wand Mapping'!K:K, U134)</f>
        <v>wand_ai_740</v>
      </c>
      <c r="W134" s="9" t="str">
        <f>_xlfn.CONCAT(V134, "_", T134)</f>
        <v>wand_ai_740_AB</v>
      </c>
      <c r="Z134" s="9" t="str">
        <f>IF(ISBLANK(X134), W134, X134)</f>
        <v>wand_ai_740_AB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63002</v>
      </c>
      <c r="AW134" s="55">
        <v>63003</v>
      </c>
      <c r="BB134" s="55">
        <v>93002</v>
      </c>
      <c r="BC134" s="55">
        <v>93003</v>
      </c>
      <c r="BD134" s="9">
        <v>3002</v>
      </c>
      <c r="BE134" s="9">
        <f>IF(BD134="", "", BD134+1)</f>
        <v>3003</v>
      </c>
      <c r="BF134" s="57" t="b">
        <f>AND(
OR(ISBLANK(AV134), AND(MOD(AV134, 10000) = BD134, QUOTIENT(AV134, 10000) = 6)),
OR(ISBLANK(AX134), AND(MOD(AX134, 10000) = BD134, QUOTIENT(AX134, 10000) = 7)),
OR(ISBLANK(AZ134), AND(MOD(AZ134, 10000) = BD134, QUOTIENT(AZ134, 10000) = 8)),
OR(ISBLANK(BB134), AND(MOD(BB134, 10000) = BD134, QUOTIENT(BB134, 10000) = 9))
)</f>
        <v>1</v>
      </c>
      <c r="BG134" s="57" t="b">
        <f>AND(
OR(ISBLANK(AW134), AND(MOD(AW134, 10000) = BE134, QUOTIENT(AW134, 10000) = 6)),
OR(ISBLANK(AY134), AND(MOD(AY134, 10000) = BE134, QUOTIENT(AY134, 10000) = 7)),
OR(ISBLANK(BA134), AND(MOD(BA134, 10000) = BE134, QUOTIENT(BA134, 10000) = 8)),
OR(ISBLANK(BC134), AND(MOD(BC134, 10000) = BE134, QUOTIENT(BC134, 10000) = 9))
)</f>
        <v>1</v>
      </c>
    </row>
    <row r="135" spans="1:59">
      <c r="A135" s="9" t="s">
        <v>296</v>
      </c>
      <c r="B135" s="9" t="s">
        <v>1159</v>
      </c>
      <c r="C135" s="9">
        <v>3</v>
      </c>
      <c r="D135" s="9">
        <v>5</v>
      </c>
      <c r="E135" s="9" t="str">
        <f>_xlfn.CONCAT(B135, RIGHT(_xlfn.CONCAT("0", D135), 2))</f>
        <v>BZ-3(05</v>
      </c>
      <c r="F135" s="9" t="s">
        <v>899</v>
      </c>
      <c r="G135" s="9" t="s">
        <v>655</v>
      </c>
      <c r="H135" s="9" t="s">
        <v>652</v>
      </c>
      <c r="J135" s="9" t="e">
        <f>MATCH($A135, 'Spells By School'!A:A, 0)</f>
        <v>#N/A</v>
      </c>
      <c r="K135" s="9">
        <f>MATCH($A135, 'Spells By School'!B:B, 0)</f>
        <v>33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Conjuration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CO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49</v>
      </c>
      <c r="V135" s="9" t="str">
        <f>INDEX('Wand Mapping'!K:K, U135)</f>
        <v>wand_ai_470</v>
      </c>
      <c r="W135" s="9" t="str">
        <f>_xlfn.CONCAT(V135, "_", T135)</f>
        <v>wand_ai_470_CO</v>
      </c>
      <c r="Z135" s="9" t="str">
        <f>IF(ISBLANK(X135), W135, X135)</f>
        <v>wand_ai_470_CO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63004</v>
      </c>
      <c r="AW135" s="55">
        <v>63005</v>
      </c>
      <c r="AX135" s="55">
        <v>73004</v>
      </c>
      <c r="AY135" s="55">
        <v>73005</v>
      </c>
      <c r="BB135" s="55">
        <v>93004</v>
      </c>
      <c r="BC135" s="55">
        <v>93005</v>
      </c>
      <c r="BD135" s="9">
        <v>3004</v>
      </c>
      <c r="BE135" s="9">
        <f>IF(BD135="", "", BD135+1)</f>
        <v>3005</v>
      </c>
      <c r="BF135" s="57" t="b">
        <f>AND(
OR(ISBLANK(AV135), AND(MOD(AV135, 10000) = BD135, QUOTIENT(AV135, 10000) = 6)),
OR(ISBLANK(AX135), AND(MOD(AX135, 10000) = BD135, QUOTIENT(AX135, 10000) = 7)),
OR(ISBLANK(AZ135), AND(MOD(AZ135, 10000) = BD135, QUOTIENT(AZ135, 10000) = 8)),
OR(ISBLANK(BB135), AND(MOD(BB135, 10000) = BD135, QUOTIENT(BB135, 10000) = 9))
)</f>
        <v>1</v>
      </c>
      <c r="BG135" s="57" t="b">
        <f>AND(
OR(ISBLANK(AW135), AND(MOD(AW135, 10000) = BE135, QUOTIENT(AW135, 10000) = 6)),
OR(ISBLANK(AY135), AND(MOD(AY135, 10000) = BE135, QUOTIENT(AY135, 10000) = 7)),
OR(ISBLANK(BA135), AND(MOD(BA135, 10000) = BE135, QUOTIENT(BA135, 10000) = 8)),
OR(ISBLANK(BC135), AND(MOD(BC135, 10000) = BE135, QUOTIENT(BC135, 10000) = 9))
)</f>
        <v>1</v>
      </c>
    </row>
    <row r="136" spans="1:59">
      <c r="A136" s="46" t="s">
        <v>65</v>
      </c>
      <c r="B136" s="9" t="s">
        <v>1160</v>
      </c>
      <c r="C136" s="9">
        <v>3</v>
      </c>
      <c r="D136" s="9">
        <v>5</v>
      </c>
      <c r="E136" s="9" t="str">
        <f>_xlfn.CONCAT(B136, RIGHT(_xlfn.CONCAT("0", D136), 2))</f>
        <v>BZ-3)05</v>
      </c>
      <c r="F136" s="9" t="s">
        <v>900</v>
      </c>
      <c r="G136" s="9" t="s">
        <v>655</v>
      </c>
      <c r="H136" s="9" t="s">
        <v>652</v>
      </c>
      <c r="J136" s="9" t="e">
        <f>MATCH($A136, 'Spells By School'!A:A, 0)</f>
        <v>#N/A</v>
      </c>
      <c r="K136" s="9" t="e">
        <f>MATCH($A136, 'Spells By School'!B:B, 0)</f>
        <v>#N/A</v>
      </c>
      <c r="L136" s="9" t="e">
        <f>MATCH($A136, 'Spells By School'!C:C, 0)</f>
        <v>#N/A</v>
      </c>
      <c r="M136" s="9" t="e">
        <f>MATCH($A136, 'Spells By School'!D:D, 0)</f>
        <v>#N/A</v>
      </c>
      <c r="N136" s="9">
        <f>MATCH($A136, 'Spells By School'!E:E, 0)</f>
        <v>29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Invocation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EV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12</v>
      </c>
      <c r="V136" s="9" t="str">
        <f>INDEX('Wand Mapping'!K:K, U136)</f>
        <v>wand_ai_100</v>
      </c>
      <c r="W136" s="9" t="str">
        <f>_xlfn.CONCAT(V136, "_", T136)</f>
        <v>wand_ai_100_EV</v>
      </c>
      <c r="Z136" s="9" t="str">
        <f>IF(ISBLANK(X136), W136, X136)</f>
        <v>wand_ai_100_EV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63006</v>
      </c>
      <c r="AW136" s="55">
        <v>63007</v>
      </c>
      <c r="AX136" s="55">
        <v>73006</v>
      </c>
      <c r="AY136" s="55">
        <v>73007</v>
      </c>
      <c r="BB136" s="55">
        <v>93006</v>
      </c>
      <c r="BC136" s="55">
        <v>93007</v>
      </c>
      <c r="BD136" s="9">
        <v>3006</v>
      </c>
      <c r="BE136" s="9">
        <f>IF(BD136="", "", BD136+1)</f>
        <v>3007</v>
      </c>
      <c r="BF136" s="57" t="b">
        <f>AND(
OR(ISBLANK(AV136), AND(MOD(AV136, 10000) = BD136, QUOTIENT(AV136, 10000) = 6)),
OR(ISBLANK(AX136), AND(MOD(AX136, 10000) = BD136, QUOTIENT(AX136, 10000) = 7)),
OR(ISBLANK(AZ136), AND(MOD(AZ136, 10000) = BD136, QUOTIENT(AZ136, 10000) = 8)),
OR(ISBLANK(BB136), AND(MOD(BB136, 10000) = BD136, QUOTIENT(BB136, 10000) = 9))
)</f>
        <v>1</v>
      </c>
      <c r="BG136" s="57" t="b">
        <f>AND(
OR(ISBLANK(AW136), AND(MOD(AW136, 10000) = BE136, QUOTIENT(AW136, 10000) = 6)),
OR(ISBLANK(AY136), AND(MOD(AY136, 10000) = BE136, QUOTIENT(AY136, 10000) = 7)),
OR(ISBLANK(BA136), AND(MOD(BA136, 10000) = BE136, QUOTIENT(BA136, 10000) = 8)),
OR(ISBLANK(BC136), AND(MOD(BC136, 10000) = BE136, QUOTIENT(BC136, 10000) = 9))
)</f>
        <v>1</v>
      </c>
    </row>
    <row r="137" spans="1:59">
      <c r="A137" s="9" t="s">
        <v>336</v>
      </c>
      <c r="B137" s="9" t="s">
        <v>1016</v>
      </c>
      <c r="C137" s="9">
        <v>3</v>
      </c>
      <c r="D137" s="9">
        <v>5</v>
      </c>
      <c r="E137" s="9" t="str">
        <f>_xlfn.CONCAT(B137, RIGHT(_xlfn.CONCAT("0", D137), 2))</f>
        <v>BZ-3[05</v>
      </c>
      <c r="F137" s="9" t="s">
        <v>901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>
        <f>MATCH($A137, 'Spells By School'!D:D, 0)</f>
        <v>36</v>
      </c>
      <c r="N137" s="9" t="e">
        <f>MATCH($A137, 'Spells By School'!E:E, 0)</f>
        <v>#N/A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Transmutation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TR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55</v>
      </c>
      <c r="V137" s="9" t="str">
        <f>INDEX('Wand Mapping'!K:K, U137)</f>
        <v>wand_ai_530</v>
      </c>
      <c r="W137" s="9" t="str">
        <f>_xlfn.CONCAT(V137, "_", T137)</f>
        <v>wand_ai_530_TR</v>
      </c>
      <c r="Z137" s="9" t="str">
        <f>IF(ISBLANK(X137), W137, X137)</f>
        <v>wand_ai_530_TR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N137" s="9" t="b">
        <v>1</v>
      </c>
      <c r="AV137" s="55">
        <v>63008</v>
      </c>
      <c r="AW137" s="55">
        <v>63009</v>
      </c>
      <c r="AX137" s="55">
        <v>73008</v>
      </c>
      <c r="AY137" s="55">
        <v>73009</v>
      </c>
      <c r="BB137" s="55">
        <v>93008</v>
      </c>
      <c r="BC137" s="55">
        <v>93009</v>
      </c>
      <c r="BD137" s="9">
        <v>3008</v>
      </c>
      <c r="BE137" s="9">
        <f>IF(BD137="", "", BD137+1)</f>
        <v>3009</v>
      </c>
      <c r="BF137" s="57" t="b">
        <f>AND(
OR(ISBLANK(AV137), AND(MOD(AV137, 10000) = BD137, QUOTIENT(AV137, 10000) = 6)),
OR(ISBLANK(AX137), AND(MOD(AX137, 10000) = BD137, QUOTIENT(AX137, 10000) = 7)),
OR(ISBLANK(AZ137), AND(MOD(AZ137, 10000) = BD137, QUOTIENT(AZ137, 10000) = 8)),
OR(ISBLANK(BB137), AND(MOD(BB137, 10000) = BD137, QUOTIENT(BB137, 10000) = 9))
)</f>
        <v>1</v>
      </c>
      <c r="BG137" s="57" t="b">
        <f>AND(
OR(ISBLANK(AW137), AND(MOD(AW137, 10000) = BE137, QUOTIENT(AW137, 10000) = 6)),
OR(ISBLANK(AY137), AND(MOD(AY137, 10000) = BE137, QUOTIENT(AY137, 10000) = 7)),
OR(ISBLANK(BA137), AND(MOD(BA137, 10000) = BE137, QUOTIENT(BA137, 10000) = 8)),
OR(ISBLANK(BC137), AND(MOD(BC137, 10000) = BE137, QUOTIENT(BC137, 10000) = 9))
)</f>
        <v>1</v>
      </c>
    </row>
    <row r="138" spans="1:59">
      <c r="A138" s="9" t="s">
        <v>293</v>
      </c>
      <c r="B138" s="9" t="s">
        <v>1018</v>
      </c>
      <c r="C138" s="9">
        <v>3</v>
      </c>
      <c r="D138" s="9">
        <v>5</v>
      </c>
      <c r="E138" s="9" t="str">
        <f>_xlfn.CONCAT(B138, RIGHT(_xlfn.CONCAT("0", D138), 2))</f>
        <v>BZ-3_05</v>
      </c>
      <c r="F138" s="9" t="s">
        <v>903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 t="e">
        <f>MATCH($A138, 'Spells By School'!D:D, 0)</f>
        <v>#N/A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>
        <f>MATCH($A138, 'Spells By School'!H:H, 0)</f>
        <v>13</v>
      </c>
      <c r="R138" s="9" t="e">
        <f>MATCH($A138, 'Spells By School'!I:I, 0)</f>
        <v>#N/A</v>
      </c>
      <c r="S138" s="9" t="str">
        <f ca="1">IF(ISNA($J138), IF(ISNA($K138), IF(ISNA($L138), IF(ISNA($M138), IF(ISNA($N138), IF(ISNA($O138), IF(ISNA($P138), IF(ISNA($Q138), IF(ISNA($R138), "###error###", R$1),Q$1),P$1),O$1),N$1),M$1),L$1),K$1),J$1)</f>
        <v>Illusion</v>
      </c>
      <c r="T138" s="9" t="str">
        <f ca="1">IF(ISNA($J138), IF(ISNA($K138), IF(ISNA($L138), IF(ISNA($M138), IF(ISNA($N138), IF(ISNA($O138), IF(ISNA($P138), IF(ISNA($Q138), IF(ISNA($R138), "###error###", "WM"),"IL"),"NE"),"EN"),"EV"),"TR"),"DI"),"CO"),"AB")</f>
        <v>IL</v>
      </c>
      <c r="U138" s="9">
        <f ca="1"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48</v>
      </c>
      <c r="V138" s="9" t="str">
        <f ca="1">INDEX('Wand Mapping'!K:K, U138)</f>
        <v>wand_ai_460</v>
      </c>
      <c r="W138" s="9" t="str">
        <f ca="1">_xlfn.CONCAT(V138, "_", T138)</f>
        <v>wand_ai_460_IL</v>
      </c>
      <c r="Z138" s="9" t="str">
        <f ca="1">IF(ISBLANK(X138), W138, X138)</f>
        <v>wand_ai_460_IL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V138" s="55">
        <v>63010</v>
      </c>
      <c r="AW138" s="55">
        <v>63011</v>
      </c>
      <c r="AX138" s="55">
        <v>73010</v>
      </c>
      <c r="AY138" s="55">
        <v>73011</v>
      </c>
      <c r="BB138" s="55">
        <v>93010</v>
      </c>
      <c r="BC138" s="55">
        <v>93011</v>
      </c>
      <c r="BD138" s="9">
        <v>3010</v>
      </c>
      <c r="BE138" s="9">
        <f>IF(BD138="", "", BD138+1)</f>
        <v>3011</v>
      </c>
      <c r="BF138" s="57" t="b">
        <f>AND(
OR(ISBLANK(AV138), AND(MOD(AV138, 10000) = BD138, QUOTIENT(AV138, 10000) = 6)),
OR(ISBLANK(AX138), AND(MOD(AX138, 10000) = BD138, QUOTIENT(AX138, 10000) = 7)),
OR(ISBLANK(AZ138), AND(MOD(AZ138, 10000) = BD138, QUOTIENT(AZ138, 10000) = 8)),
OR(ISBLANK(BB138), AND(MOD(BB138, 10000) = BD138, QUOTIENT(BB138, 10000) = 9))
)</f>
        <v>1</v>
      </c>
      <c r="BG138" s="57" t="b">
        <f>AND(
OR(ISBLANK(AW138), AND(MOD(AW138, 10000) = BE138, QUOTIENT(AW138, 10000) = 6)),
OR(ISBLANK(AY138), AND(MOD(AY138, 10000) = BE138, QUOTIENT(AY138, 10000) = 7)),
OR(ISBLANK(BA138), AND(MOD(BA138, 10000) = BE138, QUOTIENT(BA138, 10000) = 8)),
OR(ISBLANK(BC138), AND(MOD(BC138, 10000) = BE138, QUOTIENT(BC138, 10000) = 9))
)</f>
        <v>1</v>
      </c>
    </row>
    <row r="139" spans="1:59">
      <c r="A139" s="40" t="s">
        <v>922</v>
      </c>
      <c r="B139" s="9" t="s">
        <v>1019</v>
      </c>
      <c r="C139" s="9">
        <v>3</v>
      </c>
      <c r="D139" s="9">
        <v>5</v>
      </c>
      <c r="E139" s="9" t="str">
        <f>_xlfn.CONCAT(B139, RIGHT(_xlfn.CONCAT("0", D139), 2))</f>
        <v>BZ-3=05</v>
      </c>
      <c r="F139" s="9" t="s">
        <v>904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 t="e">
        <f>MATCH($A139, 'Spells By School'!H:H, 0)</f>
        <v>#N/A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###error###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###error###</v>
      </c>
      <c r="U139" s="9" t="str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###error###</v>
      </c>
      <c r="V139" s="9" t="e">
        <f ca="1">INDEX('Wand Mapping'!K:K, U139)</f>
        <v>#VALUE!</v>
      </c>
      <c r="W139" s="9" t="e">
        <f ca="1">_xlfn.CONCAT(V139, "_", T139)</f>
        <v>#VALUE!</v>
      </c>
      <c r="X139" s="9" t="s">
        <v>1942</v>
      </c>
      <c r="Z139" s="9" t="str">
        <f>IF(ISBLANK(X139), W139, X139)</f>
        <v>IWAND07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63012</v>
      </c>
      <c r="AW139" s="55">
        <v>63013</v>
      </c>
      <c r="BB139" s="55">
        <v>93012</v>
      </c>
      <c r="BC139" s="55">
        <v>93013</v>
      </c>
      <c r="BD139" s="9">
        <v>3012</v>
      </c>
      <c r="BE139" s="9">
        <f>IF(BD139="", "", BD139+1)</f>
        <v>3013</v>
      </c>
      <c r="BF139" s="57" t="b">
        <f>AND(
OR(ISBLANK(AV139), AND(MOD(AV139, 10000) = BD139, QUOTIENT(AV139, 10000) = 6)),
OR(ISBLANK(AX139), AND(MOD(AX139, 10000) = BD139, QUOTIENT(AX139, 10000) = 7)),
OR(ISBLANK(AZ139), AND(MOD(AZ139, 10000) = BD139, QUOTIENT(AZ139, 10000) = 8)),
OR(ISBLANK(BB139), AND(MOD(BB139, 10000) = BD139, QUOTIENT(BB139, 10000) = 9))
)</f>
        <v>1</v>
      </c>
      <c r="BG139" s="57" t="b">
        <f>AND(
OR(ISBLANK(AW139), AND(MOD(AW139, 10000) = BE139, QUOTIENT(AW139, 10000) = 6)),
OR(ISBLANK(AY139), AND(MOD(AY139, 10000) = BE139, QUOTIENT(AY139, 10000) = 7)),
OR(ISBLANK(BA139), AND(MOD(BA139, 10000) = BE139, QUOTIENT(BA139, 10000) = 8)),
OR(ISBLANK(BC139), AND(MOD(BC139, 10000) = BE139, QUOTIENT(BC139, 10000) = 9))
)</f>
        <v>1</v>
      </c>
    </row>
    <row r="140" spans="1:59">
      <c r="A140" s="71" t="s">
        <v>2065</v>
      </c>
      <c r="B140" s="9" t="s">
        <v>722</v>
      </c>
      <c r="C140" s="9">
        <v>3</v>
      </c>
      <c r="D140" s="9">
        <v>5</v>
      </c>
      <c r="E140" s="9" t="str">
        <f>_xlfn.CONCAT(B140, RIGHT(_xlfn.CONCAT("0", D140), 2))</f>
        <v>BZ-3105</v>
      </c>
      <c r="F140" s="9" t="s">
        <v>905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63014</v>
      </c>
      <c r="AW140" s="55">
        <v>63015</v>
      </c>
      <c r="AX140" s="55">
        <v>73014</v>
      </c>
      <c r="AY140" s="55">
        <v>73015</v>
      </c>
      <c r="AZ140" s="55">
        <v>83014</v>
      </c>
      <c r="BA140" s="55">
        <v>83015</v>
      </c>
      <c r="BB140" s="55">
        <v>93014</v>
      </c>
      <c r="BC140" s="55">
        <v>93015</v>
      </c>
      <c r="BD140" s="9">
        <v>3014</v>
      </c>
      <c r="BE140" s="9">
        <f>IF(BD140="", "", BD140+1)</f>
        <v>3015</v>
      </c>
      <c r="BF140" s="57" t="b">
        <f>AND(
OR(ISBLANK(AV140), AND(MOD(AV140, 10000) = BD140, QUOTIENT(AV140, 10000) = 6)),
OR(ISBLANK(AX140), AND(MOD(AX140, 10000) = BD140, QUOTIENT(AX140, 10000) = 7)),
OR(ISBLANK(AZ140), AND(MOD(AZ140, 10000) = BD140, QUOTIENT(AZ140, 10000) = 8)),
OR(ISBLANK(BB140), AND(MOD(BB140, 10000) = BD140, QUOTIENT(BB140, 10000) = 9))
)</f>
        <v>1</v>
      </c>
      <c r="BG140" s="57" t="b">
        <f>AND(
OR(ISBLANK(AW140), AND(MOD(AW140, 10000) = BE140, QUOTIENT(AW140, 10000) = 6)),
OR(ISBLANK(AY140), AND(MOD(AY140, 10000) = BE140, QUOTIENT(AY140, 10000) = 7)),
OR(ISBLANK(BA140), AND(MOD(BA140, 10000) = BE140, QUOTIENT(BA140, 10000) = 8)),
OR(ISBLANK(BC140), AND(MOD(BC140, 10000) = BE140, QUOTIENT(BC140, 10000) = 9))
)</f>
        <v>1</v>
      </c>
    </row>
    <row r="141" spans="1:59">
      <c r="A141" s="67" t="s">
        <v>2044</v>
      </c>
      <c r="B141" s="9" t="s">
        <v>723</v>
      </c>
      <c r="C141" s="9">
        <v>3</v>
      </c>
      <c r="D141" s="9">
        <v>9</v>
      </c>
      <c r="E141" s="9" t="str">
        <f>_xlfn.CONCAT(B141, RIGHT(_xlfn.CONCAT("0", D141), 2))</f>
        <v>BZ-3209</v>
      </c>
      <c r="F141" s="9" t="s">
        <v>905</v>
      </c>
      <c r="AA141" s="9" t="b">
        <v>1</v>
      </c>
      <c r="AD141" s="9" t="b">
        <v>1</v>
      </c>
      <c r="AH141" s="9" t="b">
        <v>1</v>
      </c>
      <c r="AI141" s="9" t="b">
        <v>1</v>
      </c>
      <c r="AJ141" s="9" t="b">
        <v>1</v>
      </c>
      <c r="AK141" s="9" t="b">
        <v>1</v>
      </c>
      <c r="AL141" s="9" t="b">
        <v>1</v>
      </c>
      <c r="AM141" s="9" t="b">
        <v>1</v>
      </c>
      <c r="BB141" s="55">
        <v>93016</v>
      </c>
      <c r="BC141" s="55">
        <v>93017</v>
      </c>
      <c r="BD141" s="9">
        <v>3016</v>
      </c>
      <c r="BE141" s="9">
        <f>IF(BD141="", "", BD141+1)</f>
        <v>3017</v>
      </c>
      <c r="BF141" s="57" t="b">
        <f>AND(
OR(ISBLANK(AV141), AND(MOD(AV141, 10000) = BD141, QUOTIENT(AV141, 10000) = 6)),
OR(ISBLANK(AX141), AND(MOD(AX141, 10000) = BD141, QUOTIENT(AX141, 10000) = 7)),
OR(ISBLANK(AZ141), AND(MOD(AZ141, 10000) = BD141, QUOTIENT(AZ141, 10000) = 8)),
OR(ISBLANK(BB141), AND(MOD(BB141, 10000) = BD141, QUOTIENT(BB141, 10000) = 9))
)</f>
        <v>1</v>
      </c>
      <c r="BG141" s="57" t="b">
        <f>AND(
OR(ISBLANK(AW141), AND(MOD(AW141, 10000) = BE141, QUOTIENT(AW141, 10000) = 6)),
OR(ISBLANK(AY141), AND(MOD(AY141, 10000) = BE141, QUOTIENT(AY141, 10000) = 7)),
OR(ISBLANK(BA141), AND(MOD(BA141, 10000) = BE141, QUOTIENT(BA141, 10000) = 8)),
OR(ISBLANK(BC141), AND(MOD(BC141, 10000) = BE141, QUOTIENT(BC141, 10000) = 9))
)</f>
        <v>1</v>
      </c>
    </row>
    <row r="142" spans="1:59">
      <c r="A142" s="9" t="s">
        <v>574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906</v>
      </c>
      <c r="G142" s="9" t="s">
        <v>655</v>
      </c>
      <c r="H142" s="9" t="s">
        <v>652</v>
      </c>
      <c r="J142" s="9">
        <f>MATCH($A142, 'Spells By School'!A:A, 0)</f>
        <v>36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>IF(ISNA($J142), IF(ISNA($K142), IF(ISNA($L142), IF(ISNA($M142), IF(ISNA($N142), IF(ISNA($O142), IF(ISNA($P142), IF(ISNA($Q142), IF(ISNA($R142), "###error###", R$1),Q$1),P$1),O$1),N$1),M$1),L$1),K$1),J$1)</f>
        <v>Abjuration</v>
      </c>
      <c r="T142" s="9" t="str">
        <f>IF(ISNA($J142), IF(ISNA($K142), IF(ISNA($L142), IF(ISNA($M142), IF(ISNA($N142), IF(ISNA($O142), IF(ISNA($P142), IF(ISNA($Q142), IF(ISNA($R142), "###error###", "WM"),"IL"),"NE"),"EN"),"EV"),"TR"),"DI"),"CO"),"AB")</f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92</v>
      </c>
      <c r="V142" s="9" t="str">
        <f>INDEX('Wand Mapping'!K:K, U142)</f>
        <v>wand_ai_900</v>
      </c>
      <c r="W142" s="9" t="str">
        <f>_xlfn.CONCAT(V142, "_", T142)</f>
        <v>wand_ai_900_AB</v>
      </c>
      <c r="Z142" s="9" t="str">
        <f>IF(ISBLANK(X142), W142, X142)</f>
        <v>wand_ai_900_AB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63018</v>
      </c>
      <c r="AW142" s="55">
        <v>63019</v>
      </c>
      <c r="AX142" s="55">
        <v>73018</v>
      </c>
      <c r="AY142" s="55">
        <v>73019</v>
      </c>
      <c r="BB142" s="55">
        <v>93018</v>
      </c>
      <c r="BC142" s="55">
        <v>93019</v>
      </c>
      <c r="BD142" s="9">
        <v>3018</v>
      </c>
      <c r="BE142" s="9">
        <f>IF(BD142="", "", BD142+1)</f>
        <v>3019</v>
      </c>
      <c r="BF142" s="57" t="b">
        <f>AND(
OR(ISBLANK(AV142), AND(MOD(AV142, 10000) = BD142, QUOTIENT(AV142, 10000) = 6)),
OR(ISBLANK(AX142), AND(MOD(AX142, 10000) = BD142, QUOTIENT(AX142, 10000) = 7)),
OR(ISBLANK(AZ142), AND(MOD(AZ142, 10000) = BD142, QUOTIENT(AZ142, 10000) = 8)),
OR(ISBLANK(BB142), AND(MOD(BB142, 10000) = BD142, QUOTIENT(BB142, 10000) = 9))
)</f>
        <v>1</v>
      </c>
      <c r="BG142" s="57" t="b">
        <f>AND(
OR(ISBLANK(AW142), AND(MOD(AW142, 10000) = BE142, QUOTIENT(AW142, 10000) = 6)),
OR(ISBLANK(AY142), AND(MOD(AY142, 10000) = BE142, QUOTIENT(AY142, 10000) = 7)),
OR(ISBLANK(BA142), AND(MOD(BA142, 10000) = BE142, QUOTIENT(BA142, 10000) = 8)),
OR(ISBLANK(BC142), AND(MOD(BC142, 10000) = BE142, QUOTIENT(BC142, 10000) = 9))
)</f>
        <v>1</v>
      </c>
    </row>
    <row r="143" spans="1:59">
      <c r="A143" s="9" t="s">
        <v>486</v>
      </c>
      <c r="B143" s="9" t="s">
        <v>723</v>
      </c>
      <c r="C143" s="9">
        <v>3</v>
      </c>
      <c r="D143" s="9">
        <v>5</v>
      </c>
      <c r="E143" s="9" t="str">
        <f>_xlfn.CONCAT(B143, RIGHT(_xlfn.CONCAT("0", D143), 2))</f>
        <v>BZ-3205</v>
      </c>
      <c r="F143" s="9" t="s">
        <v>907</v>
      </c>
      <c r="G143" s="9" t="s">
        <v>655</v>
      </c>
      <c r="H143" s="9" t="s">
        <v>652</v>
      </c>
      <c r="J143" s="9">
        <f>MATCH($A143, 'Spells By School'!A:A, 0)</f>
        <v>50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>IF(ISNA($J143), IF(ISNA($K143), IF(ISNA($L143), IF(ISNA($M143), IF(ISNA($N143), IF(ISNA($O143), IF(ISNA($P143), IF(ISNA($Q143), IF(ISNA($R143), "###error###", R$1),Q$1),P$1),O$1),N$1),M$1),L$1),K$1),J$1)</f>
        <v>Abjuration</v>
      </c>
      <c r="T143" s="9" t="str">
        <f>IF(ISNA($J143), IF(ISNA($K143), IF(ISNA($L143), IF(ISNA($M143), IF(ISNA($N143), IF(ISNA($O143), IF(ISNA($P143), IF(ISNA($Q143), IF(ISNA($R143), "###error###", "WM"),"IL"),"NE"),"EN"),"EV"),"TR"),"DI"),"CO"),"AB")</f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79</v>
      </c>
      <c r="V143" s="9" t="str">
        <f>INDEX('Wand Mapping'!K:K, U143)</f>
        <v>wand_ai_770</v>
      </c>
      <c r="W143" s="9" t="str">
        <f>_xlfn.CONCAT(V143, "_", T143)</f>
        <v>wand_ai_770_AB</v>
      </c>
      <c r="Z143" s="9" t="str">
        <f>IF(ISBLANK(X143), W143, X143)</f>
        <v>wand_ai_770_AB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AV143" s="55">
        <v>63020</v>
      </c>
      <c r="AW143" s="55">
        <v>63021</v>
      </c>
      <c r="BB143" s="55">
        <v>93020</v>
      </c>
      <c r="BC143" s="55">
        <v>93021</v>
      </c>
      <c r="BD143" s="9">
        <v>3020</v>
      </c>
      <c r="BE143" s="9">
        <f>IF(BD143="", "", BD143+1)</f>
        <v>3021</v>
      </c>
      <c r="BF143" s="57" t="b">
        <f>AND(
OR(ISBLANK(AV143), AND(MOD(AV143, 10000) = BD143, QUOTIENT(AV143, 10000) = 6)),
OR(ISBLANK(AX143), AND(MOD(AX143, 10000) = BD143, QUOTIENT(AX143, 10000) = 7)),
OR(ISBLANK(AZ143), AND(MOD(AZ143, 10000) = BD143, QUOTIENT(AZ143, 10000) = 8)),
OR(ISBLANK(BB143), AND(MOD(BB143, 10000) = BD143, QUOTIENT(BB143, 10000) = 9))
)</f>
        <v>1</v>
      </c>
      <c r="BG143" s="57" t="b">
        <f>AND(
OR(ISBLANK(AW143), AND(MOD(AW143, 10000) = BE143, QUOTIENT(AW143, 10000) = 6)),
OR(ISBLANK(AY143), AND(MOD(AY143, 10000) = BE143, QUOTIENT(AY143, 10000) = 7)),
OR(ISBLANK(BA143), AND(MOD(BA143, 10000) = BE143, QUOTIENT(BA143, 10000) = 8)),
OR(ISBLANK(BC143), AND(MOD(BC143, 10000) = BE143, QUOTIENT(BC143, 10000) = 9))
)</f>
        <v>1</v>
      </c>
    </row>
    <row r="144" spans="1:59">
      <c r="A144" s="9" t="s">
        <v>494</v>
      </c>
      <c r="B144" s="9" t="s">
        <v>724</v>
      </c>
      <c r="C144" s="9">
        <v>3</v>
      </c>
      <c r="D144" s="9">
        <v>5</v>
      </c>
      <c r="E144" s="9" t="str">
        <f>_xlfn.CONCAT(B144, RIGHT(_xlfn.CONCAT("0", D144), 2))</f>
        <v>BZ-3305</v>
      </c>
      <c r="F144" s="9" t="s">
        <v>908</v>
      </c>
      <c r="G144" s="9" t="s">
        <v>655</v>
      </c>
      <c r="H144" s="9" t="s">
        <v>652</v>
      </c>
      <c r="J144" s="9" t="e">
        <f>MATCH($A144, 'Spells By School'!A:A, 0)</f>
        <v>#N/A</v>
      </c>
      <c r="K144" s="9" t="e">
        <f>MATCH($A144, 'Spells By School'!B:B, 0)</f>
        <v>#N/A</v>
      </c>
      <c r="L144" s="9" t="e">
        <f>MATCH($A144, 'Spells By School'!C:C, 0)</f>
        <v>#N/A</v>
      </c>
      <c r="M144" s="9">
        <f>MATCH($A144, 'Spells By School'!D:D, 0)</f>
        <v>67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Transmutation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TR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80</v>
      </c>
      <c r="V144" s="9" t="str">
        <f>INDEX('Wand Mapping'!K:K, U144)</f>
        <v>wand_ai_780</v>
      </c>
      <c r="W144" s="9" t="str">
        <f>_xlfn.CONCAT(V144, "_", T144)</f>
        <v>wand_ai_780_TR</v>
      </c>
      <c r="Z144" s="9" t="str">
        <f>IF(ISBLANK(X144), W144, X144)</f>
        <v>wand_ai_780_TR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63022</v>
      </c>
      <c r="AW144" s="55">
        <v>63023</v>
      </c>
      <c r="AX144" s="55">
        <v>73022</v>
      </c>
      <c r="AY144" s="55">
        <v>73023</v>
      </c>
      <c r="BB144" s="55">
        <v>93022</v>
      </c>
      <c r="BC144" s="55">
        <v>93023</v>
      </c>
      <c r="BD144" s="9">
        <v>3022</v>
      </c>
      <c r="BE144" s="9">
        <f>IF(BD144="", "", BD144+1)</f>
        <v>3023</v>
      </c>
      <c r="BF144" s="57" t="b">
        <f>AND(
OR(ISBLANK(AV144), AND(MOD(AV144, 10000) = BD144, QUOTIENT(AV144, 10000) = 6)),
OR(ISBLANK(AX144), AND(MOD(AX144, 10000) = BD144, QUOTIENT(AX144, 10000) = 7)),
OR(ISBLANK(AZ144), AND(MOD(AZ144, 10000) = BD144, QUOTIENT(AZ144, 10000) = 8)),
OR(ISBLANK(BB144), AND(MOD(BB144, 10000) = BD144, QUOTIENT(BB144, 10000) = 9))
)</f>
        <v>1</v>
      </c>
      <c r="BG144" s="57" t="b">
        <f>AND(
OR(ISBLANK(AW144), AND(MOD(AW144, 10000) = BE144, QUOTIENT(AW144, 10000) = 6)),
OR(ISBLANK(AY144), AND(MOD(AY144, 10000) = BE144, QUOTIENT(AY144, 10000) = 7)),
OR(ISBLANK(BA144), AND(MOD(BA144, 10000) = BE144, QUOTIENT(BA144, 10000) = 8)),
OR(ISBLANK(BC144), AND(MOD(BC144, 10000) = BE144, QUOTIENT(BC144, 10000) = 9))
)</f>
        <v>1</v>
      </c>
    </row>
    <row r="145" spans="1:59">
      <c r="A145" s="9" t="s">
        <v>263</v>
      </c>
      <c r="B145" s="9" t="s">
        <v>725</v>
      </c>
      <c r="C145" s="9">
        <v>3</v>
      </c>
      <c r="D145" s="9">
        <v>5</v>
      </c>
      <c r="E145" s="9" t="str">
        <f>_xlfn.CONCAT(B145, RIGHT(_xlfn.CONCAT("0", D145), 2))</f>
        <v>BZ-3405</v>
      </c>
      <c r="F145" s="9" t="s">
        <v>909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>
        <f ca="1">MATCH($A145, 'Spells By School'!G:G, 0)</f>
        <v>61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ca="1">IF(ISNA($J145), IF(ISNA($K145), IF(ISNA($L145), IF(ISNA($M145), IF(ISNA($N145), IF(ISNA($O145), IF(ISNA($P145), IF(ISNA($Q145), IF(ISNA($R145), "###error###", R$1),Q$1),P$1),O$1),N$1),M$1),L$1),K$1),J$1)</f>
        <v>Necromancy</v>
      </c>
      <c r="T145" s="9" t="str">
        <f ca="1">IF(ISNA($J145), IF(ISNA($K145), IF(ISNA($L145), IF(ISNA($M145), IF(ISNA($N145), IF(ISNA($O145), IF(ISNA($P145), IF(ISNA($Q145), IF(ISNA($R145), "###error###", "WM"),"IL"),"NE"),"EN"),"EV"),"TR"),"DI"),"CO"),"AB")</f>
        <v>NE</v>
      </c>
      <c r="U145" s="9">
        <f ca="1"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44</v>
      </c>
      <c r="V145" s="9" t="str">
        <f ca="1">INDEX('Wand Mapping'!K:K, U145)</f>
        <v>wand_ai_420</v>
      </c>
      <c r="W145" s="9" t="str">
        <f ca="1">_xlfn.CONCAT(V145, "_", T145)</f>
        <v>wand_ai_420_NE</v>
      </c>
      <c r="Z145" s="9" t="str">
        <f ca="1">IF(ISBLANK(X145), W145, X145)</f>
        <v>wand_ai_420_NE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63024</v>
      </c>
      <c r="AW145" s="55">
        <v>63025</v>
      </c>
      <c r="AX145" s="55">
        <v>73024</v>
      </c>
      <c r="AY145" s="55">
        <v>73025</v>
      </c>
      <c r="AZ145" s="55">
        <v>83024</v>
      </c>
      <c r="BA145" s="55">
        <v>83025</v>
      </c>
      <c r="BB145" s="55">
        <v>93024</v>
      </c>
      <c r="BC145" s="55">
        <v>93025</v>
      </c>
      <c r="BD145" s="9">
        <v>3024</v>
      </c>
      <c r="BE145" s="9">
        <f>IF(BD145="", "", BD145+1)</f>
        <v>3025</v>
      </c>
      <c r="BF145" s="57" t="b">
        <f>AND(
OR(ISBLANK(AV145), AND(MOD(AV145, 10000) = BD145, QUOTIENT(AV145, 10000) = 6)),
OR(ISBLANK(AX145), AND(MOD(AX145, 10000) = BD145, QUOTIENT(AX145, 10000) = 7)),
OR(ISBLANK(AZ145), AND(MOD(AZ145, 10000) = BD145, QUOTIENT(AZ145, 10000) = 8)),
OR(ISBLANK(BB145), AND(MOD(BB145, 10000) = BD145, QUOTIENT(BB145, 10000) = 9))
)</f>
        <v>1</v>
      </c>
      <c r="BG145" s="57" t="b">
        <f>AND(
OR(ISBLANK(AW145), AND(MOD(AW145, 10000) = BE145, QUOTIENT(AW145, 10000) = 6)),
OR(ISBLANK(AY145), AND(MOD(AY145, 10000) = BE145, QUOTIENT(AY145, 10000) = 7)),
OR(ISBLANK(BA145), AND(MOD(BA145, 10000) = BE145, QUOTIENT(BA145, 10000) = 8)),
OR(ISBLANK(BC145), AND(MOD(BC145, 10000) = BE145, QUOTIENT(BC145, 10000) = 9))
)</f>
        <v>1</v>
      </c>
    </row>
    <row r="146" spans="1:59">
      <c r="A146" s="9" t="s">
        <v>138</v>
      </c>
      <c r="B146" s="9" t="s">
        <v>726</v>
      </c>
      <c r="C146" s="9">
        <v>3</v>
      </c>
      <c r="D146" s="9">
        <v>5</v>
      </c>
      <c r="E146" s="9" t="str">
        <f>_xlfn.CONCAT(B146, RIGHT(_xlfn.CONCAT("0", D146), 2))</f>
        <v>BZ-3505</v>
      </c>
      <c r="F146" s="9" t="s">
        <v>910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76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ca="1">IF(ISNA($J146), IF(ISNA($K146), IF(ISNA($L146), IF(ISNA($M146), IF(ISNA($N146), IF(ISNA($O146), IF(ISNA($P146), IF(ISNA($Q146), IF(ISNA($R146), "###error###", R$1),Q$1),P$1),O$1),N$1),M$1),L$1),K$1),J$1)</f>
        <v>Necromancy</v>
      </c>
      <c r="T146" s="9" t="str">
        <f ca="1">IF(ISNA($J146), IF(ISNA($K146), IF(ISNA($L146), IF(ISNA($M146), IF(ISNA($N146), IF(ISNA($O146), IF(ISNA($P146), IF(ISNA($Q146), IF(ISNA($R146), "###error###", "WM"),"IL"),"NE"),"EN"),"EV"),"TR"),"DI"),"CO"),"AB")</f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24</v>
      </c>
      <c r="V146" s="9" t="str">
        <f ca="1">INDEX('Wand Mapping'!K:K, U146)</f>
        <v>wand_ai_220</v>
      </c>
      <c r="W146" s="9" t="str">
        <f ca="1">_xlfn.CONCAT(V146, "_", T146)</f>
        <v>wand_ai_220_NE</v>
      </c>
      <c r="Z146" s="9" t="str">
        <f ca="1">IF(ISBLANK(X146), W146, X146)</f>
        <v>wand_ai_220_NE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63026</v>
      </c>
      <c r="AW146" s="55">
        <v>63027</v>
      </c>
      <c r="AX146" s="55">
        <v>73026</v>
      </c>
      <c r="AY146" s="55">
        <v>73027</v>
      </c>
      <c r="AZ146" s="55">
        <v>83026</v>
      </c>
      <c r="BA146" s="55">
        <v>83027</v>
      </c>
      <c r="BB146" s="55">
        <v>93026</v>
      </c>
      <c r="BC146" s="55">
        <v>93027</v>
      </c>
      <c r="BD146" s="9">
        <v>3026</v>
      </c>
      <c r="BE146" s="9">
        <f>IF(BD146="", "", BD146+1)</f>
        <v>3027</v>
      </c>
      <c r="BF146" s="57" t="b">
        <f>AND(
OR(ISBLANK(AV146), AND(MOD(AV146, 10000) = BD146, QUOTIENT(AV146, 10000) = 6)),
OR(ISBLANK(AX146), AND(MOD(AX146, 10000) = BD146, QUOTIENT(AX146, 10000) = 7)),
OR(ISBLANK(AZ146), AND(MOD(AZ146, 10000) = BD146, QUOTIENT(AZ146, 10000) = 8)),
OR(ISBLANK(BB146), AND(MOD(BB146, 10000) = BD146, QUOTIENT(BB146, 10000) = 9))
)</f>
        <v>1</v>
      </c>
      <c r="BG146" s="57" t="b">
        <f>AND(
OR(ISBLANK(AW146), AND(MOD(AW146, 10000) = BE146, QUOTIENT(AW146, 10000) = 6)),
OR(ISBLANK(AY146), AND(MOD(AY146, 10000) = BE146, QUOTIENT(AY146, 10000) = 7)),
OR(ISBLANK(BA146), AND(MOD(BA146, 10000) = BE146, QUOTIENT(BA146, 10000) = 8)),
OR(ISBLANK(BC146), AND(MOD(BC146, 10000) = BE146, QUOTIENT(BC146, 10000) = 9))
)</f>
        <v>1</v>
      </c>
    </row>
    <row r="147" spans="1:59">
      <c r="A147" s="9" t="s">
        <v>22</v>
      </c>
      <c r="B147" s="9" t="s">
        <v>727</v>
      </c>
      <c r="C147" s="9">
        <v>3</v>
      </c>
      <c r="D147" s="9">
        <v>5</v>
      </c>
      <c r="E147" s="9" t="str">
        <f>_xlfn.CONCAT(B147, RIGHT(_xlfn.CONCAT("0", D147), 2))</f>
        <v>BZ-3605</v>
      </c>
      <c r="F147" s="9" t="s">
        <v>911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>
        <f>MATCH($A147, 'Spells By School'!H:H, 0)</f>
        <v>31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Illusion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IL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</v>
      </c>
      <c r="V147" s="9" t="str">
        <f ca="1">INDEX('Wand Mapping'!K:K, U147)</f>
        <v>wand_ai_020</v>
      </c>
      <c r="W147" s="9" t="str">
        <f ca="1">_xlfn.CONCAT(V147, "_", T147)</f>
        <v>wand_ai_020_IL</v>
      </c>
      <c r="Z147" s="9" t="str">
        <f ca="1">IF(ISBLANK(X147), W147, X147)</f>
        <v>wand_ai_020_IL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63028</v>
      </c>
      <c r="AW147" s="55">
        <v>63029</v>
      </c>
      <c r="BB147" s="55">
        <v>93028</v>
      </c>
      <c r="BC147" s="55">
        <v>93029</v>
      </c>
      <c r="BD147" s="9">
        <v>3028</v>
      </c>
      <c r="BE147" s="9">
        <f>IF(BD147="", "", BD147+1)</f>
        <v>3029</v>
      </c>
      <c r="BF147" s="57" t="b">
        <f>AND(
OR(ISBLANK(AV147), AND(MOD(AV147, 10000) = BD147, QUOTIENT(AV147, 10000) = 6)),
OR(ISBLANK(AX147), AND(MOD(AX147, 10000) = BD147, QUOTIENT(AX147, 10000) = 7)),
OR(ISBLANK(AZ147), AND(MOD(AZ147, 10000) = BD147, QUOTIENT(AZ147, 10000) = 8)),
OR(ISBLANK(BB147), AND(MOD(BB147, 10000) = BD147, QUOTIENT(BB147, 10000) = 9))
)</f>
        <v>1</v>
      </c>
      <c r="BG147" s="57" t="b">
        <f>AND(
OR(ISBLANK(AW147), AND(MOD(AW147, 10000) = BE147, QUOTIENT(AW147, 10000) = 6)),
OR(ISBLANK(AY147), AND(MOD(AY147, 10000) = BE147, QUOTIENT(AY147, 10000) = 7)),
OR(ISBLANK(BA147), AND(MOD(BA147, 10000) = BE147, QUOTIENT(BA147, 10000) = 8)),
OR(ISBLANK(BC147), AND(MOD(BC147, 10000) = BE147, QUOTIENT(BC147, 10000) = 9))
)</f>
        <v>1</v>
      </c>
    </row>
    <row r="148" spans="1:59">
      <c r="A148" s="9" t="s">
        <v>526</v>
      </c>
      <c r="B148" s="9" t="s">
        <v>728</v>
      </c>
      <c r="C148" s="9">
        <v>3</v>
      </c>
      <c r="D148" s="9">
        <v>5</v>
      </c>
      <c r="E148" s="9" t="str">
        <f>_xlfn.CONCAT(B148, RIGHT(_xlfn.CONCAT("0", D148), 2))</f>
        <v>BZ-3705</v>
      </c>
      <c r="F148" s="9" t="s">
        <v>912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14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>IF(ISNA($J148), IF(ISNA($K148), IF(ISNA($L148), IF(ISNA($M148), IF(ISNA($N148), IF(ISNA($O148), IF(ISNA($P148), IF(ISNA($Q148), IF(ISNA($R148), "###error###", R$1),Q$1),P$1),O$1),N$1),M$1),L$1),K$1),J$1)</f>
        <v>Enchantment</v>
      </c>
      <c r="T148" s="9" t="str">
        <f>IF(ISNA($J148), IF(ISNA($K148), IF(ISNA($L148), IF(ISNA($M148), IF(ISNA($N148), IF(ISNA($O148), IF(ISNA($P148), IF(ISNA($Q148), IF(ISNA($R148), "###error###", "WM"),"IL"),"NE"),"EN"),"EV"),"TR"),"DI"),"CO"),"AB")</f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84</v>
      </c>
      <c r="V148" s="9" t="str">
        <f>INDEX('Wand Mapping'!K:K, U148)</f>
        <v>wand_ai_820</v>
      </c>
      <c r="W148" s="9" t="str">
        <f>_xlfn.CONCAT(V148, "_", T148)</f>
        <v>wand_ai_820_EN</v>
      </c>
      <c r="Z148" s="9" t="str">
        <f>IF(ISBLANK(X148), W148, X148)</f>
        <v>wand_ai_820_EN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63030</v>
      </c>
      <c r="AW148" s="55">
        <v>63031</v>
      </c>
      <c r="AX148" s="55">
        <v>73030</v>
      </c>
      <c r="AY148" s="55">
        <v>73031</v>
      </c>
      <c r="BB148" s="55">
        <v>93030</v>
      </c>
      <c r="BC148" s="55">
        <v>93031</v>
      </c>
      <c r="BD148" s="9">
        <v>3030</v>
      </c>
      <c r="BE148" s="9">
        <f>IF(BD148="", "", BD148+1)</f>
        <v>3031</v>
      </c>
      <c r="BF148" s="57" t="b">
        <f>AND(
OR(ISBLANK(AV148), AND(MOD(AV148, 10000) = BD148, QUOTIENT(AV148, 10000) = 6)),
OR(ISBLANK(AX148), AND(MOD(AX148, 10000) = BD148, QUOTIENT(AX148, 10000) = 7)),
OR(ISBLANK(AZ148), AND(MOD(AZ148, 10000) = BD148, QUOTIENT(AZ148, 10000) = 8)),
OR(ISBLANK(BB148), AND(MOD(BB148, 10000) = BD148, QUOTIENT(BB148, 10000) = 9))
)</f>
        <v>1</v>
      </c>
      <c r="BG148" s="57" t="b">
        <f>AND(
OR(ISBLANK(AW148), AND(MOD(AW148, 10000) = BE148, QUOTIENT(AW148, 10000) = 6)),
OR(ISBLANK(AY148), AND(MOD(AY148, 10000) = BE148, QUOTIENT(AY148, 10000) = 7)),
OR(ISBLANK(BA148), AND(MOD(BA148, 10000) = BE148, QUOTIENT(BA148, 10000) = 8)),
OR(ISBLANK(BC148), AND(MOD(BC148, 10000) = BE148, QUOTIENT(BC148, 10000) = 9))
)</f>
        <v>1</v>
      </c>
    </row>
    <row r="149" spans="1:59">
      <c r="A149" s="9" t="s">
        <v>69</v>
      </c>
      <c r="B149" s="9" t="s">
        <v>729</v>
      </c>
      <c r="C149" s="9">
        <v>3</v>
      </c>
      <c r="D149" s="9">
        <v>5</v>
      </c>
      <c r="E149" s="9" t="str">
        <f>_xlfn.CONCAT(B149, RIGHT(_xlfn.CONCAT("0", D149), 2))</f>
        <v>BZ-3805</v>
      </c>
      <c r="F149" s="9" t="s">
        <v>913</v>
      </c>
      <c r="G149" s="9" t="s">
        <v>655</v>
      </c>
      <c r="H149" s="9" t="s">
        <v>652</v>
      </c>
      <c r="J149" s="9" t="e">
        <f>MATCH($A149, 'Spells By School'!A:A, 0)</f>
        <v>#N/A</v>
      </c>
      <c r="K149" s="9">
        <f>MATCH($A149, 'Spells By School'!B:B, 0)</f>
        <v>36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>IF(ISNA($J149), IF(ISNA($K149), IF(ISNA($L149), IF(ISNA($M149), IF(ISNA($N149), IF(ISNA($O149), IF(ISNA($P149), IF(ISNA($Q149), IF(ISNA($R149), "###error###", R$1),Q$1),P$1),O$1),N$1),M$1),L$1),K$1),J$1)</f>
        <v>Conjuration</v>
      </c>
      <c r="T149" s="9" t="str">
        <f>IF(ISNA($J149), IF(ISNA($K149), IF(ISNA($L149), IF(ISNA($M149), IF(ISNA($N149), IF(ISNA($O149), IF(ISNA($P149), IF(ISNA($Q149), IF(ISNA($R149), "###error###", "WM"),"IL"),"NE"),"EN"),"EV"),"TR"),"DI"),"CO"),"AB")</f>
        <v>CO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13</v>
      </c>
      <c r="V149" s="9" t="str">
        <f>INDEX('Wand Mapping'!K:K, U149)</f>
        <v>wand_ai_110</v>
      </c>
      <c r="W149" s="9" t="str">
        <f>_xlfn.CONCAT(V149, "_", T149)</f>
        <v>wand_ai_110_CO</v>
      </c>
      <c r="Z149" s="9" t="str">
        <f>IF(ISBLANK(X149), W149, X149)</f>
        <v>wand_ai_110_CO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63032</v>
      </c>
      <c r="AW149" s="55">
        <v>63033</v>
      </c>
      <c r="AX149" s="55">
        <v>73032</v>
      </c>
      <c r="AY149" s="55">
        <v>73033</v>
      </c>
      <c r="BB149" s="55">
        <v>93032</v>
      </c>
      <c r="BC149" s="55">
        <v>93033</v>
      </c>
      <c r="BD149" s="9">
        <v>3032</v>
      </c>
      <c r="BE149" s="9">
        <f>IF(BD149="", "", BD149+1)</f>
        <v>3033</v>
      </c>
      <c r="BF149" s="57" t="b">
        <f>AND(
OR(ISBLANK(AV149), AND(MOD(AV149, 10000) = BD149, QUOTIENT(AV149, 10000) = 6)),
OR(ISBLANK(AX149), AND(MOD(AX149, 10000) = BD149, QUOTIENT(AX149, 10000) = 7)),
OR(ISBLANK(AZ149), AND(MOD(AZ149, 10000) = BD149, QUOTIENT(AZ149, 10000) = 8)),
OR(ISBLANK(BB149), AND(MOD(BB149, 10000) = BD149, QUOTIENT(BB149, 10000) = 9))
)</f>
        <v>1</v>
      </c>
      <c r="BG149" s="57" t="b">
        <f>AND(
OR(ISBLANK(AW149), AND(MOD(AW149, 10000) = BE149, QUOTIENT(AW149, 10000) = 6)),
OR(ISBLANK(AY149), AND(MOD(AY149, 10000) = BE149, QUOTIENT(AY149, 10000) = 7)),
OR(ISBLANK(BA149), AND(MOD(BA149, 10000) = BE149, QUOTIENT(BA149, 10000) = 8)),
OR(ISBLANK(BC149), AND(MOD(BC149, 10000) = BE149, QUOTIENT(BC149, 10000) = 9))
)</f>
        <v>1</v>
      </c>
    </row>
    <row r="150" spans="1:59">
      <c r="A150" s="9" t="s">
        <v>274</v>
      </c>
      <c r="B150" s="9" t="s">
        <v>730</v>
      </c>
      <c r="C150" s="9">
        <v>3</v>
      </c>
      <c r="D150" s="9">
        <v>5</v>
      </c>
      <c r="E150" s="9" t="str">
        <f>_xlfn.CONCAT(B150, RIGHT(_xlfn.CONCAT("0", D150), 2))</f>
        <v>BZ-3905</v>
      </c>
      <c r="F150" s="9" t="s">
        <v>914</v>
      </c>
      <c r="G150" s="9" t="s">
        <v>655</v>
      </c>
      <c r="H150" s="9" t="s">
        <v>652</v>
      </c>
      <c r="J150" s="9">
        <f>MATCH($A150, 'Spells By School'!A:A, 0)</f>
        <v>33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Abjuration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AB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46</v>
      </c>
      <c r="V150" s="9" t="str">
        <f>INDEX('Wand Mapping'!K:K, U150)</f>
        <v>wand_ai_440</v>
      </c>
      <c r="W150" s="9" t="str">
        <f>_xlfn.CONCAT(V150, "_", T150)</f>
        <v>wand_ai_440_AB</v>
      </c>
      <c r="Z150" s="9" t="str">
        <f>IF(ISBLANK(X150), W150, X150)</f>
        <v>wand_ai_440_AB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63034</v>
      </c>
      <c r="AW150" s="55">
        <v>63035</v>
      </c>
      <c r="AX150" s="55">
        <v>73034</v>
      </c>
      <c r="AY150" s="55">
        <v>73035</v>
      </c>
      <c r="BB150" s="55">
        <v>93034</v>
      </c>
      <c r="BC150" s="55">
        <v>93035</v>
      </c>
      <c r="BD150" s="9">
        <v>3034</v>
      </c>
      <c r="BE150" s="9">
        <f>IF(BD150="", "", BD150+1)</f>
        <v>3035</v>
      </c>
      <c r="BF150" s="57" t="b">
        <f>AND(
OR(ISBLANK(AV150), AND(MOD(AV150, 10000) = BD150, QUOTIENT(AV150, 10000) = 6)),
OR(ISBLANK(AX150), AND(MOD(AX150, 10000) = BD150, QUOTIENT(AX150, 10000) = 7)),
OR(ISBLANK(AZ150), AND(MOD(AZ150, 10000) = BD150, QUOTIENT(AZ150, 10000) = 8)),
OR(ISBLANK(BB150), AND(MOD(BB150, 10000) = BD150, QUOTIENT(BB150, 10000) = 9))
)</f>
        <v>1</v>
      </c>
      <c r="BG150" s="57" t="b">
        <f>AND(
OR(ISBLANK(AW150), AND(MOD(AW150, 10000) = BE150, QUOTIENT(AW150, 10000) = 6)),
OR(ISBLANK(AY150), AND(MOD(AY150, 10000) = BE150, QUOTIENT(AY150, 10000) = 7)),
OR(ISBLANK(BA150), AND(MOD(BA150, 10000) = BE150, QUOTIENT(BA150, 10000) = 8)),
OR(ISBLANK(BC150), AND(MOD(BC150, 10000) = BE150, QUOTIENT(BC150, 10000) = 9))
)</f>
        <v>1</v>
      </c>
    </row>
    <row r="151" spans="1:59">
      <c r="A151" s="39" t="s">
        <v>551</v>
      </c>
      <c r="B151" s="9" t="s">
        <v>1020</v>
      </c>
      <c r="C151" s="9">
        <v>3</v>
      </c>
      <c r="D151" s="9">
        <v>5</v>
      </c>
      <c r="E151" s="9" t="str">
        <f>_xlfn.CONCAT(B151, RIGHT(_xlfn.CONCAT("0", D151), 2))</f>
        <v>BZ-3A05</v>
      </c>
      <c r="F151" s="9" t="s">
        <v>915</v>
      </c>
      <c r="G151" s="9" t="s">
        <v>655</v>
      </c>
      <c r="H151" s="9" t="s">
        <v>652</v>
      </c>
      <c r="J151" s="9">
        <f>MATCH($A151, 'Spells By School'!A:A, 0)</f>
        <v>46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Abjuration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88</v>
      </c>
      <c r="V151" s="9" t="str">
        <f>INDEX('Wand Mapping'!K:K, U151)</f>
        <v>wand_ai_860</v>
      </c>
      <c r="W151" s="9" t="str">
        <f>_xlfn.CONCAT(V151, "_", T151)</f>
        <v>wand_ai_860_AB</v>
      </c>
      <c r="Z151" s="9" t="str">
        <f>IF(ISBLANK(X151), W151, X151)</f>
        <v>wand_ai_860_AB</v>
      </c>
      <c r="AA151" s="9" t="b">
        <v>1</v>
      </c>
      <c r="AB151" s="9" t="b">
        <v>1</v>
      </c>
      <c r="AC151" s="9" t="b">
        <v>1</v>
      </c>
      <c r="AD151" s="9" t="b">
        <v>1</v>
      </c>
      <c r="AE151" s="9" t="b">
        <v>1</v>
      </c>
      <c r="AF151" s="9" t="b">
        <v>1</v>
      </c>
      <c r="AG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63036</v>
      </c>
      <c r="AW151" s="55">
        <v>63037</v>
      </c>
      <c r="BD151" s="9">
        <v>3036</v>
      </c>
      <c r="BE151" s="9">
        <f>IF(BD151="", "", BD151+1)</f>
        <v>3037</v>
      </c>
      <c r="BF151" s="57" t="b">
        <f>AND(
OR(ISBLANK(AV151), AND(MOD(AV151, 10000) = BD151, QUOTIENT(AV151, 10000) = 6)),
OR(ISBLANK(AX151), AND(MOD(AX151, 10000) = BD151, QUOTIENT(AX151, 10000) = 7)),
OR(ISBLANK(AZ151), AND(MOD(AZ151, 10000) = BD151, QUOTIENT(AZ151, 10000) = 8)),
OR(ISBLANK(BB151), AND(MOD(BB151, 10000) = BD151, QUOTIENT(BB151, 10000) = 9))
)</f>
        <v>1</v>
      </c>
      <c r="BG151" s="57" t="b">
        <f>AND(
OR(ISBLANK(AW151), AND(MOD(AW151, 10000) = BE151, QUOTIENT(AW151, 10000) = 6)),
OR(ISBLANK(AY151), AND(MOD(AY151, 10000) = BE151, QUOTIENT(AY151, 10000) = 7)),
OR(ISBLANK(BA151), AND(MOD(BA151, 10000) = BE151, QUOTIENT(BA151, 10000) = 8)),
OR(ISBLANK(BC151), AND(MOD(BC151, 10000) = BE151, QUOTIENT(BC151, 10000) = 9))
)</f>
        <v>1</v>
      </c>
    </row>
    <row r="152" spans="1:59">
      <c r="A152" s="9" t="s">
        <v>288</v>
      </c>
      <c r="B152" s="9" t="s">
        <v>1021</v>
      </c>
      <c r="C152" s="9">
        <v>3</v>
      </c>
      <c r="D152" s="9">
        <v>5</v>
      </c>
      <c r="E152" s="9" t="str">
        <f>_xlfn.CONCAT(B152, RIGHT(_xlfn.CONCAT("0", D152), 2))</f>
        <v>BZ-3B05</v>
      </c>
      <c r="F152" s="9" t="s">
        <v>916</v>
      </c>
      <c r="G152" s="9" t="s">
        <v>655</v>
      </c>
      <c r="H152" s="9" t="s">
        <v>652</v>
      </c>
      <c r="J152" s="9">
        <f>MATCH($A152, 'Spells By School'!A:A, 0)</f>
        <v>41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48</v>
      </c>
      <c r="V152" s="9" t="str">
        <f>INDEX('Wand Mapping'!K:K, U152)</f>
        <v>wand_ai_460</v>
      </c>
      <c r="W152" s="9" t="str">
        <f>_xlfn.CONCAT(V152, "_", T152)</f>
        <v>wand_ai_460_AB</v>
      </c>
      <c r="Z152" s="9" t="str">
        <f>IF(ISBLANK(X152), W152, X152)</f>
        <v>wand_ai_460_AB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63038</v>
      </c>
      <c r="AW152" s="55">
        <v>63039</v>
      </c>
      <c r="BD152" s="9">
        <v>3038</v>
      </c>
      <c r="BE152" s="9">
        <f>IF(BD152="", "", BD152+1)</f>
        <v>3039</v>
      </c>
      <c r="BF152" s="57" t="b">
        <f>AND(
OR(ISBLANK(AV152), AND(MOD(AV152, 10000) = BD152, QUOTIENT(AV152, 10000) = 6)),
OR(ISBLANK(AX152), AND(MOD(AX152, 10000) = BD152, QUOTIENT(AX152, 10000) = 7)),
OR(ISBLANK(AZ152), AND(MOD(AZ152, 10000) = BD152, QUOTIENT(AZ152, 10000) = 8)),
OR(ISBLANK(BB152), AND(MOD(BB152, 10000) = BD152, QUOTIENT(BB152, 10000) = 9))
)</f>
        <v>1</v>
      </c>
      <c r="BG152" s="57" t="b">
        <f>AND(
OR(ISBLANK(AW152), AND(MOD(AW152, 10000) = BE152, QUOTIENT(AW152, 10000) = 6)),
OR(ISBLANK(AY152), AND(MOD(AY152, 10000) = BE152, QUOTIENT(AY152, 10000) = 7)),
OR(ISBLANK(BA152), AND(MOD(BA152, 10000) = BE152, QUOTIENT(BA152, 10000) = 8)),
OR(ISBLANK(BC152), AND(MOD(BC152, 10000) = BE152, QUOTIENT(BC152, 10000) = 9))
)</f>
        <v>1</v>
      </c>
    </row>
    <row r="153" spans="1:59">
      <c r="A153" s="9" t="s">
        <v>531</v>
      </c>
      <c r="B153" s="9" t="s">
        <v>1022</v>
      </c>
      <c r="C153" s="9">
        <v>3</v>
      </c>
      <c r="D153" s="9">
        <v>5</v>
      </c>
      <c r="E153" s="9" t="str">
        <f>_xlfn.CONCAT(B153, RIGHT(_xlfn.CONCAT("0", D153), 2))</f>
        <v>BZ-3C05</v>
      </c>
      <c r="F153" s="9" t="s">
        <v>917</v>
      </c>
      <c r="G153" s="9" t="s">
        <v>655</v>
      </c>
      <c r="H153" s="9" t="s">
        <v>652</v>
      </c>
      <c r="J153" s="9">
        <f>MATCH($A153, 'Spells By School'!A:A, 0)</f>
        <v>71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85</v>
      </c>
      <c r="V153" s="9" t="str">
        <f>INDEX('Wand Mapping'!K:K, U153)</f>
        <v>wand_ai_830</v>
      </c>
      <c r="W153" s="9" t="str">
        <f>_xlfn.CONCAT(V153, "_", T153)</f>
        <v>wand_ai_830_AB</v>
      </c>
      <c r="Z153" s="9" t="str">
        <f>IF(ISBLANK(X153), W153, X153)</f>
        <v>wand_ai_830_AB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63040</v>
      </c>
      <c r="AW153" s="55">
        <v>63041</v>
      </c>
      <c r="BB153" s="55">
        <v>93040</v>
      </c>
      <c r="BC153" s="55">
        <v>93041</v>
      </c>
      <c r="BD153" s="9">
        <v>3040</v>
      </c>
      <c r="BE153" s="9">
        <f>IF(BD153="", "", BD153+1)</f>
        <v>3041</v>
      </c>
      <c r="BF153" s="57" t="b">
        <f>AND(
OR(ISBLANK(AV153), AND(MOD(AV153, 10000) = BD153, QUOTIENT(AV153, 10000) = 6)),
OR(ISBLANK(AX153), AND(MOD(AX153, 10000) = BD153, QUOTIENT(AX153, 10000) = 7)),
OR(ISBLANK(AZ153), AND(MOD(AZ153, 10000) = BD153, QUOTIENT(AZ153, 10000) = 8)),
OR(ISBLANK(BB153), AND(MOD(BB153, 10000) = BD153, QUOTIENT(BB153, 10000) = 9))
)</f>
        <v>1</v>
      </c>
      <c r="BG153" s="57" t="b">
        <f>AND(
OR(ISBLANK(AW153), AND(MOD(AW153, 10000) = BE153, QUOTIENT(AW153, 10000) = 6)),
OR(ISBLANK(AY153), AND(MOD(AY153, 10000) = BE153, QUOTIENT(AY153, 10000) = 7)),
OR(ISBLANK(BA153), AND(MOD(BA153, 10000) = BE153, QUOTIENT(BA153, 10000) = 8)),
OR(ISBLANK(BC153), AND(MOD(BC153, 10000) = BE153, QUOTIENT(BC153, 10000) = 9))
)</f>
        <v>1</v>
      </c>
    </row>
    <row r="154" spans="1:59">
      <c r="A154" s="9" t="s">
        <v>75</v>
      </c>
      <c r="B154" s="9" t="s">
        <v>1023</v>
      </c>
      <c r="C154" s="9">
        <v>3</v>
      </c>
      <c r="D154" s="9">
        <v>5</v>
      </c>
      <c r="E154" s="9" t="str">
        <f>_xlfn.CONCAT(B154, RIGHT(_xlfn.CONCAT("0", D154), 2))</f>
        <v>BZ-3D05</v>
      </c>
      <c r="F154" s="9" t="s">
        <v>918</v>
      </c>
      <c r="G154" s="9" t="s">
        <v>655</v>
      </c>
      <c r="H154" s="9" t="s">
        <v>652</v>
      </c>
      <c r="J154" s="9" t="e">
        <f>MATCH($A154, 'Spells By School'!A:A, 0)</f>
        <v>#N/A</v>
      </c>
      <c r="K154" s="9" t="e">
        <f>MATCH($A154, 'Spells By School'!B:B, 0)</f>
        <v>#N/A</v>
      </c>
      <c r="L154" s="9">
        <f>MATCH($A154, 'Spells By School'!C:C, 0)</f>
        <v>6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Divination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DI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14</v>
      </c>
      <c r="V154" s="9" t="str">
        <f>INDEX('Wand Mapping'!K:K, U154)</f>
        <v>wand_ai_120</v>
      </c>
      <c r="W154" s="9" t="str">
        <f>_xlfn.CONCAT(V154, "_", T154)</f>
        <v>wand_ai_120_DI</v>
      </c>
      <c r="Z154" s="9" t="str">
        <f>IF(ISBLANK(X154), W154, X154)</f>
        <v>wand_ai_120_DI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N154" s="9" t="b">
        <v>1</v>
      </c>
      <c r="AV154" s="55">
        <v>63042</v>
      </c>
      <c r="AW154" s="55">
        <v>63043</v>
      </c>
      <c r="AX154" s="55">
        <v>73042</v>
      </c>
      <c r="AY154" s="55">
        <v>73043</v>
      </c>
      <c r="AZ154" s="55">
        <v>83042</v>
      </c>
      <c r="BA154" s="55">
        <v>83043</v>
      </c>
      <c r="BB154" s="55">
        <v>93042</v>
      </c>
      <c r="BC154" s="55">
        <v>93043</v>
      </c>
      <c r="BD154" s="9">
        <v>3042</v>
      </c>
      <c r="BE154" s="9">
        <f>IF(BD154="", "", BD154+1)</f>
        <v>3043</v>
      </c>
      <c r="BF154" s="57" t="b">
        <f>AND(
OR(ISBLANK(AV154), AND(MOD(AV154, 10000) = BD154, QUOTIENT(AV154, 10000) = 6)),
OR(ISBLANK(AX154), AND(MOD(AX154, 10000) = BD154, QUOTIENT(AX154, 10000) = 7)),
OR(ISBLANK(AZ154), AND(MOD(AZ154, 10000) = BD154, QUOTIENT(AZ154, 10000) = 8)),
OR(ISBLANK(BB154), AND(MOD(BB154, 10000) = BD154, QUOTIENT(BB154, 10000) = 9))
)</f>
        <v>1</v>
      </c>
      <c r="BG154" s="57" t="b">
        <f>AND(
OR(ISBLANK(AW154), AND(MOD(AW154, 10000) = BE154, QUOTIENT(AW154, 10000) = 6)),
OR(ISBLANK(AY154), AND(MOD(AY154, 10000) = BE154, QUOTIENT(AY154, 10000) = 7)),
OR(ISBLANK(BA154), AND(MOD(BA154, 10000) = BE154, QUOTIENT(BA154, 10000) = 8)),
OR(ISBLANK(BC154), AND(MOD(BC154, 10000) = BE154, QUOTIENT(BC154, 10000) = 9))
)</f>
        <v>1</v>
      </c>
    </row>
    <row r="155" spans="1:59">
      <c r="A155" s="9" t="s">
        <v>393</v>
      </c>
      <c r="B155" s="9" t="s">
        <v>1024</v>
      </c>
      <c r="C155" s="9">
        <v>3</v>
      </c>
      <c r="D155" s="9">
        <v>5</v>
      </c>
      <c r="E155" s="9" t="str">
        <f>_xlfn.CONCAT(B155, RIGHT(_xlfn.CONCAT("0", D155), 2))</f>
        <v>BZ-3E05</v>
      </c>
      <c r="F155" s="9" t="s">
        <v>919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37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ca="1">IF(ISNA($J155), IF(ISNA($K155), IF(ISNA($L155), IF(ISNA($M155), IF(ISNA($N155), IF(ISNA($O155), IF(ISNA($P155), IF(ISNA($Q155), IF(ISNA($R155), "###error###", R$1),Q$1),P$1),O$1),N$1),M$1),L$1),K$1),J$1)</f>
        <v>Necromancy</v>
      </c>
      <c r="T155" s="9" t="str">
        <f ca="1">IF(ISNA($J155), IF(ISNA($K155), IF(ISNA($L155), IF(ISNA($M155), IF(ISNA($N155), IF(ISNA($O155), IF(ISNA($P155), IF(ISNA($Q155), IF(ISNA($R155), "###error###", "WM"),"IL"),"NE"),"EN"),"EV"),"TR"),"DI"),"CO"),"AB")</f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64</v>
      </c>
      <c r="V155" s="9" t="str">
        <f ca="1">INDEX('Wand Mapping'!K:K, U155)</f>
        <v>wand_ai_620</v>
      </c>
      <c r="W155" s="9" t="str">
        <f ca="1">_xlfn.CONCAT(V155, "_", T155)</f>
        <v>wand_ai_620_NE</v>
      </c>
      <c r="Z155" s="9" t="str">
        <f ca="1">IF(ISBLANK(X155), W155, X155)</f>
        <v>wand_ai_620_NE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63044</v>
      </c>
      <c r="AW155" s="55">
        <v>63045</v>
      </c>
      <c r="AX155" s="55">
        <v>73044</v>
      </c>
      <c r="AY155" s="55">
        <v>73045</v>
      </c>
      <c r="BB155" s="55">
        <v>93044</v>
      </c>
      <c r="BC155" s="55">
        <v>93045</v>
      </c>
      <c r="BD155" s="9">
        <v>3044</v>
      </c>
      <c r="BE155" s="9">
        <f>IF(BD155="", "", BD155+1)</f>
        <v>3045</v>
      </c>
      <c r="BF155" s="57" t="b">
        <f>AND(
OR(ISBLANK(AV155), AND(MOD(AV155, 10000) = BD155, QUOTIENT(AV155, 10000) = 6)),
OR(ISBLANK(AX155), AND(MOD(AX155, 10000) = BD155, QUOTIENT(AX155, 10000) = 7)),
OR(ISBLANK(AZ155), AND(MOD(AZ155, 10000) = BD155, QUOTIENT(AZ155, 10000) = 8)),
OR(ISBLANK(BB155), AND(MOD(BB155, 10000) = BD155, QUOTIENT(BB155, 10000) = 9))
)</f>
        <v>1</v>
      </c>
      <c r="BG155" s="57" t="b">
        <f>AND(
OR(ISBLANK(AW155), AND(MOD(AW155, 10000) = BE155, QUOTIENT(AW155, 10000) = 6)),
OR(ISBLANK(AY155), AND(MOD(AY155, 10000) = BE155, QUOTIENT(AY155, 10000) = 7)),
OR(ISBLANK(BA155), AND(MOD(BA155, 10000) = BE155, QUOTIENT(BA155, 10000) = 8)),
OR(ISBLANK(BC155), AND(MOD(BC155, 10000) = BE155, QUOTIENT(BC155, 10000) = 9))
)</f>
        <v>1</v>
      </c>
    </row>
    <row r="156" spans="1:59">
      <c r="A156" s="9" t="s">
        <v>391</v>
      </c>
      <c r="B156" s="9" t="s">
        <v>1025</v>
      </c>
      <c r="C156" s="9">
        <v>3</v>
      </c>
      <c r="D156" s="9">
        <v>5</v>
      </c>
      <c r="E156" s="9" t="str">
        <f>_xlfn.CONCAT(B156, RIGHT(_xlfn.CONCAT("0", D156), 2))</f>
        <v>BZ-3F05</v>
      </c>
      <c r="F156" s="9" t="s">
        <v>920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>
        <f>MATCH($A156, 'Spells By School'!E:E, 0)</f>
        <v>49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Invocation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EV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64</v>
      </c>
      <c r="V156" s="9" t="str">
        <f>INDEX('Wand Mapping'!K:K, U156)</f>
        <v>wand_ai_620</v>
      </c>
      <c r="W156" s="9" t="str">
        <f>_xlfn.CONCAT(V156, "_", T156)</f>
        <v>wand_ai_620_EV</v>
      </c>
      <c r="Z156" s="9" t="str">
        <f>IF(ISBLANK(X156), W156, X156)</f>
        <v>wand_ai_620_EV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V156" s="55">
        <v>63046</v>
      </c>
      <c r="AW156" s="55">
        <v>63047</v>
      </c>
      <c r="AX156" s="55">
        <v>73046</v>
      </c>
      <c r="AY156" s="55">
        <v>73047</v>
      </c>
      <c r="BB156" s="55">
        <v>93046</v>
      </c>
      <c r="BC156" s="55">
        <v>93047</v>
      </c>
      <c r="BD156" s="9">
        <v>3046</v>
      </c>
      <c r="BE156" s="9">
        <f>IF(BD156="", "", BD156+1)</f>
        <v>3047</v>
      </c>
      <c r="BF156" s="57" t="b">
        <f>AND(
OR(ISBLANK(AV156), AND(MOD(AV156, 10000) = BD156, QUOTIENT(AV156, 10000) = 6)),
OR(ISBLANK(AX156), AND(MOD(AX156, 10000) = BD156, QUOTIENT(AX156, 10000) = 7)),
OR(ISBLANK(AZ156), AND(MOD(AZ156, 10000) = BD156, QUOTIENT(AZ156, 10000) = 8)),
OR(ISBLANK(BB156), AND(MOD(BB156, 10000) = BD156, QUOTIENT(BB156, 10000) = 9))
)</f>
        <v>1</v>
      </c>
      <c r="BG156" s="57" t="b">
        <f>AND(
OR(ISBLANK(AW156), AND(MOD(AW156, 10000) = BE156, QUOTIENT(AW156, 10000) = 6)),
OR(ISBLANK(AY156), AND(MOD(AY156, 10000) = BE156, QUOTIENT(AY156, 10000) = 7)),
OR(ISBLANK(BA156), AND(MOD(BA156, 10000) = BE156, QUOTIENT(BA156, 10000) = 8)),
OR(ISBLANK(BC156), AND(MOD(BC156, 10000) = BE156, QUOTIENT(BC156, 10000) = 9))
)</f>
        <v>1</v>
      </c>
    </row>
    <row r="157" spans="1:59">
      <c r="A157" s="25" t="s">
        <v>357</v>
      </c>
      <c r="B157" s="9" t="s">
        <v>1026</v>
      </c>
      <c r="C157" s="9">
        <v>3</v>
      </c>
      <c r="D157" s="9">
        <v>5</v>
      </c>
      <c r="E157" s="9" t="str">
        <f>_xlfn.CONCAT(B157, RIGHT(_xlfn.CONCAT("0", D157), 2))</f>
        <v>BZ-3G05</v>
      </c>
      <c r="F157" s="9" t="s">
        <v>921</v>
      </c>
      <c r="G157" s="9" t="s">
        <v>655</v>
      </c>
      <c r="H157" s="9" t="s">
        <v>652</v>
      </c>
      <c r="J157" s="9">
        <f>MATCH($A157, 'Spells By School'!A:A, 0)</f>
        <v>13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>IF(ISNA($J157), IF(ISNA($K157), IF(ISNA($L157), IF(ISNA($M157), IF(ISNA($N157), IF(ISNA($O157), IF(ISNA($P157), IF(ISNA($Q157), IF(ISNA($R157), "###error###", R$1),Q$1),P$1),O$1),N$1),M$1),L$1),K$1),J$1)</f>
        <v>Abjuration</v>
      </c>
      <c r="T157" s="9" t="str">
        <f>IF(ISNA($J157), IF(ISNA($K157), IF(ISNA($L157), IF(ISNA($M157), IF(ISNA($N157), IF(ISNA($O157), IF(ISNA($P157), IF(ISNA($Q157), IF(ISNA($R157), "###error###", "WM"),"IL"),"NE"),"EN"),"EV"),"TR"),"DI"),"CO"),"AB")</f>
        <v>AB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59</v>
      </c>
      <c r="V157" s="9" t="str">
        <f>INDEX('Wand Mapping'!K:K, U157)</f>
        <v>wand_ai_570</v>
      </c>
      <c r="W157" s="9" t="str">
        <f>_xlfn.CONCAT(V157, "_", T157)</f>
        <v>wand_ai_570_AB</v>
      </c>
      <c r="Z157" s="9" t="str">
        <f>IF(ISBLANK(X157), W157, X157)</f>
        <v>wand_ai_570_AB</v>
      </c>
      <c r="AA157" s="9" t="b">
        <v>1</v>
      </c>
      <c r="AB157" s="9" t="b">
        <v>1</v>
      </c>
      <c r="AC157" s="68" t="s">
        <v>2033</v>
      </c>
      <c r="AD157" s="9" t="b">
        <v>1</v>
      </c>
      <c r="AE157" s="9" t="b">
        <v>1</v>
      </c>
      <c r="AF157" s="68" t="s">
        <v>2033</v>
      </c>
      <c r="AG157" s="68" t="s">
        <v>2033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N157" s="9" t="b">
        <v>1</v>
      </c>
      <c r="AV157" s="55">
        <v>63048</v>
      </c>
      <c r="AW157" s="55">
        <v>63049</v>
      </c>
      <c r="BB157" s="55">
        <v>93048</v>
      </c>
      <c r="BC157" s="55">
        <v>93049</v>
      </c>
      <c r="BD157" s="9">
        <v>3048</v>
      </c>
      <c r="BE157" s="9">
        <f>IF(BD157="", "", BD157+1)</f>
        <v>3049</v>
      </c>
      <c r="BF157" s="57" t="b">
        <f>AND(
OR(ISBLANK(AV157), AND(MOD(AV157, 10000) = BD157, QUOTIENT(AV157, 10000) = 6)),
OR(ISBLANK(AX157), AND(MOD(AX157, 10000) = BD157, QUOTIENT(AX157, 10000) = 7)),
OR(ISBLANK(AZ157), AND(MOD(AZ157, 10000) = BD157, QUOTIENT(AZ157, 10000) = 8)),
OR(ISBLANK(BB157), AND(MOD(BB157, 10000) = BD157, QUOTIENT(BB157, 10000) = 9))
)</f>
        <v>1</v>
      </c>
      <c r="BG157" s="57" t="b">
        <f>AND(
OR(ISBLANK(AW157), AND(MOD(AW157, 10000) = BE157, QUOTIENT(AW157, 10000) = 6)),
OR(ISBLANK(AY157), AND(MOD(AY157, 10000) = BE157, QUOTIENT(AY157, 10000) = 7)),
OR(ISBLANK(BA157), AND(MOD(BA157, 10000) = BE157, QUOTIENT(BA157, 10000) = 8)),
OR(ISBLANK(BC157), AND(MOD(BC157, 10000) = BE157, QUOTIENT(BC157, 10000) = 9))
)</f>
        <v>1</v>
      </c>
    </row>
    <row r="158" spans="1:59">
      <c r="A158" s="9" t="s">
        <v>305</v>
      </c>
      <c r="B158" s="9" t="s">
        <v>1851</v>
      </c>
      <c r="C158" s="9">
        <v>3</v>
      </c>
      <c r="D158" s="9">
        <v>5</v>
      </c>
      <c r="E158" s="9" t="str">
        <f>_xlfn.CONCAT(B158, RIGHT(_xlfn.CONCAT("0", D158), 2))</f>
        <v>BZ-W_05</v>
      </c>
      <c r="F158" s="9" t="s">
        <v>1431</v>
      </c>
      <c r="G158" s="9" t="s">
        <v>655</v>
      </c>
      <c r="H158" s="9" t="s">
        <v>656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40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50</v>
      </c>
      <c r="V158" s="9" t="str">
        <f>INDEX('Wand Mapping'!K:K, U158)</f>
        <v>wand_ai_480</v>
      </c>
      <c r="W158" s="9" t="str">
        <f>_xlfn.CONCAT(V158, "_", T158)</f>
        <v>wand_ai_480_EV</v>
      </c>
      <c r="Z158" s="9" t="str">
        <f>IF(ISBLANK(X158), W158, X158)</f>
        <v>wand_ai_480_EV</v>
      </c>
      <c r="AA158" s="9" t="b">
        <v>1</v>
      </c>
      <c r="AC158" s="68" t="s">
        <v>2033</v>
      </c>
      <c r="AD158" s="9" t="b">
        <v>1</v>
      </c>
      <c r="AF158" s="68" t="s">
        <v>2033</v>
      </c>
      <c r="AG158" s="68" t="s">
        <v>2033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X158" s="55">
        <v>73050</v>
      </c>
      <c r="AY158" s="55">
        <v>73051</v>
      </c>
      <c r="BB158" s="55">
        <v>93050</v>
      </c>
      <c r="BC158" s="55">
        <v>93051</v>
      </c>
      <c r="BD158" s="9">
        <v>3050</v>
      </c>
      <c r="BE158" s="9">
        <f>IF(BD158="", "", BD158+1)</f>
        <v>3051</v>
      </c>
      <c r="BF158" s="57" t="b">
        <f>AND(
OR(ISBLANK(AV158), AND(MOD(AV158, 10000) = BD158, QUOTIENT(AV158, 10000) = 6)),
OR(ISBLANK(AX158), AND(MOD(AX158, 10000) = BD158, QUOTIENT(AX158, 10000) = 7)),
OR(ISBLANK(AZ158), AND(MOD(AZ158, 10000) = BD158, QUOTIENT(AZ158, 10000) = 8)),
OR(ISBLANK(BB158), AND(MOD(BB158, 10000) = BD158, QUOTIENT(BB158, 10000) = 9))
)</f>
        <v>1</v>
      </c>
      <c r="BG158" s="57" t="b">
        <f>AND(
OR(ISBLANK(AW158), AND(MOD(AW158, 10000) = BE158, QUOTIENT(AW158, 10000) = 6)),
OR(ISBLANK(AY158), AND(MOD(AY158, 10000) = BE158, QUOTIENT(AY158, 10000) = 7)),
OR(ISBLANK(BA158), AND(MOD(BA158, 10000) = BE158, QUOTIENT(BA158, 10000) = 8)),
OR(ISBLANK(BC158), AND(MOD(BC158, 10000) = BE158, QUOTIENT(BC158, 10000) = 9))
)</f>
        <v>1</v>
      </c>
    </row>
    <row r="159" spans="1:59">
      <c r="A159" s="9" t="s">
        <v>124</v>
      </c>
      <c r="B159" s="9" t="s">
        <v>1420</v>
      </c>
      <c r="C159" s="9">
        <v>3</v>
      </c>
      <c r="D159" s="9">
        <v>5</v>
      </c>
      <c r="E159" s="9" t="str">
        <f>_xlfn.CONCAT(B159, RIGHT(_xlfn.CONCAT("0", D159), 2))</f>
        <v>BZ-W005</v>
      </c>
      <c r="F159" s="9" t="s">
        <v>1432</v>
      </c>
      <c r="G159" s="9" t="s">
        <v>655</v>
      </c>
      <c r="H159" s="9" t="s">
        <v>656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>
        <f>MATCH($A159, 'Spells By School'!E:E, 0)</f>
        <v>43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Invocation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EV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22</v>
      </c>
      <c r="V159" s="9" t="str">
        <f>INDEX('Wand Mapping'!K:K, U159)</f>
        <v>wand_ai_200</v>
      </c>
      <c r="W159" s="9" t="str">
        <f>_xlfn.CONCAT(V159, "_", T159)</f>
        <v>wand_ai_200_EV</v>
      </c>
      <c r="Z159" s="9" t="str">
        <f>IF(ISBLANK(X159), W159, X159)</f>
        <v>wand_ai_200_EV</v>
      </c>
      <c r="AA159" s="9" t="b">
        <v>1</v>
      </c>
      <c r="AD159" s="9" t="b">
        <v>1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X159" s="55">
        <v>73052</v>
      </c>
      <c r="AY159" s="55">
        <v>73053</v>
      </c>
      <c r="BD159" s="9">
        <v>3052</v>
      </c>
      <c r="BE159" s="9">
        <f>IF(BD159="", "", BD159+1)</f>
        <v>3053</v>
      </c>
      <c r="BF159" s="57" t="b">
        <f>AND(
OR(ISBLANK(AV159), AND(MOD(AV159, 10000) = BD159, QUOTIENT(AV159, 10000) = 6)),
OR(ISBLANK(AX159), AND(MOD(AX159, 10000) = BD159, QUOTIENT(AX159, 10000) = 7)),
OR(ISBLANK(AZ159), AND(MOD(AZ159, 10000) = BD159, QUOTIENT(AZ159, 10000) = 8)),
OR(ISBLANK(BB159), AND(MOD(BB159, 10000) = BD159, QUOTIENT(BB159, 10000) = 9))
)</f>
        <v>1</v>
      </c>
      <c r="BG159" s="57" t="b">
        <f>AND(
OR(ISBLANK(AW159), AND(MOD(AW159, 10000) = BE159, QUOTIENT(AW159, 10000) = 6)),
OR(ISBLANK(AY159), AND(MOD(AY159, 10000) = BE159, QUOTIENT(AY159, 10000) = 7)),
OR(ISBLANK(BA159), AND(MOD(BA159, 10000) = BE159, QUOTIENT(BA159, 10000) = 8)),
OR(ISBLANK(BC159), AND(MOD(BC159, 10000) = BE159, QUOTIENT(BC159, 10000) = 9))
)</f>
        <v>1</v>
      </c>
    </row>
    <row r="160" spans="1:59">
      <c r="A160" s="66" t="s">
        <v>2045</v>
      </c>
      <c r="B160" s="9" t="s">
        <v>1707</v>
      </c>
      <c r="C160" s="9">
        <v>3</v>
      </c>
      <c r="D160" s="9">
        <v>5</v>
      </c>
      <c r="E160" s="9" t="str">
        <f>_xlfn.CONCAT(B160, RIGHT(_xlfn.CONCAT("0", D160), 2))</f>
        <v>BZ-OL05</v>
      </c>
      <c r="F160" s="9" t="s">
        <v>1529</v>
      </c>
      <c r="G160" s="9" t="s">
        <v>655</v>
      </c>
      <c r="H160" s="9" t="s">
        <v>654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ca="1">IF(ISNA($J160), IF(ISNA($K160), IF(ISNA($L160), IF(ISNA($M160), IF(ISNA($N160), IF(ISNA($O160), IF(ISNA($P160), IF(ISNA($Q160), IF(ISNA($R160), "###error###", R$1),Q$1),P$1),O$1),N$1),M$1),L$1),K$1),J$1)</f>
        <v>###error###</v>
      </c>
      <c r="T160" s="9" t="str">
        <f ca="1">IF(ISNA($J160), IF(ISNA($K160), IF(ISNA($L160), IF(ISNA($M160), IF(ISNA($N160), IF(ISNA($O160), IF(ISNA($P160), IF(ISNA($Q160), IF(ISNA($R160), "###error###", "WM"),"IL"),"NE"),"EN"),"EV"),"TR"),"DI"),"CO"),"AB")</f>
        <v>###error###</v>
      </c>
      <c r="U160" s="9" t="str">
        <f ca="1"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###error###</v>
      </c>
      <c r="V160" s="9" t="e">
        <f ca="1">INDEX('Wand Mapping'!K:K, U160)</f>
        <v>#VALUE!</v>
      </c>
      <c r="W160" s="9" t="e">
        <f ca="1">_xlfn.CONCAT(V160, "_", T160)</f>
        <v>#VALUE!</v>
      </c>
      <c r="Z160" s="9" t="e">
        <f ca="1">IF(ISBLANK(X160), W160, X160)</f>
        <v>#VALUE!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Z160" s="55">
        <v>83054</v>
      </c>
      <c r="BA160" s="55">
        <v>83055</v>
      </c>
      <c r="BD160" s="9">
        <v>3054</v>
      </c>
      <c r="BE160" s="9">
        <f>IF(BD160="", "", BD160+1)</f>
        <v>3055</v>
      </c>
      <c r="BF160" s="57" t="b">
        <f>AND(
OR(ISBLANK(AV160), AND(MOD(AV160, 10000) = BD160, QUOTIENT(AV160, 10000) = 6)),
OR(ISBLANK(AX160), AND(MOD(AX160, 10000) = BD160, QUOTIENT(AX160, 10000) = 7)),
OR(ISBLANK(AZ160), AND(MOD(AZ160, 10000) = BD160, QUOTIENT(AZ160, 10000) = 8)),
OR(ISBLANK(BB160), AND(MOD(BB160, 10000) = BD160, QUOTIENT(BB160, 10000) = 9))
)</f>
        <v>1</v>
      </c>
      <c r="BG160" s="57" t="b">
        <f>AND(
OR(ISBLANK(AW160), AND(MOD(AW160, 10000) = BE160, QUOTIENT(AW160, 10000) = 6)),
OR(ISBLANK(AY160), AND(MOD(AY160, 10000) = BE160, QUOTIENT(AY160, 10000) = 7)),
OR(ISBLANK(BA160), AND(MOD(BA160, 10000) = BE160, QUOTIENT(BA160, 10000) = 8)),
OR(ISBLANK(BC160), AND(MOD(BC160, 10000) = BE160, QUOTIENT(BC160, 10000) = 9))
)</f>
        <v>1</v>
      </c>
    </row>
    <row r="161" spans="1:59">
      <c r="A161" s="32" t="s">
        <v>236</v>
      </c>
      <c r="B161" s="9" t="s">
        <v>1782</v>
      </c>
      <c r="C161" s="9">
        <v>3</v>
      </c>
      <c r="D161" s="9">
        <v>5</v>
      </c>
      <c r="E161" s="9" t="str">
        <f>_xlfn.CONCAT(B161, RIGHT(_xlfn.CONCAT("0", D161), 2))</f>
        <v>BZ-R305</v>
      </c>
      <c r="F161" s="9" t="s">
        <v>1632</v>
      </c>
      <c r="G161" s="9" t="s">
        <v>655</v>
      </c>
      <c r="H161" s="9" t="s">
        <v>654</v>
      </c>
      <c r="I161" s="9" t="s">
        <v>653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>
        <f>MATCH($A161, 'Spells By School'!D:D, 0)</f>
        <v>30</v>
      </c>
      <c r="N161" s="9" t="e">
        <f>MATCH($A161, 'Spells By School'!E:E, 0)</f>
        <v>#N/A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Transmutation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TR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41</v>
      </c>
      <c r="V161" s="9" t="str">
        <f>INDEX('Wand Mapping'!K:K, U161)</f>
        <v>wand_ai_390</v>
      </c>
      <c r="W161" s="9" t="str">
        <f>_xlfn.CONCAT(V161, "_", T161)</f>
        <v>wand_ai_390_TR</v>
      </c>
      <c r="Z161" s="9" t="str">
        <f>IF(ISBLANK(X161), W161, X161)</f>
        <v>wand_ai_390_TR</v>
      </c>
      <c r="AA161" s="9" t="b">
        <v>1</v>
      </c>
      <c r="AC161" s="9" t="b">
        <v>1</v>
      </c>
      <c r="AD161" s="9" t="b">
        <v>1</v>
      </c>
      <c r="AF161" s="9" t="b">
        <v>1</v>
      </c>
      <c r="AG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N161" s="9" t="b">
        <v>1</v>
      </c>
      <c r="AZ161" s="55">
        <v>83056</v>
      </c>
      <c r="BA161" s="55">
        <v>83057</v>
      </c>
      <c r="BD161" s="9">
        <v>3056</v>
      </c>
      <c r="BE161" s="9">
        <f>IF(BD161="", "", BD161+1)</f>
        <v>3057</v>
      </c>
      <c r="BF161" s="57" t="b">
        <f>AND(
OR(ISBLANK(AV161), AND(MOD(AV161, 10000) = BD161, QUOTIENT(AV161, 10000) = 6)),
OR(ISBLANK(AX161), AND(MOD(AX161, 10000) = BD161, QUOTIENT(AX161, 10000) = 7)),
OR(ISBLANK(AZ161), AND(MOD(AZ161, 10000) = BD161, QUOTIENT(AZ161, 10000) = 8)),
OR(ISBLANK(BB161), AND(MOD(BB161, 10000) = BD161, QUOTIENT(BB161, 10000) = 9))
)</f>
        <v>1</v>
      </c>
      <c r="BG161" s="57" t="b">
        <f>AND(
OR(ISBLANK(AW161), AND(MOD(AW161, 10000) = BE161, QUOTIENT(AW161, 10000) = 6)),
OR(ISBLANK(AY161), AND(MOD(AY161, 10000) = BE161, QUOTIENT(AY161, 10000) = 7)),
OR(ISBLANK(BA161), AND(MOD(BA161, 10000) = BE161, QUOTIENT(BA161, 10000) = 8)),
OR(ISBLANK(BC161), AND(MOD(BC161, 10000) = BE161, QUOTIENT(BC161, 10000) = 9))
)</f>
        <v>1</v>
      </c>
    </row>
    <row r="162" spans="1:59">
      <c r="A162" s="9" t="s">
        <v>528</v>
      </c>
      <c r="B162" s="9" t="s">
        <v>1708</v>
      </c>
      <c r="C162" s="9">
        <v>3</v>
      </c>
      <c r="D162" s="9">
        <v>5</v>
      </c>
      <c r="E162" s="9" t="str">
        <f>_xlfn.CONCAT(B162, RIGHT(_xlfn.CONCAT("0", D162), 2))</f>
        <v>BZ-OM05</v>
      </c>
      <c r="F162" s="9" t="s">
        <v>1530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>
        <f>MATCH($A162, 'Spells By School'!H:H, 0)</f>
        <v>9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Illusion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IL</v>
      </c>
      <c r="U162" s="9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84</v>
      </c>
      <c r="V162" s="9" t="str">
        <f ca="1">INDEX('Wand Mapping'!K:K, U162)</f>
        <v>wand_ai_820</v>
      </c>
      <c r="W162" s="9" t="str">
        <f ca="1">_xlfn.CONCAT(V162, "_", T162)</f>
        <v>wand_ai_820_IL</v>
      </c>
      <c r="Z162" s="9" t="str">
        <f ca="1">IF(ISBLANK(X162), W162, X162)</f>
        <v>wand_ai_820_IL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83058</v>
      </c>
      <c r="BA162" s="55">
        <v>83059</v>
      </c>
      <c r="BD162" s="9">
        <v>3058</v>
      </c>
      <c r="BE162" s="9">
        <f>IF(BD162="", "", BD162+1)</f>
        <v>3059</v>
      </c>
      <c r="BF162" s="57" t="b">
        <f>AND(
OR(ISBLANK(AV162), AND(MOD(AV162, 10000) = BD162, QUOTIENT(AV162, 10000) = 6)),
OR(ISBLANK(AX162), AND(MOD(AX162, 10000) = BD162, QUOTIENT(AX162, 10000) = 7)),
OR(ISBLANK(AZ162), AND(MOD(AZ162, 10000) = BD162, QUOTIENT(AZ162, 10000) = 8)),
OR(ISBLANK(BB162), AND(MOD(BB162, 10000) = BD162, QUOTIENT(BB162, 10000) = 9))
)</f>
        <v>1</v>
      </c>
      <c r="BG162" s="57" t="b">
        <f>AND(
OR(ISBLANK(AW162), AND(MOD(AW162, 10000) = BE162, QUOTIENT(AW162, 10000) = 6)),
OR(ISBLANK(AY162), AND(MOD(AY162, 10000) = BE162, QUOTIENT(AY162, 10000) = 7)),
OR(ISBLANK(BA162), AND(MOD(BA162, 10000) = BE162, QUOTIENT(BA162, 10000) = 8)),
OR(ISBLANK(BC162), AND(MOD(BC162, 10000) = BE162, QUOTIENT(BC162, 10000) = 9))
)</f>
        <v>1</v>
      </c>
    </row>
    <row r="163" spans="1:59">
      <c r="A163" s="9" t="s">
        <v>207</v>
      </c>
      <c r="B163" s="9" t="s">
        <v>1837</v>
      </c>
      <c r="C163" s="9">
        <v>3</v>
      </c>
      <c r="D163" s="9">
        <v>5</v>
      </c>
      <c r="E163" s="9" t="str">
        <f>_xlfn.CONCAT(B163, RIGHT(_xlfn.CONCAT("0", D163), 2))</f>
        <v>BZ-ON05</v>
      </c>
      <c r="F163" s="9" t="s">
        <v>1531</v>
      </c>
      <c r="G163" s="9" t="s">
        <v>655</v>
      </c>
      <c r="H163" s="9" t="s">
        <v>654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>
        <f ca="1">MATCH($A163, 'Spells By School'!G:G, 0)</f>
        <v>69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ca="1">IF(ISNA($J163), IF(ISNA($K163), IF(ISNA($L163), IF(ISNA($M163), IF(ISNA($N163), IF(ISNA($O163), IF(ISNA($P163), IF(ISNA($Q163), IF(ISNA($R163), "###error###", R$1),Q$1),P$1),O$1),N$1),M$1),L$1),K$1),J$1)</f>
        <v>Necromancy</v>
      </c>
      <c r="T163" s="9" t="str">
        <f ca="1">IF(ISNA($J163), IF(ISNA($K163), IF(ISNA($L163), IF(ISNA($M163), IF(ISNA($N163), IF(ISNA($O163), IF(ISNA($P163), IF(ISNA($Q163), IF(ISNA($R163), "###error###", "WM"),"IL"),"NE"),"EN"),"EV"),"TR"),"DI"),"CO"),"AB")</f>
        <v>NE</v>
      </c>
      <c r="U163" s="9">
        <f ca="1"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36</v>
      </c>
      <c r="V163" s="9" t="str">
        <f ca="1">INDEX('Wand Mapping'!K:K, U163)</f>
        <v>wand_ai_340</v>
      </c>
      <c r="W163" s="9" t="str">
        <f ca="1">_xlfn.CONCAT(V163, "_", T163)</f>
        <v>wand_ai_340_NE</v>
      </c>
      <c r="Z163" s="9" t="str">
        <f ca="1">IF(ISBLANK(X163), W163, X163)</f>
        <v>wand_ai_340_NE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Z163" s="55">
        <v>83060</v>
      </c>
      <c r="BA163" s="55">
        <v>83061</v>
      </c>
      <c r="BD163" s="9">
        <v>3060</v>
      </c>
      <c r="BE163" s="9">
        <f>IF(BD163="", "", BD163+1)</f>
        <v>3061</v>
      </c>
      <c r="BF163" s="57" t="b">
        <f>AND(
OR(ISBLANK(AV163), AND(MOD(AV163, 10000) = BD163, QUOTIENT(AV163, 10000) = 6)),
OR(ISBLANK(AX163), AND(MOD(AX163, 10000) = BD163, QUOTIENT(AX163, 10000) = 7)),
OR(ISBLANK(AZ163), AND(MOD(AZ163, 10000) = BD163, QUOTIENT(AZ163, 10000) = 8)),
OR(ISBLANK(BB163), AND(MOD(BB163, 10000) = BD163, QUOTIENT(BB163, 10000) = 9))
)</f>
        <v>1</v>
      </c>
      <c r="BG163" s="57" t="b">
        <f>AND(
OR(ISBLANK(AW163), AND(MOD(AW163, 10000) = BE163, QUOTIENT(AW163, 10000) = 6)),
OR(ISBLANK(AY163), AND(MOD(AY163, 10000) = BE163, QUOTIENT(AY163, 10000) = 7)),
OR(ISBLANK(BA163), AND(MOD(BA163, 10000) = BE163, QUOTIENT(BA163, 10000) = 8)),
OR(ISBLANK(BC163), AND(MOD(BC163, 10000) = BE163, QUOTIENT(BC163, 10000) = 9))
)</f>
        <v>1</v>
      </c>
    </row>
    <row r="164" spans="1:59">
      <c r="A164" s="9" t="s">
        <v>255</v>
      </c>
      <c r="B164" s="9" t="s">
        <v>1709</v>
      </c>
      <c r="C164" s="9">
        <v>3</v>
      </c>
      <c r="D164" s="9">
        <v>5</v>
      </c>
      <c r="E164" s="9" t="str">
        <f>_xlfn.CONCAT(B164, RIGHT(_xlfn.CONCAT("0", D164), 2))</f>
        <v>BZ-OO05</v>
      </c>
      <c r="F164" s="9" t="s">
        <v>1532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>
        <f>MATCH($A164, 'Spells By School'!F:F, 0)</f>
        <v>11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>IF(ISNA($J164), IF(ISNA($K164), IF(ISNA($L164), IF(ISNA($M164), IF(ISNA($N164), IF(ISNA($O164), IF(ISNA($P164), IF(ISNA($Q164), IF(ISNA($R164), "###error###", R$1),Q$1),P$1),O$1),N$1),M$1),L$1),K$1),J$1)</f>
        <v>Enchantment</v>
      </c>
      <c r="T164" s="9" t="str">
        <f>IF(ISNA($J164), IF(ISNA($K164), IF(ISNA($L164), IF(ISNA($M164), IF(ISNA($N164), IF(ISNA($O164), IF(ISNA($P164), IF(ISNA($Q164), IF(ISNA($R164), "###error###", "WM"),"IL"),"NE"),"EN"),"EV"),"TR"),"DI"),"CO"),"AB")</f>
        <v>EN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43</v>
      </c>
      <c r="V164" s="9" t="str">
        <f>INDEX('Wand Mapping'!K:K, U164)</f>
        <v>wand_ai_410</v>
      </c>
      <c r="W164" s="9" t="str">
        <f>_xlfn.CONCAT(V164, "_", T164)</f>
        <v>wand_ai_410_EN</v>
      </c>
      <c r="Z164" s="9" t="str">
        <f>IF(ISBLANK(X164), W164, X164)</f>
        <v>wand_ai_410_EN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83062</v>
      </c>
      <c r="BA164" s="55">
        <v>83063</v>
      </c>
      <c r="BD164" s="9">
        <v>3062</v>
      </c>
      <c r="BE164" s="9">
        <f>IF(BD164="", "", BD164+1)</f>
        <v>3063</v>
      </c>
      <c r="BF164" s="57" t="b">
        <f>AND(
OR(ISBLANK(AV164), AND(MOD(AV164, 10000) = BD164, QUOTIENT(AV164, 10000) = 6)),
OR(ISBLANK(AX164), AND(MOD(AX164, 10000) = BD164, QUOTIENT(AX164, 10000) = 7)),
OR(ISBLANK(AZ164), AND(MOD(AZ164, 10000) = BD164, QUOTIENT(AZ164, 10000) = 8)),
OR(ISBLANK(BB164), AND(MOD(BB164, 10000) = BD164, QUOTIENT(BB164, 10000) = 9))
)</f>
        <v>1</v>
      </c>
      <c r="BG164" s="57" t="b">
        <f>AND(
OR(ISBLANK(AW164), AND(MOD(AW164, 10000) = BE164, QUOTIENT(AW164, 10000) = 6)),
OR(ISBLANK(AY164), AND(MOD(AY164, 10000) = BE164, QUOTIENT(AY164, 10000) = 7)),
OR(ISBLANK(BA164), AND(MOD(BA164, 10000) = BE164, QUOTIENT(BA164, 10000) = 8)),
OR(ISBLANK(BC164), AND(MOD(BC164, 10000) = BE164, QUOTIENT(BC164, 10000) = 9))
)</f>
        <v>1</v>
      </c>
    </row>
    <row r="165" spans="1:59">
      <c r="A165" s="9" t="s">
        <v>473</v>
      </c>
      <c r="B165" s="9" t="s">
        <v>1710</v>
      </c>
      <c r="C165" s="9">
        <v>3</v>
      </c>
      <c r="D165" s="9">
        <v>5</v>
      </c>
      <c r="E165" s="9" t="str">
        <f>_xlfn.CONCAT(B165, RIGHT(_xlfn.CONCAT("0", D165), 2))</f>
        <v>BZ-OP05</v>
      </c>
      <c r="F165" s="9" t="s">
        <v>1533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>
        <f>MATCH($A165, 'Spells By School'!C:C, 0)</f>
        <v>19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>IF(ISNA($J165), IF(ISNA($K165), IF(ISNA($L165), IF(ISNA($M165), IF(ISNA($N165), IF(ISNA($O165), IF(ISNA($P165), IF(ISNA($Q165), IF(ISNA($R165), "###error###", R$1),Q$1),P$1),O$1),N$1),M$1),L$1),K$1),J$1)</f>
        <v>Divination</v>
      </c>
      <c r="T165" s="9" t="str">
        <f>IF(ISNA($J165), IF(ISNA($K165), IF(ISNA($L165), IF(ISNA($M165), IF(ISNA($N165), IF(ISNA($O165), IF(ISNA($P165), IF(ISNA($Q165), IF(ISNA($R165), "###error###", "WM"),"IL"),"NE"),"EN"),"EV"),"TR"),"DI"),"CO"),"AB")</f>
        <v>DI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77</v>
      </c>
      <c r="V165" s="9" t="str">
        <f>INDEX('Wand Mapping'!K:K, U165)</f>
        <v>wand_ai_750</v>
      </c>
      <c r="W165" s="9" t="str">
        <f>_xlfn.CONCAT(V165, "_", T165)</f>
        <v>wand_ai_750_DI</v>
      </c>
      <c r="Z165" s="9" t="str">
        <f>IF(ISBLANK(X165), W165, X165)</f>
        <v>wand_ai_750_DI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83064</v>
      </c>
      <c r="BA165" s="55">
        <v>83065</v>
      </c>
      <c r="BD165" s="9">
        <v>3064</v>
      </c>
      <c r="BE165" s="9">
        <f>IF(BD165="", "", BD165+1)</f>
        <v>3065</v>
      </c>
      <c r="BF165" s="57" t="b">
        <f>AND(
OR(ISBLANK(AV165), AND(MOD(AV165, 10000) = BD165, QUOTIENT(AV165, 10000) = 6)),
OR(ISBLANK(AX165), AND(MOD(AX165, 10000) = BD165, QUOTIENT(AX165, 10000) = 7)),
OR(ISBLANK(AZ165), AND(MOD(AZ165, 10000) = BD165, QUOTIENT(AZ165, 10000) = 8)),
OR(ISBLANK(BB165), AND(MOD(BB165, 10000) = BD165, QUOTIENT(BB165, 10000) = 9))
)</f>
        <v>1</v>
      </c>
      <c r="BG165" s="57" t="b">
        <f>AND(
OR(ISBLANK(AW165), AND(MOD(AW165, 10000) = BE165, QUOTIENT(AW165, 10000) = 6)),
OR(ISBLANK(AY165), AND(MOD(AY165, 10000) = BE165, QUOTIENT(AY165, 10000) = 7)),
OR(ISBLANK(BA165), AND(MOD(BA165, 10000) = BE165, QUOTIENT(BA165, 10000) = 8)),
OR(ISBLANK(BC165), AND(MOD(BC165, 10000) = BE165, QUOTIENT(BC165, 10000) = 9))
)</f>
        <v>1</v>
      </c>
    </row>
    <row r="166" spans="1:59">
      <c r="A166" s="9" t="s">
        <v>302</v>
      </c>
      <c r="B166" s="9" t="s">
        <v>1711</v>
      </c>
      <c r="C166" s="9">
        <v>3</v>
      </c>
      <c r="D166" s="9">
        <v>5</v>
      </c>
      <c r="E166" s="9" t="str">
        <f>_xlfn.CONCAT(B166, RIGHT(_xlfn.CONCAT("0", D166), 2))</f>
        <v>BZ-OQ05</v>
      </c>
      <c r="F166" s="9" t="s">
        <v>1534</v>
      </c>
      <c r="G166" s="9" t="s">
        <v>655</v>
      </c>
      <c r="H166" s="9" t="s">
        <v>654</v>
      </c>
      <c r="J166" s="9">
        <f>MATCH($A166, 'Spells By School'!A:A, 0)</f>
        <v>21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 t="e">
        <f>MATCH($A166, 'Spells By School'!F:F, 0)</f>
        <v>#N/A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Abjuration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AB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50</v>
      </c>
      <c r="V166" s="9" t="str">
        <f>INDEX('Wand Mapping'!K:K, U166)</f>
        <v>wand_ai_480</v>
      </c>
      <c r="W166" s="9" t="str">
        <f>_xlfn.CONCAT(V166, "_", T166)</f>
        <v>wand_ai_480_AB</v>
      </c>
      <c r="Z166" s="9" t="str">
        <f>IF(ISBLANK(X166), W166, X166)</f>
        <v>wand_ai_480_AB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83066</v>
      </c>
      <c r="BA166" s="55">
        <v>83067</v>
      </c>
      <c r="BD166" s="9">
        <v>3066</v>
      </c>
      <c r="BE166" s="9">
        <f>IF(BD166="", "", BD166+1)</f>
        <v>3067</v>
      </c>
      <c r="BF166" s="57" t="b">
        <f>AND(
OR(ISBLANK(AV166), AND(MOD(AV166, 10000) = BD166, QUOTIENT(AV166, 10000) = 6)),
OR(ISBLANK(AX166), AND(MOD(AX166, 10000) = BD166, QUOTIENT(AX166, 10000) = 7)),
OR(ISBLANK(AZ166), AND(MOD(AZ166, 10000) = BD166, QUOTIENT(AZ166, 10000) = 8)),
OR(ISBLANK(BB166), AND(MOD(BB166, 10000) = BD166, QUOTIENT(BB166, 10000) = 9))
)</f>
        <v>1</v>
      </c>
      <c r="BG166" s="57" t="b">
        <f>AND(
OR(ISBLANK(AW166), AND(MOD(AW166, 10000) = BE166, QUOTIENT(AW166, 10000) = 6)),
OR(ISBLANK(AY166), AND(MOD(AY166, 10000) = BE166, QUOTIENT(AY166, 10000) = 7)),
OR(ISBLANK(BA166), AND(MOD(BA166, 10000) = BE166, QUOTIENT(BA166, 10000) = 8)),
OR(ISBLANK(BC166), AND(MOD(BC166, 10000) = BE166, QUOTIENT(BC166, 10000) = 9))
)</f>
        <v>1</v>
      </c>
    </row>
    <row r="167" spans="1:59">
      <c r="A167" s="29" t="s">
        <v>595</v>
      </c>
      <c r="B167" s="9" t="s">
        <v>1783</v>
      </c>
      <c r="C167" s="9">
        <v>3</v>
      </c>
      <c r="D167" s="9">
        <v>5</v>
      </c>
      <c r="E167" s="9" t="str">
        <f>_xlfn.CONCAT(B167, RIGHT(_xlfn.CONCAT("0", D167), 2))</f>
        <v>BZ-R405</v>
      </c>
      <c r="F167" s="9" t="s">
        <v>1633</v>
      </c>
      <c r="G167" s="9" t="s">
        <v>655</v>
      </c>
      <c r="H167" s="9" t="s">
        <v>654</v>
      </c>
      <c r="I167" s="9" t="s">
        <v>653</v>
      </c>
      <c r="J167" s="9" t="e">
        <f>MATCH($A167, 'Spells By School'!A:A, 0)</f>
        <v>#N/A</v>
      </c>
      <c r="K167" s="9">
        <f>MATCH($A167, 'Spells By School'!B:B, 0)</f>
        <v>30</v>
      </c>
      <c r="L167" s="9" t="e">
        <f>MATCH($A167, 'Spells By School'!C:C, 0)</f>
        <v>#N/A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Conjuration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CO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95</v>
      </c>
      <c r="V167" s="9" t="str">
        <f>INDEX('Wand Mapping'!K:K, U167)</f>
        <v>wand_ai_930</v>
      </c>
      <c r="W167" s="9" t="str">
        <f>_xlfn.CONCAT(V167, "_", T167)</f>
        <v>wand_ai_930_CO</v>
      </c>
      <c r="Z167" s="9" t="str">
        <f>IF(ISBLANK(X167), W167, X167)</f>
        <v>wand_ai_930_CO</v>
      </c>
      <c r="AA167" s="9" t="b">
        <v>1</v>
      </c>
      <c r="AC167" s="68" t="s">
        <v>2033</v>
      </c>
      <c r="AD167" s="9" t="b">
        <v>1</v>
      </c>
      <c r="AF167" s="68" t="s">
        <v>2033</v>
      </c>
      <c r="AG167" s="68" t="s">
        <v>2033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83068</v>
      </c>
      <c r="BA167" s="55">
        <v>83069</v>
      </c>
      <c r="BD167" s="9">
        <v>3068</v>
      </c>
      <c r="BE167" s="9">
        <f>IF(BD167="", "", BD167+1)</f>
        <v>3069</v>
      </c>
      <c r="BF167" s="57" t="b">
        <f>AND(
OR(ISBLANK(AV167), AND(MOD(AV167, 10000) = BD167, QUOTIENT(AV167, 10000) = 6)),
OR(ISBLANK(AX167), AND(MOD(AX167, 10000) = BD167, QUOTIENT(AX167, 10000) = 7)),
OR(ISBLANK(AZ167), AND(MOD(AZ167, 10000) = BD167, QUOTIENT(AZ167, 10000) = 8)),
OR(ISBLANK(BB167), AND(MOD(BB167, 10000) = BD167, QUOTIENT(BB167, 10000) = 9))
)</f>
        <v>1</v>
      </c>
      <c r="BG167" s="57" t="b">
        <f>AND(
OR(ISBLANK(AW167), AND(MOD(AW167, 10000) = BE167, QUOTIENT(AW167, 10000) = 6)),
OR(ISBLANK(AY167), AND(MOD(AY167, 10000) = BE167, QUOTIENT(AY167, 10000) = 7)),
OR(ISBLANK(BA167), AND(MOD(BA167, 10000) = BE167, QUOTIENT(BA167, 10000) = 8)),
OR(ISBLANK(BC167), AND(MOD(BC167, 10000) = BE167, QUOTIENT(BC167, 10000) = 9))
)</f>
        <v>1</v>
      </c>
    </row>
    <row r="168" spans="1:59">
      <c r="A168" s="9" t="s">
        <v>410</v>
      </c>
      <c r="B168" s="9" t="s">
        <v>1784</v>
      </c>
      <c r="C168" s="9">
        <v>3</v>
      </c>
      <c r="D168" s="9">
        <v>5</v>
      </c>
      <c r="E168" s="9" t="str">
        <f>_xlfn.CONCAT(B168, RIGHT(_xlfn.CONCAT("0", D168), 2))</f>
        <v>BZ-R505</v>
      </c>
      <c r="F168" s="9" t="s">
        <v>1634</v>
      </c>
      <c r="G168" s="9" t="s">
        <v>655</v>
      </c>
      <c r="H168" s="9" t="s">
        <v>654</v>
      </c>
      <c r="I168" s="9" t="s">
        <v>653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>
        <f>MATCH($A168, 'Spells By School'!D:D, 0)</f>
        <v>86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Transmutation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TR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67</v>
      </c>
      <c r="V168" s="9" t="str">
        <f>INDEX('Wand Mapping'!K:K, U168)</f>
        <v>wand_ai_650</v>
      </c>
      <c r="W168" s="9" t="str">
        <f>_xlfn.CONCAT(V168, "_", T168)</f>
        <v>wand_ai_650_TR</v>
      </c>
      <c r="Z168" s="9" t="str">
        <f>IF(ISBLANK(X168), W168, X168)</f>
        <v>wand_ai_650_TR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83070</v>
      </c>
      <c r="BA168" s="55">
        <v>83071</v>
      </c>
      <c r="BD168" s="9">
        <v>3070</v>
      </c>
      <c r="BE168" s="9">
        <f>IF(BD168="", "", BD168+1)</f>
        <v>3071</v>
      </c>
      <c r="BF168" s="57" t="b">
        <f>AND(
OR(ISBLANK(AV168), AND(MOD(AV168, 10000) = BD168, QUOTIENT(AV168, 10000) = 6)),
OR(ISBLANK(AX168), AND(MOD(AX168, 10000) = BD168, QUOTIENT(AX168, 10000) = 7)),
OR(ISBLANK(AZ168), AND(MOD(AZ168, 10000) = BD168, QUOTIENT(AZ168, 10000) = 8)),
OR(ISBLANK(BB168), AND(MOD(BB168, 10000) = BD168, QUOTIENT(BB168, 10000) = 9))
)</f>
        <v>1</v>
      </c>
      <c r="BG168" s="57" t="b">
        <f>AND(
OR(ISBLANK(AW168), AND(MOD(AW168, 10000) = BE168, QUOTIENT(AW168, 10000) = 6)),
OR(ISBLANK(AY168), AND(MOD(AY168, 10000) = BE168, QUOTIENT(AY168, 10000) = 7)),
OR(ISBLANK(BA168), AND(MOD(BA168, 10000) = BE168, QUOTIENT(BA168, 10000) = 8)),
OR(ISBLANK(BC168), AND(MOD(BC168, 10000) = BE168, QUOTIENT(BC168, 10000) = 9))
)</f>
        <v>1</v>
      </c>
    </row>
    <row r="169" spans="1:59">
      <c r="A169" s="9" t="s">
        <v>340</v>
      </c>
      <c r="B169" s="9" t="s">
        <v>1785</v>
      </c>
      <c r="C169" s="9">
        <v>3</v>
      </c>
      <c r="D169" s="9">
        <v>5</v>
      </c>
      <c r="E169" s="9" t="str">
        <f>_xlfn.CONCAT(B169, RIGHT(_xlfn.CONCAT("0", D169), 2))</f>
        <v>BZ-R605</v>
      </c>
      <c r="F169" s="9" t="s">
        <v>1635</v>
      </c>
      <c r="G169" s="9" t="s">
        <v>655</v>
      </c>
      <c r="H169" s="9" t="s">
        <v>654</v>
      </c>
      <c r="I169" s="9" t="s">
        <v>653</v>
      </c>
      <c r="J169" s="9">
        <f>MATCH($A169, 'Spells By School'!A:A, 0)</f>
        <v>24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Abjuration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AB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56</v>
      </c>
      <c r="V169" s="9" t="str">
        <f>INDEX('Wand Mapping'!K:K, U169)</f>
        <v>wand_ai_540</v>
      </c>
      <c r="W169" s="9" t="str">
        <f>_xlfn.CONCAT(V169, "_", T169)</f>
        <v>wand_ai_540_AB</v>
      </c>
      <c r="Z169" s="9" t="str">
        <f>IF(ISBLANK(X169), W169, X169)</f>
        <v>wand_ai_540_AB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83072</v>
      </c>
      <c r="BA169" s="55">
        <v>83073</v>
      </c>
      <c r="BD169" s="9">
        <v>3072</v>
      </c>
      <c r="BE169" s="9">
        <f>IF(BD169="", "", BD169+1)</f>
        <v>3073</v>
      </c>
      <c r="BF169" s="57" t="b">
        <f>AND(
OR(ISBLANK(AV169), AND(MOD(AV169, 10000) = BD169, QUOTIENT(AV169, 10000) = 6)),
OR(ISBLANK(AX169), AND(MOD(AX169, 10000) = BD169, QUOTIENT(AX169, 10000) = 7)),
OR(ISBLANK(AZ169), AND(MOD(AZ169, 10000) = BD169, QUOTIENT(AZ169, 10000) = 8)),
OR(ISBLANK(BB169), AND(MOD(BB169, 10000) = BD169, QUOTIENT(BB169, 10000) = 9))
)</f>
        <v>1</v>
      </c>
      <c r="BG169" s="57" t="b">
        <f>AND(
OR(ISBLANK(AW169), AND(MOD(AW169, 10000) = BE169, QUOTIENT(AW169, 10000) = 6)),
OR(ISBLANK(AY169), AND(MOD(AY169, 10000) = BE169, QUOTIENT(AY169, 10000) = 7)),
OR(ISBLANK(BA169), AND(MOD(BA169, 10000) = BE169, QUOTIENT(BA169, 10000) = 8)),
OR(ISBLANK(BC169), AND(MOD(BC169, 10000) = BE169, QUOTIENT(BC169, 10000) = 9))
)</f>
        <v>1</v>
      </c>
    </row>
    <row r="170" spans="1:59">
      <c r="A170" s="9" t="s">
        <v>135</v>
      </c>
      <c r="B170" s="9" t="s">
        <v>1712</v>
      </c>
      <c r="C170" s="9">
        <v>3</v>
      </c>
      <c r="D170" s="9">
        <v>5</v>
      </c>
      <c r="E170" s="9" t="str">
        <f>_xlfn.CONCAT(B170, RIGHT(_xlfn.CONCAT("0", D170), 2))</f>
        <v>BZ-OR05</v>
      </c>
      <c r="F170" s="9" t="s">
        <v>1535</v>
      </c>
      <c r="G170" s="9" t="s">
        <v>655</v>
      </c>
      <c r="H170" s="9" t="s">
        <v>654</v>
      </c>
      <c r="J170" s="9" t="e">
        <f>MATCH($A170, 'Spells By School'!A:A, 0)</f>
        <v>#N/A</v>
      </c>
      <c r="K170" s="9">
        <f>MATCH($A170, 'Spells By School'!B:B, 0)</f>
        <v>48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Conjuration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CO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24</v>
      </c>
      <c r="V170" s="9" t="str">
        <f>INDEX('Wand Mapping'!K:K, U170)</f>
        <v>wand_ai_220</v>
      </c>
      <c r="W170" s="9" t="str">
        <f>_xlfn.CONCAT(V170, "_", T170)</f>
        <v>wand_ai_220_CO</v>
      </c>
      <c r="Z170" s="9" t="str">
        <f>IF(ISBLANK(X170), W170, X170)</f>
        <v>wand_ai_220_CO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83074</v>
      </c>
      <c r="BA170" s="55">
        <v>83075</v>
      </c>
      <c r="BD170" s="9">
        <v>3074</v>
      </c>
      <c r="BE170" s="9">
        <f>IF(BD170="", "", BD170+1)</f>
        <v>3075</v>
      </c>
      <c r="BF170" s="57" t="b">
        <f>AND(
OR(ISBLANK(AV170), AND(MOD(AV170, 10000) = BD170, QUOTIENT(AV170, 10000) = 6)),
OR(ISBLANK(AX170), AND(MOD(AX170, 10000) = BD170, QUOTIENT(AX170, 10000) = 7)),
OR(ISBLANK(AZ170), AND(MOD(AZ170, 10000) = BD170, QUOTIENT(AZ170, 10000) = 8)),
OR(ISBLANK(BB170), AND(MOD(BB170, 10000) = BD170, QUOTIENT(BB170, 10000) = 9))
)</f>
        <v>1</v>
      </c>
      <c r="BG170" s="57" t="b">
        <f>AND(
OR(ISBLANK(AW170), AND(MOD(AW170, 10000) = BE170, QUOTIENT(AW170, 10000) = 6)),
OR(ISBLANK(AY170), AND(MOD(AY170, 10000) = BE170, QUOTIENT(AY170, 10000) = 7)),
OR(ISBLANK(BA170), AND(MOD(BA170, 10000) = BE170, QUOTIENT(BA170, 10000) = 8)),
OR(ISBLANK(BC170), AND(MOD(BC170, 10000) = BE170, QUOTIENT(BC170, 10000) = 9))
)</f>
        <v>1</v>
      </c>
    </row>
    <row r="171" spans="1:59">
      <c r="A171" s="9" t="s">
        <v>380</v>
      </c>
      <c r="B171" s="9" t="s">
        <v>1027</v>
      </c>
      <c r="C171" s="9">
        <v>3</v>
      </c>
      <c r="D171" s="9">
        <v>5</v>
      </c>
      <c r="E171" s="9" t="str">
        <f>_xlfn.CONCAT(B171, RIGHT(_xlfn.CONCAT("0", D171), 2))</f>
        <v>BZ-3H05</v>
      </c>
      <c r="F171" s="9" t="s">
        <v>923</v>
      </c>
      <c r="G171" s="9" t="s">
        <v>655</v>
      </c>
      <c r="H171" s="9" t="s">
        <v>652</v>
      </c>
      <c r="J171" s="9" t="e">
        <f>MATCH($A171, 'Spells By School'!A:A, 0)</f>
        <v>#N/A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>
        <f ca="1">MATCH($A171, 'Spells By School'!G:G, 0)</f>
        <v>4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ca="1">IF(ISNA($J171), IF(ISNA($K171), IF(ISNA($L171), IF(ISNA($M171), IF(ISNA($N171), IF(ISNA($O171), IF(ISNA($P171), IF(ISNA($Q171), IF(ISNA($R171), "###error###", R$1),Q$1),P$1),O$1),N$1),M$1),L$1),K$1),J$1)</f>
        <v>Necromancy</v>
      </c>
      <c r="T171" s="9" t="str">
        <f ca="1">IF(ISNA($J171), IF(ISNA($K171), IF(ISNA($L171), IF(ISNA($M171), IF(ISNA($N171), IF(ISNA($O171), IF(ISNA($P171), IF(ISNA($Q171), IF(ISNA($R171), "###error###", "WM"),"IL"),"NE"),"EN"),"EV"),"TR"),"DI"),"CO"),"AB")</f>
        <v>NE</v>
      </c>
      <c r="U171" s="9">
        <f ca="1"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62</v>
      </c>
      <c r="V171" s="9" t="str">
        <f ca="1">INDEX('Wand Mapping'!K:K, U171)</f>
        <v>wand_ai_600</v>
      </c>
      <c r="W171" s="9" t="str">
        <f ca="1">_xlfn.CONCAT(V171, "_", T171)</f>
        <v>wand_ai_600_NE</v>
      </c>
      <c r="Z171" s="9" t="str">
        <f ca="1">IF(ISBLANK(X171), W171, X171)</f>
        <v>wand_ai_600_NE</v>
      </c>
      <c r="AB171" s="9" t="b">
        <v>1</v>
      </c>
      <c r="AE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X171" s="55">
        <v>73500</v>
      </c>
      <c r="AY171" s="55">
        <v>73501</v>
      </c>
      <c r="AZ171" s="55">
        <v>83500</v>
      </c>
      <c r="BA171" s="55">
        <v>83501</v>
      </c>
      <c r="BD171" s="9">
        <v>3500</v>
      </c>
      <c r="BE171" s="9">
        <f>IF(BD171="", "", BD171+1)</f>
        <v>3501</v>
      </c>
      <c r="BF171" s="57" t="b">
        <f>AND(
OR(ISBLANK(AV171), AND(MOD(AV171, 10000) = BD171, QUOTIENT(AV171, 10000) = 6)),
OR(ISBLANK(AX171), AND(MOD(AX171, 10000) = BD171, QUOTIENT(AX171, 10000) = 7)),
OR(ISBLANK(AZ171), AND(MOD(AZ171, 10000) = BD171, QUOTIENT(AZ171, 10000) = 8)),
OR(ISBLANK(BB171), AND(MOD(BB171, 10000) = BD171, QUOTIENT(BB171, 10000) = 9))
)</f>
        <v>1</v>
      </c>
      <c r="BG171" s="57" t="b">
        <f>AND(
OR(ISBLANK(AW171), AND(MOD(AW171, 10000) = BE171, QUOTIENT(AW171, 10000) = 6)),
OR(ISBLANK(AY171), AND(MOD(AY171, 10000) = BE171, QUOTIENT(AY171, 10000) = 7)),
OR(ISBLANK(BA171), AND(MOD(BA171, 10000) = BE171, QUOTIENT(BA171, 10000) = 8)),
OR(ISBLANK(BC171), AND(MOD(BC171, 10000) = BE171, QUOTIENT(BC171, 10000) = 9))
)</f>
        <v>1</v>
      </c>
    </row>
    <row r="172" spans="1:59">
      <c r="A172" s="67" t="s">
        <v>2046</v>
      </c>
      <c r="AB172" s="9" t="b">
        <v>1</v>
      </c>
      <c r="AE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X172" s="55"/>
      <c r="AY172" s="55"/>
      <c r="AZ172" s="55"/>
      <c r="BA172" s="55"/>
      <c r="BB172" s="55">
        <v>93502</v>
      </c>
      <c r="BC172" s="55">
        <v>93503</v>
      </c>
      <c r="BD172" s="9">
        <v>3502</v>
      </c>
      <c r="BE172" s="9">
        <f>IF(BD172="", "", BD172+1)</f>
        <v>3503</v>
      </c>
      <c r="BF172" s="57" t="b">
        <f>AND(
OR(ISBLANK(AV172), AND(MOD(AV172, 10000) = BD172, QUOTIENT(AV172, 10000) = 6)),
OR(ISBLANK(AX172), AND(MOD(AX172, 10000) = BD172, QUOTIENT(AX172, 10000) = 7)),
OR(ISBLANK(AZ172), AND(MOD(AZ172, 10000) = BD172, QUOTIENT(AZ172, 10000) = 8)),
OR(ISBLANK(BB172), AND(MOD(BB172, 10000) = BD172, QUOTIENT(BB172, 10000) = 9))
)</f>
        <v>1</v>
      </c>
      <c r="BG172" s="57" t="b">
        <f>AND(
OR(ISBLANK(AW172), AND(MOD(AW172, 10000) = BE172, QUOTIENT(AW172, 10000) = 6)),
OR(ISBLANK(AY172), AND(MOD(AY172, 10000) = BE172, QUOTIENT(AY172, 10000) = 7)),
OR(ISBLANK(BA172), AND(MOD(BA172, 10000) = BE172, QUOTIENT(BA172, 10000) = 8)),
OR(ISBLANK(BC172), AND(MOD(BC172, 10000) = BE172, QUOTIENT(BC172, 10000) = 9))
)</f>
        <v>1</v>
      </c>
    </row>
    <row r="173" spans="1:59">
      <c r="A173" s="67" t="s">
        <v>2051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V173" s="55"/>
      <c r="AW173" s="55"/>
      <c r="BB173" s="55">
        <v>93504</v>
      </c>
      <c r="BC173" s="55">
        <v>93505</v>
      </c>
      <c r="BD173" s="9">
        <v>3504</v>
      </c>
      <c r="BE173" s="9">
        <f>IF(BD173="", "", BD173+1)</f>
        <v>3505</v>
      </c>
      <c r="BF173" s="57" t="b">
        <f>AND(
OR(ISBLANK(AV173), AND(MOD(AV173, 10000) = BD173, QUOTIENT(AV173, 10000) = 6)),
OR(ISBLANK(AX173), AND(MOD(AX173, 10000) = BD173, QUOTIENT(AX173, 10000) = 7)),
OR(ISBLANK(AZ173), AND(MOD(AZ173, 10000) = BD173, QUOTIENT(AZ173, 10000) = 8)),
OR(ISBLANK(BB173), AND(MOD(BB173, 10000) = BD173, QUOTIENT(BB173, 10000) = 9))
)</f>
        <v>1</v>
      </c>
      <c r="BG173" s="57" t="b">
        <f>AND(
OR(ISBLANK(AW173), AND(MOD(AW173, 10000) = BE173, QUOTIENT(AW173, 10000) = 6)),
OR(ISBLANK(AY173), AND(MOD(AY173, 10000) = BE173, QUOTIENT(AY173, 10000) = 7)),
OR(ISBLANK(BA173), AND(MOD(BA173, 10000) = BE173, QUOTIENT(BA173, 10000) = 8)),
OR(ISBLANK(BC173), AND(MOD(BC173, 10000) = BE173, QUOTIENT(BC173, 10000) = 9))
)</f>
        <v>1</v>
      </c>
    </row>
    <row r="174" spans="1:59">
      <c r="A174" s="67" t="s">
        <v>2048</v>
      </c>
      <c r="AA174" s="68" t="s">
        <v>2033</v>
      </c>
      <c r="AB174" s="9" t="b">
        <v>1</v>
      </c>
      <c r="AD174" s="68" t="s">
        <v>2033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V174" s="55">
        <v>63506</v>
      </c>
      <c r="AW174" s="55">
        <v>63507</v>
      </c>
      <c r="BD174" s="9">
        <v>3506</v>
      </c>
      <c r="BE174" s="9">
        <f>IF(BD174="", "", BD174+1)</f>
        <v>3507</v>
      </c>
      <c r="BF174" s="57" t="b">
        <f>AND(
OR(ISBLANK(AV174), AND(MOD(AV174, 10000) = BD174, QUOTIENT(AV174, 10000) = 6)),
OR(ISBLANK(AX174), AND(MOD(AX174, 10000) = BD174, QUOTIENT(AX174, 10000) = 7)),
OR(ISBLANK(AZ174), AND(MOD(AZ174, 10000) = BD174, QUOTIENT(AZ174, 10000) = 8)),
OR(ISBLANK(BB174), AND(MOD(BB174, 10000) = BD174, QUOTIENT(BB174, 10000) = 9))
)</f>
        <v>1</v>
      </c>
      <c r="BG174" s="57" t="b">
        <f>AND(
OR(ISBLANK(AW174), AND(MOD(AW174, 10000) = BE174, QUOTIENT(AW174, 10000) = 6)),
OR(ISBLANK(AY174), AND(MOD(AY174, 10000) = BE174, QUOTIENT(AY174, 10000) = 7)),
OR(ISBLANK(BA174), AND(MOD(BA174, 10000) = BE174, QUOTIENT(BA174, 10000) = 8)),
OR(ISBLANK(BC174), AND(MOD(BC174, 10000) = BE174, QUOTIENT(BC174, 10000) = 9))
)</f>
        <v>1</v>
      </c>
    </row>
    <row r="175" spans="1:59">
      <c r="A175" s="67" t="s">
        <v>2049</v>
      </c>
      <c r="AA175" s="68" t="s">
        <v>2033</v>
      </c>
      <c r="AB175" s="9" t="b">
        <v>1</v>
      </c>
      <c r="AD175" s="68" t="s">
        <v>2033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>
        <v>63508</v>
      </c>
      <c r="AW175" s="55">
        <v>63509</v>
      </c>
      <c r="BD175" s="9">
        <v>3508</v>
      </c>
      <c r="BE175" s="9">
        <f>IF(BD175="", "", BD175+1)</f>
        <v>3509</v>
      </c>
      <c r="BF175" s="57" t="b">
        <f>AND(
OR(ISBLANK(AV175), AND(MOD(AV175, 10000) = BD175, QUOTIENT(AV175, 10000) = 6)),
OR(ISBLANK(AX175), AND(MOD(AX175, 10000) = BD175, QUOTIENT(AX175, 10000) = 7)),
OR(ISBLANK(AZ175), AND(MOD(AZ175, 10000) = BD175, QUOTIENT(AZ175, 10000) = 8)),
OR(ISBLANK(BB175), AND(MOD(BB175, 10000) = BD175, QUOTIENT(BB175, 10000) = 9))
)</f>
        <v>1</v>
      </c>
      <c r="BG175" s="57" t="b">
        <f>AND(
OR(ISBLANK(AW175), AND(MOD(AW175, 10000) = BE175, QUOTIENT(AW175, 10000) = 6)),
OR(ISBLANK(AY175), AND(MOD(AY175, 10000) = BE175, QUOTIENT(AY175, 10000) = 7)),
OR(ISBLANK(BA175), AND(MOD(BA175, 10000) = BE175, QUOTIENT(BA175, 10000) = 8)),
OR(ISBLANK(BC175), AND(MOD(BC175, 10000) = BE175, QUOTIENT(BC175, 10000) = 9))
)</f>
        <v>1</v>
      </c>
    </row>
    <row r="176" spans="1:59">
      <c r="A176" s="67" t="s">
        <v>2047</v>
      </c>
      <c r="AA176" s="68" t="s">
        <v>2033</v>
      </c>
      <c r="AB176" s="9" t="b">
        <v>1</v>
      </c>
      <c r="AD176" s="68" t="s">
        <v>2033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63510</v>
      </c>
      <c r="AW176" s="55">
        <v>63511</v>
      </c>
      <c r="BD176" s="9">
        <v>3510</v>
      </c>
      <c r="BE176" s="9">
        <f>IF(BD176="", "", BD176+1)</f>
        <v>3511</v>
      </c>
      <c r="BF176" s="57" t="b">
        <f>AND(
OR(ISBLANK(AV176), AND(MOD(AV176, 10000) = BD176, QUOTIENT(AV176, 10000) = 6)),
OR(ISBLANK(AX176), AND(MOD(AX176, 10000) = BD176, QUOTIENT(AX176, 10000) = 7)),
OR(ISBLANK(AZ176), AND(MOD(AZ176, 10000) = BD176, QUOTIENT(AZ176, 10000) = 8)),
OR(ISBLANK(BB176), AND(MOD(BB176, 10000) = BD176, QUOTIENT(BB176, 10000) = 9))
)</f>
        <v>1</v>
      </c>
      <c r="BG176" s="57" t="b">
        <f>AND(
OR(ISBLANK(AW176), AND(MOD(AW176, 10000) = BE176, QUOTIENT(AW176, 10000) = 6)),
OR(ISBLANK(AY176), AND(MOD(AY176, 10000) = BE176, QUOTIENT(AY176, 10000) = 7)),
OR(ISBLANK(BA176), AND(MOD(BA176, 10000) = BE176, QUOTIENT(BA176, 10000) = 8)),
OR(ISBLANK(BC176), AND(MOD(BC176, 10000) = BE176, QUOTIENT(BC176, 10000) = 9))
)</f>
        <v>1</v>
      </c>
    </row>
    <row r="177" spans="1:59">
      <c r="A177" s="67" t="s">
        <v>2050</v>
      </c>
      <c r="AA177" s="68" t="s">
        <v>2033</v>
      </c>
      <c r="AB177" s="9" t="b">
        <v>1</v>
      </c>
      <c r="AD177" s="68" t="s">
        <v>2033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63512</v>
      </c>
      <c r="AW177" s="55">
        <v>63513</v>
      </c>
      <c r="BD177" s="9">
        <v>3512</v>
      </c>
      <c r="BE177" s="9">
        <f>IF(BD177="", "", BD177+1)</f>
        <v>3513</v>
      </c>
      <c r="BF177" s="57" t="b">
        <f>AND(
OR(ISBLANK(AV177), AND(MOD(AV177, 10000) = BD177, QUOTIENT(AV177, 10000) = 6)),
OR(ISBLANK(AX177), AND(MOD(AX177, 10000) = BD177, QUOTIENT(AX177, 10000) = 7)),
OR(ISBLANK(AZ177), AND(MOD(AZ177, 10000) = BD177, QUOTIENT(AZ177, 10000) = 8)),
OR(ISBLANK(BB177), AND(MOD(BB177, 10000) = BD177, QUOTIENT(BB177, 10000) = 9))
)</f>
        <v>1</v>
      </c>
      <c r="BG177" s="57" t="b">
        <f>AND(
OR(ISBLANK(AW177), AND(MOD(AW177, 10000) = BE177, QUOTIENT(AW177, 10000) = 6)),
OR(ISBLANK(AY177), AND(MOD(AY177, 10000) = BE177, QUOTIENT(AY177, 10000) = 7)),
OR(ISBLANK(BA177), AND(MOD(BA177, 10000) = BE177, QUOTIENT(BA177, 10000) = 8)),
OR(ISBLANK(BC177), AND(MOD(BC177, 10000) = BE177, QUOTIENT(BC177, 10000) = 9))
)</f>
        <v>1</v>
      </c>
    </row>
    <row r="178" spans="1:59">
      <c r="A178" s="9" t="s">
        <v>553</v>
      </c>
      <c r="B178" s="9" t="s">
        <v>1028</v>
      </c>
      <c r="C178" s="9">
        <v>3</v>
      </c>
      <c r="D178" s="9">
        <v>5</v>
      </c>
      <c r="E178" s="9" t="str">
        <f>_xlfn.CONCAT(B178, RIGHT(_xlfn.CONCAT("0", D178), 2))</f>
        <v>BZ-3I05</v>
      </c>
      <c r="F178" s="9" t="s">
        <v>924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>
        <f>MATCH($A178, 'Spells By School'!D:D, 0)</f>
        <v>9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 t="e">
        <f>MATCH($A178, 'Spells By School'!H:H, 0)</f>
        <v>#N/A</v>
      </c>
      <c r="R178" s="9" t="e">
        <f>MATCH($A178, 'Spells By School'!I:I, 0)</f>
        <v>#N/A</v>
      </c>
      <c r="S178" s="9" t="str">
        <f>IF(ISNA($J178), IF(ISNA($K178), IF(ISNA($L178), IF(ISNA($M178), IF(ISNA($N178), IF(ISNA($O178), IF(ISNA($P178), IF(ISNA($Q178), IF(ISNA($R178), "###error###", R$1),Q$1),P$1),O$1),N$1),M$1),L$1),K$1),J$1)</f>
        <v>Transmutation</v>
      </c>
      <c r="T178" s="9" t="str">
        <f>IF(ISNA($J178), IF(ISNA($K178), IF(ISNA($L178), IF(ISNA($M178), IF(ISNA($N178), IF(ISNA($O178), IF(ISNA($P178), IF(ISNA($Q178), IF(ISNA($R178), "###error###", "WM"),"IL"),"NE"),"EN"),"EV"),"TR"),"DI"),"CO"),"AB")</f>
        <v>TR</v>
      </c>
      <c r="U178" s="9">
        <f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88</v>
      </c>
      <c r="V178" s="9" t="str">
        <f>INDEX('Wand Mapping'!K:K, U178)</f>
        <v>wand_ai_860</v>
      </c>
      <c r="W178" s="9" t="str">
        <f>_xlfn.CONCAT(V178, "_", T178)</f>
        <v>wand_ai_860_TR</v>
      </c>
      <c r="Z178" s="9" t="str">
        <f>IF(ISBLANK(X178), W178, X178)</f>
        <v>wand_ai_860_TR</v>
      </c>
      <c r="AC178" s="9" t="b">
        <v>1</v>
      </c>
      <c r="AF178" s="9" t="b">
        <v>1</v>
      </c>
      <c r="AG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63514</v>
      </c>
      <c r="AW178" s="55">
        <v>63515</v>
      </c>
      <c r="AX178" s="55">
        <v>73514</v>
      </c>
      <c r="AY178" s="55">
        <v>73515</v>
      </c>
      <c r="BB178" s="55">
        <v>93514</v>
      </c>
      <c r="BC178" s="55">
        <v>93515</v>
      </c>
      <c r="BD178" s="9">
        <v>3514</v>
      </c>
      <c r="BE178" s="9">
        <f>IF(BD178="", "", BD178+1)</f>
        <v>3515</v>
      </c>
      <c r="BF178" s="57" t="b">
        <f>AND(
OR(ISBLANK(AV178), AND(MOD(AV178, 10000) = BD178, QUOTIENT(AV178, 10000) = 6)),
OR(ISBLANK(AX178), AND(MOD(AX178, 10000) = BD178, QUOTIENT(AX178, 10000) = 7)),
OR(ISBLANK(AZ178), AND(MOD(AZ178, 10000) = BD178, QUOTIENT(AZ178, 10000) = 8)),
OR(ISBLANK(BB178), AND(MOD(BB178, 10000) = BD178, QUOTIENT(BB178, 10000) = 9))
)</f>
        <v>1</v>
      </c>
      <c r="BG178" s="57" t="b">
        <f>AND(
OR(ISBLANK(AW178), AND(MOD(AW178, 10000) = BE178, QUOTIENT(AW178, 10000) = 6)),
OR(ISBLANK(AY178), AND(MOD(AY178, 10000) = BE178, QUOTIENT(AY178, 10000) = 7)),
OR(ISBLANK(BA178), AND(MOD(BA178, 10000) = BE178, QUOTIENT(BA178, 10000) = 8)),
OR(ISBLANK(BC178), AND(MOD(BC178, 10000) = BE178, QUOTIENT(BC178, 10000) = 9))
)</f>
        <v>1</v>
      </c>
    </row>
    <row r="179" spans="1:59">
      <c r="A179" s="9" t="s">
        <v>632</v>
      </c>
      <c r="B179" s="9" t="s">
        <v>1030</v>
      </c>
      <c r="C179" s="9">
        <v>3</v>
      </c>
      <c r="D179" s="9">
        <v>5</v>
      </c>
      <c r="E179" s="9" t="str">
        <f>_xlfn.CONCAT(B179, RIGHT(_xlfn.CONCAT("0", D179), 2))</f>
        <v>BZ-3K05</v>
      </c>
      <c r="F179" s="9" t="s">
        <v>926</v>
      </c>
      <c r="G179" s="9" t="s">
        <v>655</v>
      </c>
      <c r="H179" s="9" t="s">
        <v>652</v>
      </c>
      <c r="J179" s="9">
        <f>MATCH($A179, 'Spells By School'!A:A, 0)</f>
        <v>22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>IF(ISNA($J179), IF(ISNA($K179), IF(ISNA($L179), IF(ISNA($M179), IF(ISNA($N179), IF(ISNA($O179), IF(ISNA($P179), IF(ISNA($Q179), IF(ISNA($R179), "###error###", R$1),Q$1),P$1),O$1),N$1),M$1),L$1),K$1),J$1)</f>
        <v>Abjuration</v>
      </c>
      <c r="T179" s="9" t="str">
        <f>IF(ISNA($J179), IF(ISNA($K179), IF(ISNA($L179), IF(ISNA($M179), IF(ISNA($N179), IF(ISNA($O179), IF(ISNA($P179), IF(ISNA($Q179), IF(ISNA($R179), "###error###", "WM"),"IL"),"NE"),"EN"),"EV"),"TR"),"DI"),"CO"),"AB")</f>
        <v>AB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101</v>
      </c>
      <c r="V179" s="9" t="str">
        <f>INDEX('Wand Mapping'!K:K, U179)</f>
        <v>wand_ai_990</v>
      </c>
      <c r="W179" s="9" t="str">
        <f>_xlfn.CONCAT(V179, "_", T179)</f>
        <v>wand_ai_990_AB</v>
      </c>
      <c r="Z179" s="9" t="str">
        <f>IF(ISBLANK(X179), W179, X179)</f>
        <v>wand_ai_990_AB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63516</v>
      </c>
      <c r="AW179" s="55">
        <v>63517</v>
      </c>
      <c r="AX179" s="55">
        <v>73516</v>
      </c>
      <c r="AY179" s="55">
        <v>73517</v>
      </c>
      <c r="BB179" s="55">
        <v>93516</v>
      </c>
      <c r="BC179" s="55">
        <v>93517</v>
      </c>
      <c r="BD179" s="9">
        <v>3516</v>
      </c>
      <c r="BE179" s="9">
        <f>IF(BD179="", "", BD179+1)</f>
        <v>3517</v>
      </c>
      <c r="BF179" s="57" t="b">
        <f>AND(
OR(ISBLANK(AV179), AND(MOD(AV179, 10000) = BD179, QUOTIENT(AV179, 10000) = 6)),
OR(ISBLANK(AX179), AND(MOD(AX179, 10000) = BD179, QUOTIENT(AX179, 10000) = 7)),
OR(ISBLANK(AZ179), AND(MOD(AZ179, 10000) = BD179, QUOTIENT(AZ179, 10000) = 8)),
OR(ISBLANK(BB179), AND(MOD(BB179, 10000) = BD179, QUOTIENT(BB179, 10000) = 9))
)</f>
        <v>1</v>
      </c>
      <c r="BG179" s="57" t="b">
        <f>AND(
OR(ISBLANK(AW179), AND(MOD(AW179, 10000) = BE179, QUOTIENT(AW179, 10000) = 6)),
OR(ISBLANK(AY179), AND(MOD(AY179, 10000) = BE179, QUOTIENT(AY179, 10000) = 7)),
OR(ISBLANK(BA179), AND(MOD(BA179, 10000) = BE179, QUOTIENT(BA179, 10000) = 8)),
OR(ISBLANK(BC179), AND(MOD(BC179, 10000) = BE179, QUOTIENT(BC179, 10000) = 9))
)</f>
        <v>1</v>
      </c>
    </row>
    <row r="180" spans="1:59">
      <c r="A180" s="9" t="s">
        <v>636</v>
      </c>
      <c r="B180" s="9" t="s">
        <v>1031</v>
      </c>
      <c r="C180" s="9">
        <v>3</v>
      </c>
      <c r="D180" s="9">
        <v>5</v>
      </c>
      <c r="E180" s="9" t="str">
        <f>_xlfn.CONCAT(B180, RIGHT(_xlfn.CONCAT("0", D180), 2))</f>
        <v>BZ-3L05</v>
      </c>
      <c r="F180" s="9" t="s">
        <v>927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>
        <f>MATCH($A180, 'Spells By School'!F:F, 0)</f>
        <v>30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Enchantment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EN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101</v>
      </c>
      <c r="V180" s="9" t="str">
        <f>INDEX('Wand Mapping'!K:K, U180)</f>
        <v>wand_ai_990</v>
      </c>
      <c r="W180" s="9" t="str">
        <f>_xlfn.CONCAT(V180, "_", T180)</f>
        <v>wand_ai_990_EN</v>
      </c>
      <c r="Z180" s="9" t="str">
        <f>IF(ISBLANK(X180), W180, X180)</f>
        <v>wand_ai_990_EN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63518</v>
      </c>
      <c r="AW180" s="55">
        <v>63519</v>
      </c>
      <c r="AX180" s="55">
        <v>73518</v>
      </c>
      <c r="AY180" s="55">
        <v>73519</v>
      </c>
      <c r="BD180" s="9">
        <v>3518</v>
      </c>
      <c r="BE180" s="9">
        <f>IF(BD180="", "", BD180+1)</f>
        <v>3519</v>
      </c>
      <c r="BF180" s="57" t="b">
        <f>AND(
OR(ISBLANK(AV180), AND(MOD(AV180, 10000) = BD180, QUOTIENT(AV180, 10000) = 6)),
OR(ISBLANK(AX180), AND(MOD(AX180, 10000) = BD180, QUOTIENT(AX180, 10000) = 7)),
OR(ISBLANK(AZ180), AND(MOD(AZ180, 10000) = BD180, QUOTIENT(AZ180, 10000) = 8)),
OR(ISBLANK(BB180), AND(MOD(BB180, 10000) = BD180, QUOTIENT(BB180, 10000) = 9))
)</f>
        <v>1</v>
      </c>
      <c r="BG180" s="57" t="b">
        <f>AND(
OR(ISBLANK(AW180), AND(MOD(AW180, 10000) = BE180, QUOTIENT(AW180, 10000) = 6)),
OR(ISBLANK(AY180), AND(MOD(AY180, 10000) = BE180, QUOTIENT(AY180, 10000) = 7)),
OR(ISBLANK(BA180), AND(MOD(BA180, 10000) = BE180, QUOTIENT(BA180, 10000) = 8)),
OR(ISBLANK(BC180), AND(MOD(BC180, 10000) = BE180, QUOTIENT(BC180, 10000) = 9))
)</f>
        <v>1</v>
      </c>
    </row>
    <row r="181" spans="1:59">
      <c r="A181" s="66" t="s">
        <v>2053</v>
      </c>
      <c r="B181" s="66" t="s">
        <v>2052</v>
      </c>
      <c r="C181" s="9">
        <v>3</v>
      </c>
      <c r="D181" s="9">
        <v>5</v>
      </c>
      <c r="E181" s="9" t="str">
        <f>_xlfn.CONCAT(B181, RIGHT(_xlfn.CONCAT("0", D181), 2))</f>
        <v>BZ-YS05</v>
      </c>
      <c r="F181" s="9" t="s">
        <v>927</v>
      </c>
      <c r="G181" s="66" t="s">
        <v>2008</v>
      </c>
      <c r="AC181" s="9" t="b">
        <v>1</v>
      </c>
      <c r="AF181" s="9" t="b">
        <v>1</v>
      </c>
      <c r="AG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/>
      <c r="AW181" s="55"/>
      <c r="AX181" s="55"/>
      <c r="AY181" s="55"/>
      <c r="BB181" s="55">
        <v>93520</v>
      </c>
      <c r="BC181" s="55">
        <v>93521</v>
      </c>
      <c r="BD181" s="9">
        <v>3520</v>
      </c>
      <c r="BE181" s="9">
        <f>IF(BD181="", "", BD181+1)</f>
        <v>3521</v>
      </c>
      <c r="BF181" s="57" t="b">
        <f>AND(
OR(ISBLANK(AV181), AND(MOD(AV181, 10000) = BD181, QUOTIENT(AV181, 10000) = 6)),
OR(ISBLANK(AX181), AND(MOD(AX181, 10000) = BD181, QUOTIENT(AX181, 10000) = 7)),
OR(ISBLANK(AZ181), AND(MOD(AZ181, 10000) = BD181, QUOTIENT(AZ181, 10000) = 8)),
OR(ISBLANK(BB181), AND(MOD(BB181, 10000) = BD181, QUOTIENT(BB181, 10000) = 9))
)</f>
        <v>1</v>
      </c>
      <c r="BG181" s="57" t="b">
        <f>AND(
OR(ISBLANK(AW181), AND(MOD(AW181, 10000) = BE181, QUOTIENT(AW181, 10000) = 6)),
OR(ISBLANK(AY181), AND(MOD(AY181, 10000) = BE181, QUOTIENT(AY181, 10000) = 7)),
OR(ISBLANK(BA181), AND(MOD(BA181, 10000) = BE181, QUOTIENT(BA181, 10000) = 8)),
OR(ISBLANK(BC181), AND(MOD(BC181, 10000) = BE181, QUOTIENT(BC181, 10000) = 9))
)</f>
        <v>1</v>
      </c>
    </row>
    <row r="182" spans="1:59">
      <c r="A182" s="37" t="s">
        <v>500</v>
      </c>
      <c r="B182" s="9" t="s">
        <v>1033</v>
      </c>
      <c r="C182" s="9">
        <v>3</v>
      </c>
      <c r="D182" s="9">
        <v>5</v>
      </c>
      <c r="E182" s="9" t="str">
        <f>_xlfn.CONCAT(B182, RIGHT(_xlfn.CONCAT("0", D182), 2))</f>
        <v>BZ-3N05</v>
      </c>
      <c r="F182" s="9" t="s">
        <v>929</v>
      </c>
      <c r="G182" s="9" t="s">
        <v>655</v>
      </c>
      <c r="H182" s="9" t="s">
        <v>652</v>
      </c>
      <c r="J182" s="9">
        <f>MATCH($A182, 'Spells By School'!A:A, 0)</f>
        <v>57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Abjuration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AB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81</v>
      </c>
      <c r="V182" s="9" t="str">
        <f>INDEX('Wand Mapping'!K:K, U182)</f>
        <v>wand_ai_790</v>
      </c>
      <c r="W182" s="9" t="str">
        <f>_xlfn.CONCAT(V182, "_", T182)</f>
        <v>wand_ai_790_AB</v>
      </c>
      <c r="Z182" s="9" t="str">
        <f>IF(ISBLANK(X182), W182, X182)</f>
        <v>wand_ai_790_AB</v>
      </c>
      <c r="AA182" s="9" t="b">
        <v>1</v>
      </c>
      <c r="AB182" s="9" t="b">
        <v>1</v>
      </c>
      <c r="AD182" s="9" t="b">
        <v>1</v>
      </c>
      <c r="AE182" s="9" t="b">
        <v>1</v>
      </c>
      <c r="AH182" s="9" t="b">
        <v>1</v>
      </c>
      <c r="AI182" s="9" t="b">
        <v>1</v>
      </c>
      <c r="AJ182" s="9" t="b">
        <v>1</v>
      </c>
      <c r="AK182" s="9" t="b">
        <v>1</v>
      </c>
      <c r="AL182" s="9" t="b">
        <v>1</v>
      </c>
      <c r="AM182" s="9" t="b">
        <v>1</v>
      </c>
      <c r="AV182" s="55">
        <v>63522</v>
      </c>
      <c r="AW182" s="55">
        <v>63523</v>
      </c>
      <c r="BD182" s="9">
        <v>3522</v>
      </c>
      <c r="BE182" s="9">
        <f>IF(BD182="", "", BD182+1)</f>
        <v>3523</v>
      </c>
      <c r="BF182" s="57" t="b">
        <f>AND(
OR(ISBLANK(AV182), AND(MOD(AV182, 10000) = BD182, QUOTIENT(AV182, 10000) = 6)),
OR(ISBLANK(AX182), AND(MOD(AX182, 10000) = BD182, QUOTIENT(AX182, 10000) = 7)),
OR(ISBLANK(AZ182), AND(MOD(AZ182, 10000) = BD182, QUOTIENT(AZ182, 10000) = 8)),
OR(ISBLANK(BB182), AND(MOD(BB182, 10000) = BD182, QUOTIENT(BB182, 10000) = 9))
)</f>
        <v>1</v>
      </c>
      <c r="BG182" s="57" t="b">
        <f>AND(
OR(ISBLANK(AW182), AND(MOD(AW182, 10000) = BE182, QUOTIENT(AW182, 10000) = 6)),
OR(ISBLANK(AY182), AND(MOD(AY182, 10000) = BE182, QUOTIENT(AY182, 10000) = 7)),
OR(ISBLANK(BA182), AND(MOD(BA182, 10000) = BE182, QUOTIENT(BA182, 10000) = 8)),
OR(ISBLANK(BC182), AND(MOD(BC182, 10000) = BE182, QUOTIENT(BC182, 10000) = 9))
)</f>
        <v>1</v>
      </c>
    </row>
    <row r="183" spans="1:59">
      <c r="A183" s="66" t="s">
        <v>2054</v>
      </c>
      <c r="B183" s="66" t="s">
        <v>2055</v>
      </c>
      <c r="C183" s="9">
        <v>3</v>
      </c>
      <c r="D183" s="9">
        <v>5</v>
      </c>
      <c r="E183" s="9" t="str">
        <f>_xlfn.CONCAT(B183, RIGHT(_xlfn.CONCAT("0", D183), 2))</f>
        <v>BZ-YT05</v>
      </c>
      <c r="F183" s="66" t="s">
        <v>929</v>
      </c>
      <c r="G183" s="66" t="s">
        <v>2008</v>
      </c>
      <c r="AB183" s="9" t="b">
        <v>1</v>
      </c>
      <c r="AE183" s="9" t="b">
        <v>1</v>
      </c>
      <c r="AH183" s="9" t="b">
        <v>1</v>
      </c>
      <c r="AI183" s="9" t="b">
        <v>1</v>
      </c>
      <c r="AJ183" s="9" t="b">
        <v>1</v>
      </c>
      <c r="AK183" s="9" t="b">
        <v>1</v>
      </c>
      <c r="AL183" s="9" t="b">
        <v>1</v>
      </c>
      <c r="AM183" s="9" t="b">
        <v>1</v>
      </c>
      <c r="AV183" s="55"/>
      <c r="AW183" s="55"/>
      <c r="BB183" s="55">
        <v>93524</v>
      </c>
      <c r="BC183" s="55">
        <v>93525</v>
      </c>
      <c r="BD183" s="9">
        <v>3524</v>
      </c>
      <c r="BE183" s="9">
        <f>IF(BD183="", "", BD183+1)</f>
        <v>3525</v>
      </c>
      <c r="BF183" s="57" t="b">
        <f>AND(
OR(ISBLANK(AV183), AND(MOD(AV183, 10000) = BD183, QUOTIENT(AV183, 10000) = 6)),
OR(ISBLANK(AX183), AND(MOD(AX183, 10000) = BD183, QUOTIENT(AX183, 10000) = 7)),
OR(ISBLANK(AZ183), AND(MOD(AZ183, 10000) = BD183, QUOTIENT(AZ183, 10000) = 8)),
OR(ISBLANK(BB183), AND(MOD(BB183, 10000) = BD183, QUOTIENT(BB183, 10000) = 9))
)</f>
        <v>1</v>
      </c>
      <c r="BG183" s="57" t="b">
        <f>AND(
OR(ISBLANK(AW183), AND(MOD(AW183, 10000) = BE183, QUOTIENT(AW183, 10000) = 6)),
OR(ISBLANK(AY183), AND(MOD(AY183, 10000) = BE183, QUOTIENT(AY183, 10000) = 7)),
OR(ISBLANK(BA183), AND(MOD(BA183, 10000) = BE183, QUOTIENT(BA183, 10000) = 8)),
OR(ISBLANK(BC183), AND(MOD(BC183, 10000) = BE183, QUOTIENT(BC183, 10000) = 9))
)</f>
        <v>1</v>
      </c>
    </row>
    <row r="184" spans="1:59">
      <c r="A184" s="9" t="s">
        <v>157</v>
      </c>
      <c r="B184" s="9" t="s">
        <v>1034</v>
      </c>
      <c r="C184" s="9">
        <v>3</v>
      </c>
      <c r="D184" s="9">
        <v>5</v>
      </c>
      <c r="E184" s="9" t="str">
        <f>_xlfn.CONCAT(B184, RIGHT(_xlfn.CONCAT("0", D184), 2))</f>
        <v>BZ-3O05</v>
      </c>
      <c r="F184" s="9" t="s">
        <v>930</v>
      </c>
      <c r="G184" s="9" t="s">
        <v>655</v>
      </c>
      <c r="H184" s="9" t="s">
        <v>652</v>
      </c>
      <c r="J184" s="9">
        <f>MATCH($A184, 'Spells By School'!A:A, 0)</f>
        <v>60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28</v>
      </c>
      <c r="V184" s="9" t="str">
        <f>INDEX('Wand Mapping'!K:K, U184)</f>
        <v>wand_ai_260</v>
      </c>
      <c r="W184" s="9" t="str">
        <f>_xlfn.CONCAT(V184, "_", T184)</f>
        <v>wand_ai_260_AB</v>
      </c>
      <c r="Z184" s="9" t="str">
        <f>IF(ISBLANK(X184), W184, X184)</f>
        <v>wand_ai_260_AB</v>
      </c>
      <c r="AB184" s="9" t="b">
        <v>1</v>
      </c>
      <c r="AE184" s="9" t="b">
        <v>1</v>
      </c>
      <c r="AH184" s="9" t="b">
        <v>1</v>
      </c>
      <c r="AI184" s="9" t="b">
        <v>1</v>
      </c>
      <c r="AJ184" s="9" t="b">
        <v>1</v>
      </c>
      <c r="AK184" s="9" t="b">
        <v>1</v>
      </c>
      <c r="AL184" s="9" t="b">
        <v>1</v>
      </c>
      <c r="AM184" s="9" t="b">
        <v>1</v>
      </c>
      <c r="AV184" s="55">
        <v>63526</v>
      </c>
      <c r="AW184" s="55">
        <v>63527</v>
      </c>
      <c r="AX184" s="55">
        <v>73526</v>
      </c>
      <c r="AY184" s="55">
        <v>73527</v>
      </c>
      <c r="BB184" s="55">
        <v>93526</v>
      </c>
      <c r="BC184" s="55">
        <v>93527</v>
      </c>
      <c r="BD184" s="9">
        <v>3526</v>
      </c>
      <c r="BE184" s="9">
        <f>IF(BD184="", "", BD184+1)</f>
        <v>3527</v>
      </c>
      <c r="BF184" s="57" t="b">
        <f>AND(
OR(ISBLANK(AV184), AND(MOD(AV184, 10000) = BD184, QUOTIENT(AV184, 10000) = 6)),
OR(ISBLANK(AX184), AND(MOD(AX184, 10000) = BD184, QUOTIENT(AX184, 10000) = 7)),
OR(ISBLANK(AZ184), AND(MOD(AZ184, 10000) = BD184, QUOTIENT(AZ184, 10000) = 8)),
OR(ISBLANK(BB184), AND(MOD(BB184, 10000) = BD184, QUOTIENT(BB184, 10000) = 9))
)</f>
        <v>1</v>
      </c>
      <c r="BG184" s="57" t="b">
        <f>AND(
OR(ISBLANK(AW184), AND(MOD(AW184, 10000) = BE184, QUOTIENT(AW184, 10000) = 6)),
OR(ISBLANK(AY184), AND(MOD(AY184, 10000) = BE184, QUOTIENT(AY184, 10000) = 7)),
OR(ISBLANK(BA184), AND(MOD(BA184, 10000) = BE184, QUOTIENT(BA184, 10000) = 8)),
OR(ISBLANK(BC184), AND(MOD(BC184, 10000) = BE184, QUOTIENT(BC184, 10000) = 9))
)</f>
        <v>1</v>
      </c>
    </row>
    <row r="185" spans="1:59">
      <c r="A185" s="9" t="s">
        <v>235</v>
      </c>
      <c r="B185" s="9" t="s">
        <v>1035</v>
      </c>
      <c r="C185" s="9">
        <v>3</v>
      </c>
      <c r="D185" s="9">
        <v>5</v>
      </c>
      <c r="E185" s="9" t="str">
        <f>_xlfn.CONCAT(B185, RIGHT(_xlfn.CONCAT("0", D185), 2))</f>
        <v>BZ-3P05</v>
      </c>
      <c r="F185" s="9" t="s">
        <v>931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>
        <f>MATCH($A185, 'Spells By School'!C:C, 0)</f>
        <v>17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Divination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DI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41</v>
      </c>
      <c r="V185" s="9" t="str">
        <f>INDEX('Wand Mapping'!K:K, U185)</f>
        <v>wand_ai_390</v>
      </c>
      <c r="W185" s="9" t="str">
        <f>_xlfn.CONCAT(V185, "_", T185)</f>
        <v>wand_ai_390_DI</v>
      </c>
      <c r="Z185" s="9" t="str">
        <f>IF(ISBLANK(X185), W185, X185)</f>
        <v>wand_ai_390_DI</v>
      </c>
      <c r="AB185" s="9" t="b">
        <v>1</v>
      </c>
      <c r="AC185" s="68" t="s">
        <v>2033</v>
      </c>
      <c r="AD185" s="68"/>
      <c r="AE185" s="9" t="b">
        <v>1</v>
      </c>
      <c r="AF185" s="68" t="s">
        <v>2033</v>
      </c>
      <c r="AG185" s="68" t="s">
        <v>2033</v>
      </c>
      <c r="AH185" s="9" t="b">
        <v>1</v>
      </c>
      <c r="AI185" s="9" t="b">
        <v>1</v>
      </c>
      <c r="AJ185" s="9" t="b">
        <v>1</v>
      </c>
      <c r="AK185" s="9" t="b">
        <v>1</v>
      </c>
      <c r="AL185" s="9" t="b">
        <v>1</v>
      </c>
      <c r="AM185" s="9" t="b">
        <v>1</v>
      </c>
      <c r="AV185" s="55">
        <v>63528</v>
      </c>
      <c r="AW185" s="55">
        <v>63529</v>
      </c>
      <c r="AX185" s="55">
        <v>73528</v>
      </c>
      <c r="AY185" s="55">
        <v>73529</v>
      </c>
      <c r="AZ185" s="55">
        <v>83528</v>
      </c>
      <c r="BA185" s="55">
        <v>83529</v>
      </c>
      <c r="BB185" s="55">
        <v>93528</v>
      </c>
      <c r="BC185" s="55">
        <v>93529</v>
      </c>
      <c r="BD185" s="9">
        <v>3528</v>
      </c>
      <c r="BE185" s="9">
        <f>IF(BD185="", "", BD185+1)</f>
        <v>3529</v>
      </c>
      <c r="BF185" s="57" t="b">
        <f>AND(
OR(ISBLANK(AV185), AND(MOD(AV185, 10000) = BD185, QUOTIENT(AV185, 10000) = 6)),
OR(ISBLANK(AX185), AND(MOD(AX185, 10000) = BD185, QUOTIENT(AX185, 10000) = 7)),
OR(ISBLANK(AZ185), AND(MOD(AZ185, 10000) = BD185, QUOTIENT(AZ185, 10000) = 8)),
OR(ISBLANK(BB185), AND(MOD(BB185, 10000) = BD185, QUOTIENT(BB185, 10000) = 9))
)</f>
        <v>1</v>
      </c>
      <c r="BG185" s="57" t="b">
        <f>AND(
OR(ISBLANK(AW185), AND(MOD(AW185, 10000) = BE185, QUOTIENT(AW185, 10000) = 6)),
OR(ISBLANK(AY185), AND(MOD(AY185, 10000) = BE185, QUOTIENT(AY185, 10000) = 7)),
OR(ISBLANK(BA185), AND(MOD(BA185, 10000) = BE185, QUOTIENT(BA185, 10000) = 8)),
OR(ISBLANK(BC185), AND(MOD(BC185, 10000) = BE185, QUOTIENT(BC185, 10000) = 9))
)</f>
        <v>1</v>
      </c>
    </row>
    <row r="186" spans="1:59">
      <c r="A186" s="9" t="s">
        <v>504</v>
      </c>
      <c r="B186" s="9" t="s">
        <v>1036</v>
      </c>
      <c r="C186" s="9">
        <v>3</v>
      </c>
      <c r="D186" s="9">
        <v>5</v>
      </c>
      <c r="E186" s="9" t="str">
        <f>_xlfn.CONCAT(B186, RIGHT(_xlfn.CONCAT("0", D186), 2))</f>
        <v>BZ-3Q05</v>
      </c>
      <c r="F186" s="9" t="s">
        <v>932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41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Enchantment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81</v>
      </c>
      <c r="V186" s="9" t="str">
        <f>INDEX('Wand Mapping'!K:K, U186)</f>
        <v>wand_ai_790</v>
      </c>
      <c r="W186" s="9" t="str">
        <f>_xlfn.CONCAT(V186, "_", T186)</f>
        <v>wand_ai_790_EN</v>
      </c>
      <c r="Z186" s="9" t="str">
        <f>IF(ISBLANK(X186), W186, X186)</f>
        <v>wand_ai_790_EN</v>
      </c>
      <c r="AB186" s="9" t="b">
        <v>1</v>
      </c>
      <c r="AC186" s="9" t="b">
        <v>1</v>
      </c>
      <c r="AE186" s="9" t="b">
        <v>1</v>
      </c>
      <c r="AF186" s="9" t="b">
        <v>1</v>
      </c>
      <c r="AG186" s="9" t="b">
        <v>1</v>
      </c>
      <c r="AH186" s="9" t="b">
        <v>1</v>
      </c>
      <c r="AI186" s="9" t="b">
        <v>1</v>
      </c>
      <c r="AJ186" s="9" t="b">
        <v>1</v>
      </c>
      <c r="AK186" s="9" t="b">
        <v>1</v>
      </c>
      <c r="AL186" s="9" t="b">
        <v>1</v>
      </c>
      <c r="AM186" s="9" t="b">
        <v>1</v>
      </c>
      <c r="AV186" s="55">
        <v>63530</v>
      </c>
      <c r="AW186" s="55">
        <v>63531</v>
      </c>
      <c r="BB186" s="55">
        <v>93530</v>
      </c>
      <c r="BC186" s="55">
        <v>93531</v>
      </c>
      <c r="BD186" s="9">
        <v>3530</v>
      </c>
      <c r="BE186" s="9">
        <f>IF(BD186="", "", BD186+1)</f>
        <v>3531</v>
      </c>
      <c r="BF186" s="57" t="b">
        <f>AND(
OR(ISBLANK(AV186), AND(MOD(AV186, 10000) = BD186, QUOTIENT(AV186, 10000) = 6)),
OR(ISBLANK(AX186), AND(MOD(AX186, 10000) = BD186, QUOTIENT(AX186, 10000) = 7)),
OR(ISBLANK(AZ186), AND(MOD(AZ186, 10000) = BD186, QUOTIENT(AZ186, 10000) = 8)),
OR(ISBLANK(BB186), AND(MOD(BB186, 10000) = BD186, QUOTIENT(BB186, 10000) = 9))
)</f>
        <v>1</v>
      </c>
      <c r="BG186" s="57" t="b">
        <f>AND(
OR(ISBLANK(AW186), AND(MOD(AW186, 10000) = BE186, QUOTIENT(AW186, 10000) = 6)),
OR(ISBLANK(AY186), AND(MOD(AY186, 10000) = BE186, QUOTIENT(AY186, 10000) = 7)),
OR(ISBLANK(BA186), AND(MOD(BA186, 10000) = BE186, QUOTIENT(BA186, 10000) = 8)),
OR(ISBLANK(BC186), AND(MOD(BC186, 10000) = BE186, QUOTIENT(BC186, 10000) = 9))
)</f>
        <v>1</v>
      </c>
    </row>
    <row r="187" spans="1:59">
      <c r="A187" s="9" t="s">
        <v>262</v>
      </c>
      <c r="B187" s="9" t="s">
        <v>1037</v>
      </c>
      <c r="C187" s="9">
        <v>3</v>
      </c>
      <c r="D187" s="9">
        <v>5</v>
      </c>
      <c r="E187" s="9" t="str">
        <f>_xlfn.CONCAT(B187, RIGHT(_xlfn.CONCAT("0", D187), 2))</f>
        <v>BZ-3R05</v>
      </c>
      <c r="F187" s="9" t="s">
        <v>933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 t="e">
        <f>MATCH($A187, 'Spells By School'!D:D, 0)</f>
        <v>#N/A</v>
      </c>
      <c r="N187" s="9" t="e">
        <f>MATCH($A187, 'Spells By School'!E:E, 0)</f>
        <v>#N/A</v>
      </c>
      <c r="O187" s="9">
        <f>MATCH($A187, 'Spells By School'!F:F, 0)</f>
        <v>45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Enchantment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EN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44</v>
      </c>
      <c r="V187" s="9" t="str">
        <f>INDEX('Wand Mapping'!K:K, U187)</f>
        <v>wand_ai_420</v>
      </c>
      <c r="W187" s="9" t="str">
        <f>_xlfn.CONCAT(V187, "_", T187)</f>
        <v>wand_ai_420_EN</v>
      </c>
      <c r="Z187" s="9" t="str">
        <f>IF(ISBLANK(X187), W187, X187)</f>
        <v>wand_ai_420_EN</v>
      </c>
      <c r="AB187" s="9" t="b">
        <v>1</v>
      </c>
      <c r="AC187" s="68" t="s">
        <v>2033</v>
      </c>
      <c r="AD187" s="68"/>
      <c r="AE187" s="9" t="b">
        <v>1</v>
      </c>
      <c r="AF187" s="68" t="s">
        <v>2033</v>
      </c>
      <c r="AG187" s="68" t="s">
        <v>2033</v>
      </c>
      <c r="AH187" s="9" t="b">
        <v>1</v>
      </c>
      <c r="AI187" s="9" t="b">
        <v>1</v>
      </c>
      <c r="AJ187" s="9" t="b">
        <v>1</v>
      </c>
      <c r="AK187" s="9" t="b">
        <v>1</v>
      </c>
      <c r="AL187" s="9" t="b">
        <v>1</v>
      </c>
      <c r="AM187" s="9" t="b">
        <v>1</v>
      </c>
      <c r="AV187" s="55">
        <v>63532</v>
      </c>
      <c r="AW187" s="55">
        <v>63533</v>
      </c>
      <c r="BB187" s="55">
        <v>93532</v>
      </c>
      <c r="BC187" s="55">
        <v>93533</v>
      </c>
      <c r="BD187" s="9">
        <v>3532</v>
      </c>
      <c r="BE187" s="9">
        <f>IF(BD187="", "", BD187+1)</f>
        <v>3533</v>
      </c>
      <c r="BF187" s="57" t="b">
        <f>AND(
OR(ISBLANK(AV187), AND(MOD(AV187, 10000) = BD187, QUOTIENT(AV187, 10000) = 6)),
OR(ISBLANK(AX187), AND(MOD(AX187, 10000) = BD187, QUOTIENT(AX187, 10000) = 7)),
OR(ISBLANK(AZ187), AND(MOD(AZ187, 10000) = BD187, QUOTIENT(AZ187, 10000) = 8)),
OR(ISBLANK(BB187), AND(MOD(BB187, 10000) = BD187, QUOTIENT(BB187, 10000) = 9))
)</f>
        <v>1</v>
      </c>
      <c r="BG187" s="57" t="b">
        <f>AND(
OR(ISBLANK(AW187), AND(MOD(AW187, 10000) = BE187, QUOTIENT(AW187, 10000) = 6)),
OR(ISBLANK(AY187), AND(MOD(AY187, 10000) = BE187, QUOTIENT(AY187, 10000) = 7)),
OR(ISBLANK(BA187), AND(MOD(BA187, 10000) = BE187, QUOTIENT(BA187, 10000) = 8)),
OR(ISBLANK(BC187), AND(MOD(BC187, 10000) = BE187, QUOTIENT(BC187, 10000) = 9))
)</f>
        <v>1</v>
      </c>
    </row>
    <row r="188" spans="1:59">
      <c r="A188" s="9" t="s">
        <v>130</v>
      </c>
      <c r="B188" s="9" t="s">
        <v>1038</v>
      </c>
      <c r="C188" s="9">
        <v>3</v>
      </c>
      <c r="D188" s="9">
        <v>5</v>
      </c>
      <c r="E188" s="9" t="str">
        <f>_xlfn.CONCAT(B188, RIGHT(_xlfn.CONCAT("0", D188), 2))</f>
        <v>BZ-3S05</v>
      </c>
      <c r="F188" s="9" t="s">
        <v>934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>
        <f>MATCH($A188, 'Spells By School'!D:D, 0)</f>
        <v>80</v>
      </c>
      <c r="N188" s="9" t="e">
        <f>MATCH($A188, 'Spells By School'!E:E, 0)</f>
        <v>#N/A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Transmutation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TR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23</v>
      </c>
      <c r="V188" s="9" t="str">
        <f>INDEX('Wand Mapping'!K:K, U188)</f>
        <v>wand_ai_210</v>
      </c>
      <c r="W188" s="9" t="str">
        <f>_xlfn.CONCAT(V188, "_", T188)</f>
        <v>wand_ai_210_TR</v>
      </c>
      <c r="Z188" s="9" t="str">
        <f>IF(ISBLANK(X188), W188, X188)</f>
        <v>wand_ai_210_TR</v>
      </c>
      <c r="AB188" s="9" t="b">
        <v>1</v>
      </c>
      <c r="AC188" s="68" t="s">
        <v>2033</v>
      </c>
      <c r="AD188" s="68"/>
      <c r="AE188" s="9" t="b">
        <v>1</v>
      </c>
      <c r="AF188" s="68" t="s">
        <v>2033</v>
      </c>
      <c r="AG188" s="68" t="s">
        <v>2033</v>
      </c>
      <c r="AH188" s="9" t="b">
        <v>1</v>
      </c>
      <c r="AI188" s="9" t="b">
        <v>1</v>
      </c>
      <c r="AJ188" s="9" t="b">
        <v>1</v>
      </c>
      <c r="AK188" s="9" t="b">
        <v>1</v>
      </c>
      <c r="AL188" s="9" t="b">
        <v>1</v>
      </c>
      <c r="AM188" s="9" t="b">
        <v>1</v>
      </c>
      <c r="AV188" s="55">
        <v>63534</v>
      </c>
      <c r="AW188" s="55">
        <v>63535</v>
      </c>
      <c r="AX188" s="55">
        <v>73534</v>
      </c>
      <c r="AY188" s="55">
        <v>73535</v>
      </c>
      <c r="BB188" s="55">
        <v>93534</v>
      </c>
      <c r="BC188" s="55">
        <v>93535</v>
      </c>
      <c r="BD188" s="9">
        <v>3534</v>
      </c>
      <c r="BE188" s="9">
        <f>IF(BD188="", "", BD188+1)</f>
        <v>3535</v>
      </c>
      <c r="BF188" s="57" t="b">
        <f>AND(
OR(ISBLANK(AV188), AND(MOD(AV188, 10000) = BD188, QUOTIENT(AV188, 10000) = 6)),
OR(ISBLANK(AX188), AND(MOD(AX188, 10000) = BD188, QUOTIENT(AX188, 10000) = 7)),
OR(ISBLANK(AZ188), AND(MOD(AZ188, 10000) = BD188, QUOTIENT(AZ188, 10000) = 8)),
OR(ISBLANK(BB188), AND(MOD(BB188, 10000) = BD188, QUOTIENT(BB188, 10000) = 9))
)</f>
        <v>1</v>
      </c>
      <c r="BG188" s="57" t="b">
        <f>AND(
OR(ISBLANK(AW188), AND(MOD(AW188, 10000) = BE188, QUOTIENT(AW188, 10000) = 6)),
OR(ISBLANK(AY188), AND(MOD(AY188, 10000) = BE188, QUOTIENT(AY188, 10000) = 7)),
OR(ISBLANK(BA188), AND(MOD(BA188, 10000) = BE188, QUOTIENT(BA188, 10000) = 8)),
OR(ISBLANK(BC188), AND(MOD(BC188, 10000) = BE188, QUOTIENT(BC188, 10000) = 9))
)</f>
        <v>1</v>
      </c>
    </row>
    <row r="189" spans="1:59">
      <c r="A189" s="9" t="s">
        <v>497</v>
      </c>
      <c r="B189" s="9" t="s">
        <v>1039</v>
      </c>
      <c r="C189" s="9">
        <v>3</v>
      </c>
      <c r="D189" s="9">
        <v>5</v>
      </c>
      <c r="E189" s="9" t="str">
        <f>_xlfn.CONCAT(B189, RIGHT(_xlfn.CONCAT("0", D189), 2))</f>
        <v>BZ-3T05</v>
      </c>
      <c r="F189" s="9" t="s">
        <v>935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>
        <f ca="1">MATCH($A189, 'Spells By School'!G:G, 0)</f>
        <v>38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ca="1">IF(ISNA($J189), IF(ISNA($K189), IF(ISNA($L189), IF(ISNA($M189), IF(ISNA($N189), IF(ISNA($O189), IF(ISNA($P189), IF(ISNA($Q189), IF(ISNA($R189), "###error###", R$1),Q$1),P$1),O$1),N$1),M$1),L$1),K$1),J$1)</f>
        <v>Necromancy</v>
      </c>
      <c r="T189" s="9" t="str">
        <f ca="1">IF(ISNA($J189), IF(ISNA($K189), IF(ISNA($L189), IF(ISNA($M189), IF(ISNA($N189), IF(ISNA($O189), IF(ISNA($P189), IF(ISNA($Q189), IF(ISNA($R189), "###error###", "WM"),"IL"),"NE"),"EN"),"EV"),"TR"),"DI"),"CO"),"AB")</f>
        <v>NE</v>
      </c>
      <c r="U189" s="9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80</v>
      </c>
      <c r="V189" s="9" t="str">
        <f ca="1">INDEX('Wand Mapping'!K:K, U189)</f>
        <v>wand_ai_780</v>
      </c>
      <c r="W189" s="9" t="str">
        <f ca="1">_xlfn.CONCAT(V189, "_", T189)</f>
        <v>wand_ai_780_NE</v>
      </c>
      <c r="Z189" s="9" t="str">
        <f ca="1">IF(ISBLANK(X189), W189, X189)</f>
        <v>wand_ai_780_NE</v>
      </c>
      <c r="AB189" s="9" t="b">
        <v>1</v>
      </c>
      <c r="AE189" s="9" t="b">
        <v>1</v>
      </c>
      <c r="AH189" s="9" t="b">
        <v>1</v>
      </c>
      <c r="AI189" s="9" t="b">
        <v>1</v>
      </c>
      <c r="AK189" s="9" t="b">
        <v>1</v>
      </c>
      <c r="AL189" s="9" t="b">
        <v>1</v>
      </c>
      <c r="AM189" s="9" t="b">
        <v>1</v>
      </c>
      <c r="AV189" s="55">
        <v>63536</v>
      </c>
      <c r="AW189" s="55">
        <v>63537</v>
      </c>
      <c r="AX189" s="55">
        <v>73536</v>
      </c>
      <c r="AY189" s="55">
        <v>73537</v>
      </c>
      <c r="BB189" s="55">
        <v>93536</v>
      </c>
      <c r="BC189" s="55">
        <v>93537</v>
      </c>
      <c r="BD189" s="9">
        <v>3536</v>
      </c>
      <c r="BE189" s="9">
        <f>IF(BD189="", "", BD189+1)</f>
        <v>3537</v>
      </c>
      <c r="BF189" s="57" t="b">
        <f>AND(
OR(ISBLANK(AV189), AND(MOD(AV189, 10000) = BD189, QUOTIENT(AV189, 10000) = 6)),
OR(ISBLANK(AX189), AND(MOD(AX189, 10000) = BD189, QUOTIENT(AX189, 10000) = 7)),
OR(ISBLANK(AZ189), AND(MOD(AZ189, 10000) = BD189, QUOTIENT(AZ189, 10000) = 8)),
OR(ISBLANK(BB189), AND(MOD(BB189, 10000) = BD189, QUOTIENT(BB189, 10000) = 9))
)</f>
        <v>1</v>
      </c>
      <c r="BG189" s="57" t="b">
        <f>AND(
OR(ISBLANK(AW189), AND(MOD(AW189, 10000) = BE189, QUOTIENT(AW189, 10000) = 6)),
OR(ISBLANK(AY189), AND(MOD(AY189, 10000) = BE189, QUOTIENT(AY189, 10000) = 7)),
OR(ISBLANK(BA189), AND(MOD(BA189, 10000) = BE189, QUOTIENT(BA189, 10000) = 8)),
OR(ISBLANK(BC189), AND(MOD(BC189, 10000) = BE189, QUOTIENT(BC189, 10000) = 9))
)</f>
        <v>1</v>
      </c>
    </row>
    <row r="190" spans="1:59">
      <c r="A190" s="9" t="s">
        <v>170</v>
      </c>
      <c r="B190" s="9" t="s">
        <v>1040</v>
      </c>
      <c r="C190" s="9">
        <v>3</v>
      </c>
      <c r="D190" s="9">
        <v>5</v>
      </c>
      <c r="E190" s="9" t="str">
        <f>_xlfn.CONCAT(B190, RIGHT(_xlfn.CONCAT("0", D190), 2))</f>
        <v>BZ-3U05</v>
      </c>
      <c r="F190" s="9" t="s">
        <v>936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>
        <f ca="1">MATCH($A190, 'Spells By School'!G:G, 0)</f>
        <v>73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Necromancy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NE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30</v>
      </c>
      <c r="V190" s="9" t="str">
        <f ca="1">INDEX('Wand Mapping'!K:K, U190)</f>
        <v>wand_ai_280</v>
      </c>
      <c r="W190" s="9" t="str">
        <f ca="1">_xlfn.CONCAT(V190, "_", T190)</f>
        <v>wand_ai_280_NE</v>
      </c>
      <c r="Z190" s="9" t="str">
        <f ca="1">IF(ISBLANK(X190), W190, X190)</f>
        <v>wand_ai_280_NE</v>
      </c>
      <c r="AB190" s="9" t="b">
        <v>1</v>
      </c>
      <c r="AE190" s="9" t="b">
        <v>1</v>
      </c>
      <c r="AI190" s="9" t="b">
        <v>1</v>
      </c>
      <c r="AJ190" s="9" t="b">
        <v>1</v>
      </c>
      <c r="AK190" s="9" t="b">
        <v>1</v>
      </c>
      <c r="AL190" s="9" t="b">
        <v>1</v>
      </c>
      <c r="AM190" s="9" t="b">
        <v>1</v>
      </c>
      <c r="AV190" s="55">
        <v>63538</v>
      </c>
      <c r="AW190" s="55">
        <v>63539</v>
      </c>
      <c r="AX190" s="55">
        <v>73538</v>
      </c>
      <c r="AY190" s="55">
        <v>73539</v>
      </c>
      <c r="BB190" s="55">
        <v>93538</v>
      </c>
      <c r="BC190" s="55">
        <v>93539</v>
      </c>
      <c r="BD190" s="9">
        <v>3538</v>
      </c>
      <c r="BE190" s="9">
        <f>IF(BD190="", "", BD190+1)</f>
        <v>3539</v>
      </c>
      <c r="BF190" s="57" t="b">
        <f>AND(
OR(ISBLANK(AV190), AND(MOD(AV190, 10000) = BD190, QUOTIENT(AV190, 10000) = 6)),
OR(ISBLANK(AX190), AND(MOD(AX190, 10000) = BD190, QUOTIENT(AX190, 10000) = 7)),
OR(ISBLANK(AZ190), AND(MOD(AZ190, 10000) = BD190, QUOTIENT(AZ190, 10000) = 8)),
OR(ISBLANK(BB190), AND(MOD(BB190, 10000) = BD190, QUOTIENT(BB190, 10000) = 9))
)</f>
        <v>1</v>
      </c>
      <c r="BG190" s="57" t="b">
        <f>AND(
OR(ISBLANK(AW190), AND(MOD(AW190, 10000) = BE190, QUOTIENT(AW190, 10000) = 6)),
OR(ISBLANK(AY190), AND(MOD(AY190, 10000) = BE190, QUOTIENT(AY190, 10000) = 7)),
OR(ISBLANK(BA190), AND(MOD(BA190, 10000) = BE190, QUOTIENT(BA190, 10000) = 8)),
OR(ISBLANK(BC190), AND(MOD(BC190, 10000) = BE190, QUOTIENT(BC190, 10000) = 9))
)</f>
        <v>1</v>
      </c>
    </row>
    <row r="191" spans="1:59">
      <c r="A191" s="9" t="s">
        <v>457</v>
      </c>
      <c r="B191" s="9" t="s">
        <v>1041</v>
      </c>
      <c r="C191" s="9">
        <v>3</v>
      </c>
      <c r="D191" s="9">
        <v>5</v>
      </c>
      <c r="E191" s="9" t="str">
        <f>_xlfn.CONCAT(B191, RIGHT(_xlfn.CONCAT("0", D191), 2))</f>
        <v>BZ-3V05</v>
      </c>
      <c r="F191" s="9" t="s">
        <v>937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19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 ca="1">INDEX('Wand Mapping'!K:K, U191)</f>
        <v>wand_ai_720</v>
      </c>
      <c r="W191" s="9" t="str">
        <f ca="1">_xlfn.CONCAT(V191, "_", T191)</f>
        <v>wand_ai_720_NE</v>
      </c>
      <c r="Z191" s="9" t="str">
        <f ca="1">IF(ISBLANK(X191), W191, X191)</f>
        <v>wand_ai_720_NE</v>
      </c>
      <c r="AB191" s="9" t="b">
        <v>1</v>
      </c>
      <c r="AC191" s="68" t="s">
        <v>2033</v>
      </c>
      <c r="AE191" s="9" t="b">
        <v>1</v>
      </c>
      <c r="AF191" s="68" t="s">
        <v>2033</v>
      </c>
      <c r="AG191" s="68" t="s">
        <v>2033</v>
      </c>
      <c r="AH191" s="9" t="b">
        <v>1</v>
      </c>
      <c r="AI191" s="9" t="b">
        <v>1</v>
      </c>
      <c r="AJ191" s="9" t="b">
        <v>1</v>
      </c>
      <c r="AK191" s="9" t="b">
        <v>1</v>
      </c>
      <c r="AL191" s="9" t="b">
        <v>1</v>
      </c>
      <c r="AM191" s="9" t="b">
        <v>1</v>
      </c>
      <c r="AV191" s="55">
        <v>63540</v>
      </c>
      <c r="AW191" s="55">
        <v>63541</v>
      </c>
      <c r="AX191" s="55">
        <v>73540</v>
      </c>
      <c r="AY191" s="55">
        <v>73541</v>
      </c>
      <c r="BB191" s="55">
        <v>93540</v>
      </c>
      <c r="BC191" s="55">
        <v>93541</v>
      </c>
      <c r="BD191" s="9">
        <v>3540</v>
      </c>
      <c r="BE191" s="9">
        <f>IF(BD191="", "", BD191+1)</f>
        <v>3541</v>
      </c>
      <c r="BF191" s="57" t="b">
        <f>AND(
OR(ISBLANK(AV191), AND(MOD(AV191, 10000) = BD191, QUOTIENT(AV191, 10000) = 6)),
OR(ISBLANK(AX191), AND(MOD(AX191, 10000) = BD191, QUOTIENT(AX191, 10000) = 7)),
OR(ISBLANK(AZ191), AND(MOD(AZ191, 10000) = BD191, QUOTIENT(AZ191, 10000) = 8)),
OR(ISBLANK(BB191), AND(MOD(BB191, 10000) = BD191, QUOTIENT(BB191, 10000) = 9))
)</f>
        <v>1</v>
      </c>
      <c r="BG191" s="57" t="b">
        <f>AND(
OR(ISBLANK(AW191), AND(MOD(AW191, 10000) = BE191, QUOTIENT(AW191, 10000) = 6)),
OR(ISBLANK(AY191), AND(MOD(AY191, 10000) = BE191, QUOTIENT(AY191, 10000) = 7)),
OR(ISBLANK(BA191), AND(MOD(BA191, 10000) = BE191, QUOTIENT(BA191, 10000) = 8)),
OR(ISBLANK(BC191), AND(MOD(BC191, 10000) = BE191, QUOTIENT(BC191, 10000) = 9))
)</f>
        <v>1</v>
      </c>
    </row>
    <row r="192" spans="1:59">
      <c r="A192" s="9" t="s">
        <v>508</v>
      </c>
      <c r="B192" s="9" t="s">
        <v>1042</v>
      </c>
      <c r="C192" s="9">
        <v>3</v>
      </c>
      <c r="D192" s="9">
        <v>5</v>
      </c>
      <c r="E192" s="9" t="str">
        <f>_xlfn.CONCAT(B192, RIGHT(_xlfn.CONCAT("0", D192), 2))</f>
        <v>BZ-3W05</v>
      </c>
      <c r="F192" s="9" t="s">
        <v>938</v>
      </c>
      <c r="G192" s="9" t="s">
        <v>655</v>
      </c>
      <c r="H192" s="9" t="s">
        <v>652</v>
      </c>
      <c r="J192" s="9">
        <f>MATCH($A192, 'Spells By School'!A:A, 0)</f>
        <v>11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Abjuration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AB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82</v>
      </c>
      <c r="V192" s="9" t="str">
        <f>INDEX('Wand Mapping'!K:K, U192)</f>
        <v>wand_ai_800</v>
      </c>
      <c r="W192" s="9" t="str">
        <f>_xlfn.CONCAT(V192, "_", T192)</f>
        <v>wand_ai_800_AB</v>
      </c>
      <c r="Z192" s="9" t="str">
        <f>IF(ISBLANK(X192), W192, X192)</f>
        <v>wand_ai_800_AB</v>
      </c>
      <c r="AB192" s="9" t="b">
        <v>1</v>
      </c>
      <c r="AC192" s="68" t="s">
        <v>2033</v>
      </c>
      <c r="AE192" s="9" t="b">
        <v>1</v>
      </c>
      <c r="AF192" s="68" t="s">
        <v>2033</v>
      </c>
      <c r="AG192" s="68" t="s">
        <v>2033</v>
      </c>
      <c r="AH192" s="9" t="b">
        <v>1</v>
      </c>
      <c r="AI192" s="9" t="b">
        <v>1</v>
      </c>
      <c r="AJ192" s="9" t="b">
        <v>1</v>
      </c>
      <c r="AK192" s="9" t="b">
        <v>1</v>
      </c>
      <c r="AL192" s="9" t="b">
        <v>1</v>
      </c>
      <c r="AM192" s="9" t="b">
        <v>1</v>
      </c>
      <c r="AV192" s="55">
        <v>63542</v>
      </c>
      <c r="AW192" s="55">
        <v>63543</v>
      </c>
      <c r="AX192" s="55">
        <v>73542</v>
      </c>
      <c r="AY192" s="55">
        <v>73543</v>
      </c>
      <c r="BB192" s="55">
        <v>93542</v>
      </c>
      <c r="BC192" s="55">
        <v>93543</v>
      </c>
      <c r="BD192" s="9">
        <v>3542</v>
      </c>
      <c r="BE192" s="9">
        <f>IF(BD192="", "", BD192+1)</f>
        <v>3543</v>
      </c>
      <c r="BF192" s="57" t="b">
        <f>AND(
OR(ISBLANK(AV192), AND(MOD(AV192, 10000) = BD192, QUOTIENT(AV192, 10000) = 6)),
OR(ISBLANK(AX192), AND(MOD(AX192, 10000) = BD192, QUOTIENT(AX192, 10000) = 7)),
OR(ISBLANK(AZ192), AND(MOD(AZ192, 10000) = BD192, QUOTIENT(AZ192, 10000) = 8)),
OR(ISBLANK(BB192), AND(MOD(BB192, 10000) = BD192, QUOTIENT(BB192, 10000) = 9))
)</f>
        <v>1</v>
      </c>
      <c r="BG192" s="57" t="b">
        <f>AND(
OR(ISBLANK(AW192), AND(MOD(AW192, 10000) = BE192, QUOTIENT(AW192, 10000) = 6)),
OR(ISBLANK(AY192), AND(MOD(AY192, 10000) = BE192, QUOTIENT(AY192, 10000) = 7)),
OR(ISBLANK(BA192), AND(MOD(BA192, 10000) = BE192, QUOTIENT(BA192, 10000) = 8)),
OR(ISBLANK(BC192), AND(MOD(BC192, 10000) = BE192, QUOTIENT(BC192, 10000) = 9))
)</f>
        <v>1</v>
      </c>
    </row>
    <row r="193" spans="1:59">
      <c r="A193" s="9" t="s">
        <v>329</v>
      </c>
      <c r="B193" s="9" t="s">
        <v>1043</v>
      </c>
      <c r="C193" s="9">
        <v>3</v>
      </c>
      <c r="D193" s="9">
        <v>5</v>
      </c>
      <c r="E193" s="9" t="str">
        <f>_xlfn.CONCAT(B193, RIGHT(_xlfn.CONCAT("0", D193), 2))</f>
        <v>BZ-3X05</v>
      </c>
      <c r="F193" s="9" t="s">
        <v>939</v>
      </c>
      <c r="G193" s="9" t="s">
        <v>655</v>
      </c>
      <c r="H193" s="9" t="s">
        <v>652</v>
      </c>
      <c r="J193" s="9">
        <f>MATCH($A193, 'Spells By School'!A:A, 0)</f>
        <v>83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Abjuration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54</v>
      </c>
      <c r="V193" s="9" t="str">
        <f>INDEX('Wand Mapping'!K:K, U193)</f>
        <v>wand_ai_520</v>
      </c>
      <c r="W193" s="9" t="str">
        <f>_xlfn.CONCAT(V193, "_", T193)</f>
        <v>wand_ai_520_AB</v>
      </c>
      <c r="Z193" s="9" t="str">
        <f>IF(ISBLANK(X193), W193, X193)</f>
        <v>wand_ai_520_AB</v>
      </c>
      <c r="AB193" s="9" t="b">
        <v>1</v>
      </c>
      <c r="AC193" s="68" t="s">
        <v>2033</v>
      </c>
      <c r="AE193" s="9" t="b">
        <v>1</v>
      </c>
      <c r="AF193" s="68" t="s">
        <v>2033</v>
      </c>
      <c r="AG193" s="68" t="s">
        <v>2033</v>
      </c>
      <c r="AH193" s="9" t="b">
        <v>1</v>
      </c>
      <c r="AI193" s="9" t="b">
        <v>1</v>
      </c>
      <c r="AJ193" s="9" t="b">
        <v>1</v>
      </c>
      <c r="AK193" s="9" t="b">
        <v>1</v>
      </c>
      <c r="AL193" s="9" t="b">
        <v>1</v>
      </c>
      <c r="AM193" s="9" t="b">
        <v>1</v>
      </c>
      <c r="AV193" s="55">
        <v>63544</v>
      </c>
      <c r="AW193" s="55">
        <v>63545</v>
      </c>
      <c r="BD193" s="9">
        <v>3544</v>
      </c>
      <c r="BE193" s="9">
        <f>IF(BD193="", "", BD193+1)</f>
        <v>3545</v>
      </c>
      <c r="BF193" s="57" t="b">
        <f>AND(
OR(ISBLANK(AV193), AND(MOD(AV193, 10000) = BD193, QUOTIENT(AV193, 10000) = 6)),
OR(ISBLANK(AX193), AND(MOD(AX193, 10000) = BD193, QUOTIENT(AX193, 10000) = 7)),
OR(ISBLANK(AZ193), AND(MOD(AZ193, 10000) = BD193, QUOTIENT(AZ193, 10000) = 8)),
OR(ISBLANK(BB193), AND(MOD(BB193, 10000) = BD193, QUOTIENT(BB193, 10000) = 9))
)</f>
        <v>1</v>
      </c>
      <c r="BG193" s="57" t="b">
        <f>AND(
OR(ISBLANK(AW193), AND(MOD(AW193, 10000) = BE193, QUOTIENT(AW193, 10000) = 6)),
OR(ISBLANK(AY193), AND(MOD(AY193, 10000) = BE193, QUOTIENT(AY193, 10000) = 7)),
OR(ISBLANK(BA193), AND(MOD(BA193, 10000) = BE193, QUOTIENT(BA193, 10000) = 8)),
OR(ISBLANK(BC193), AND(MOD(BC193, 10000) = BE193, QUOTIENT(BC193, 10000) = 9))
)</f>
        <v>1</v>
      </c>
    </row>
    <row r="194" spans="1:59">
      <c r="A194" s="66" t="s">
        <v>2038</v>
      </c>
      <c r="B194" s="66" t="s">
        <v>2056</v>
      </c>
      <c r="C194" s="9">
        <v>3</v>
      </c>
      <c r="D194" s="9">
        <v>5</v>
      </c>
      <c r="E194" s="9" t="str">
        <f>_xlfn.CONCAT(B194, RIGHT(_xlfn.CONCAT("0", D194), 2))</f>
        <v>BZ-YU05</v>
      </c>
      <c r="F194" s="66" t="s">
        <v>939</v>
      </c>
      <c r="G194" s="66" t="s">
        <v>2008</v>
      </c>
      <c r="AB194" s="9" t="b">
        <v>1</v>
      </c>
      <c r="AC194" s="68"/>
      <c r="AE194" s="9" t="b">
        <v>1</v>
      </c>
      <c r="AF194" s="68"/>
      <c r="AG194" s="68"/>
      <c r="AH194" s="9" t="b">
        <v>1</v>
      </c>
      <c r="AI194" s="9" t="b">
        <v>1</v>
      </c>
      <c r="AJ194" s="9" t="b">
        <v>1</v>
      </c>
      <c r="AK194" s="9" t="b">
        <v>1</v>
      </c>
      <c r="AL194" s="9" t="b">
        <v>1</v>
      </c>
      <c r="AM194" s="9" t="b">
        <v>1</v>
      </c>
      <c r="BB194" s="55">
        <v>93546</v>
      </c>
      <c r="BC194" s="55">
        <v>93547</v>
      </c>
      <c r="BD194" s="9">
        <v>3546</v>
      </c>
      <c r="BE194" s="9">
        <f>IF(BD194="", "", BD194+1)</f>
        <v>3547</v>
      </c>
      <c r="BF194" s="57" t="b">
        <f>AND(
OR(ISBLANK(AV194), AND(MOD(AV194, 10000) = BD194, QUOTIENT(AV194, 10000) = 6)),
OR(ISBLANK(AX194), AND(MOD(AX194, 10000) = BD194, QUOTIENT(AX194, 10000) = 7)),
OR(ISBLANK(AZ194), AND(MOD(AZ194, 10000) = BD194, QUOTIENT(AZ194, 10000) = 8)),
OR(ISBLANK(BB194), AND(MOD(BB194, 10000) = BD194, QUOTIENT(BB194, 10000) = 9))
)</f>
        <v>1</v>
      </c>
      <c r="BG194" s="57" t="b">
        <f>AND(
OR(ISBLANK(AW194), AND(MOD(AW194, 10000) = BE194, QUOTIENT(AW194, 10000) = 6)),
OR(ISBLANK(AY194), AND(MOD(AY194, 10000) = BE194, QUOTIENT(AY194, 10000) = 7)),
OR(ISBLANK(BA194), AND(MOD(BA194, 10000) = BE194, QUOTIENT(BA194, 10000) = 8)),
OR(ISBLANK(BC194), AND(MOD(BC194, 10000) = BE194, QUOTIENT(BC194, 10000) = 9))
)</f>
        <v>1</v>
      </c>
    </row>
    <row r="195" spans="1:59">
      <c r="A195" s="9" t="s">
        <v>335</v>
      </c>
      <c r="B195" s="9" t="s">
        <v>1044</v>
      </c>
      <c r="C195" s="9">
        <v>3</v>
      </c>
      <c r="D195" s="9">
        <v>5</v>
      </c>
      <c r="E195" s="9" t="str">
        <f>_xlfn.CONCAT(B195, RIGHT(_xlfn.CONCAT("0", D195), 2))</f>
        <v>BZ-3Y05</v>
      </c>
      <c r="F195" s="9" t="s">
        <v>940</v>
      </c>
      <c r="G195" s="9" t="s">
        <v>655</v>
      </c>
      <c r="H195" s="9" t="s">
        <v>652</v>
      </c>
      <c r="J195" s="9" t="e">
        <f>MATCH($A195, 'Spells By School'!A:A, 0)</f>
        <v>#N/A</v>
      </c>
      <c r="K195" s="9">
        <f>MATCH($A195, 'Spells By School'!B:B, 0)</f>
        <v>82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Conjuration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CO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55</v>
      </c>
      <c r="V195" s="9" t="str">
        <f>INDEX('Wand Mapping'!K:K, U195)</f>
        <v>wand_ai_530</v>
      </c>
      <c r="W195" s="9" t="str">
        <f>_xlfn.CONCAT(V195, "_", T195)</f>
        <v>wand_ai_530_CO</v>
      </c>
      <c r="Z195" s="9" t="str">
        <f>IF(ISBLANK(X195), W195, X195)</f>
        <v>wand_ai_530_CO</v>
      </c>
      <c r="AC195" s="9" t="b">
        <v>1</v>
      </c>
      <c r="AF195" s="9" t="b">
        <v>1</v>
      </c>
      <c r="AG195" s="9" t="b">
        <v>1</v>
      </c>
      <c r="AH195" s="9" t="b">
        <v>1</v>
      </c>
      <c r="AI195" s="9" t="b">
        <v>1</v>
      </c>
      <c r="AJ195" s="9" t="b">
        <v>1</v>
      </c>
      <c r="AK195" s="9" t="b">
        <v>1</v>
      </c>
      <c r="AL195" s="9" t="b">
        <v>1</v>
      </c>
      <c r="AM195" s="9" t="b">
        <v>1</v>
      </c>
      <c r="AV195" s="55">
        <v>63548</v>
      </c>
      <c r="AW195" s="55">
        <v>63549</v>
      </c>
      <c r="AX195" s="55">
        <v>73548</v>
      </c>
      <c r="AY195" s="55">
        <v>73549</v>
      </c>
      <c r="BB195" s="55">
        <v>93548</v>
      </c>
      <c r="BC195" s="55">
        <v>93549</v>
      </c>
      <c r="BD195" s="9">
        <v>3548</v>
      </c>
      <c r="BE195" s="9">
        <f>IF(BD195="", "", BD195+1)</f>
        <v>3549</v>
      </c>
      <c r="BF195" s="57" t="b">
        <f>AND(
OR(ISBLANK(AV195), AND(MOD(AV195, 10000) = BD195, QUOTIENT(AV195, 10000) = 6)),
OR(ISBLANK(AX195), AND(MOD(AX195, 10000) = BD195, QUOTIENT(AX195, 10000) = 7)),
OR(ISBLANK(AZ195), AND(MOD(AZ195, 10000) = BD195, QUOTIENT(AZ195, 10000) = 8)),
OR(ISBLANK(BB195), AND(MOD(BB195, 10000) = BD195, QUOTIENT(BB195, 10000) = 9))
)</f>
        <v>1</v>
      </c>
      <c r="BG195" s="57" t="b">
        <f>AND(
OR(ISBLANK(AW195), AND(MOD(AW195, 10000) = BE195, QUOTIENT(AW195, 10000) = 6)),
OR(ISBLANK(AY195), AND(MOD(AY195, 10000) = BE195, QUOTIENT(AY195, 10000) = 7)),
OR(ISBLANK(BA195), AND(MOD(BA195, 10000) = BE195, QUOTIENT(BA195, 10000) = 8)),
OR(ISBLANK(BC195), AND(MOD(BC195, 10000) = BE195, QUOTIENT(BC195, 10000) = 9))
)</f>
        <v>1</v>
      </c>
    </row>
    <row r="196" spans="1:59">
      <c r="A196" s="9" t="s">
        <v>582</v>
      </c>
      <c r="B196" s="9" t="s">
        <v>1045</v>
      </c>
      <c r="C196" s="9">
        <v>3</v>
      </c>
      <c r="D196" s="9">
        <v>5</v>
      </c>
      <c r="E196" s="9" t="str">
        <f>_xlfn.CONCAT(B196, RIGHT(_xlfn.CONCAT("0", D196), 2))</f>
        <v>BZ-3Z05</v>
      </c>
      <c r="F196" s="9" t="s">
        <v>941</v>
      </c>
      <c r="G196" s="9" t="s">
        <v>655</v>
      </c>
      <c r="H196" s="9" t="s">
        <v>652</v>
      </c>
      <c r="J196" s="9">
        <f>MATCH($A196, 'Spells By School'!A:A, 0)</f>
        <v>77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Abjuration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AB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93</v>
      </c>
      <c r="V196" s="9" t="str">
        <f>INDEX('Wand Mapping'!K:K, U196)</f>
        <v>wand_ai_910</v>
      </c>
      <c r="W196" s="9" t="str">
        <f>_xlfn.CONCAT(V196, "_", T196)</f>
        <v>wand_ai_910_AB</v>
      </c>
      <c r="Z196" s="9" t="str">
        <f>IF(ISBLANK(X196), W196, X196)</f>
        <v>wand_ai_910_AB</v>
      </c>
      <c r="AG196" s="9" t="b">
        <v>1</v>
      </c>
      <c r="AH196" s="9" t="b">
        <v>1</v>
      </c>
      <c r="AI196" s="9" t="b">
        <v>1</v>
      </c>
      <c r="AJ196" s="9" t="b">
        <v>1</v>
      </c>
      <c r="AK196" s="9" t="b">
        <v>1</v>
      </c>
      <c r="AL196" s="9" t="b">
        <v>1</v>
      </c>
      <c r="AM196" s="9" t="b">
        <v>1</v>
      </c>
      <c r="AV196" s="55">
        <v>63550</v>
      </c>
      <c r="AW196" s="55">
        <v>63551</v>
      </c>
      <c r="BB196" s="55">
        <v>93550</v>
      </c>
      <c r="BC196" s="55">
        <v>93551</v>
      </c>
      <c r="BD196" s="9">
        <v>3550</v>
      </c>
      <c r="BE196" s="9">
        <f>IF(BD196="", "", BD196+1)</f>
        <v>3551</v>
      </c>
      <c r="BF196" s="57" t="b">
        <f>AND(
OR(ISBLANK(AV196), AND(MOD(AV196, 10000) = BD196, QUOTIENT(AV196, 10000) = 6)),
OR(ISBLANK(AX196), AND(MOD(AX196, 10000) = BD196, QUOTIENT(AX196, 10000) = 7)),
OR(ISBLANK(AZ196), AND(MOD(AZ196, 10000) = BD196, QUOTIENT(AZ196, 10000) = 8)),
OR(ISBLANK(BB196), AND(MOD(BB196, 10000) = BD196, QUOTIENT(BB196, 10000) = 9))
)</f>
        <v>1</v>
      </c>
      <c r="BG196" s="57" t="b">
        <f>AND(
OR(ISBLANK(AW196), AND(MOD(AW196, 10000) = BE196, QUOTIENT(AW196, 10000) = 6)),
OR(ISBLANK(AY196), AND(MOD(AY196, 10000) = BE196, QUOTIENT(AY196, 10000) = 7)),
OR(ISBLANK(BA196), AND(MOD(BA196, 10000) = BE196, QUOTIENT(BA196, 10000) = 8)),
OR(ISBLANK(BC196), AND(MOD(BC196, 10000) = BE196, QUOTIENT(BC196, 10000) = 9))
)</f>
        <v>1</v>
      </c>
    </row>
    <row r="197" spans="1:59">
      <c r="A197" s="9" t="s">
        <v>309</v>
      </c>
      <c r="B197" s="9" t="s">
        <v>1421</v>
      </c>
      <c r="C197" s="9">
        <v>3</v>
      </c>
      <c r="D197" s="9">
        <v>5</v>
      </c>
      <c r="E197" s="9" t="str">
        <f>_xlfn.CONCAT(B197, RIGHT(_xlfn.CONCAT("0", D197), 2))</f>
        <v>BZ-W105</v>
      </c>
      <c r="F197" s="9" t="s">
        <v>1433</v>
      </c>
      <c r="G197" s="9" t="s">
        <v>655</v>
      </c>
      <c r="H197" s="9" t="s">
        <v>656</v>
      </c>
      <c r="J197" s="9" t="e">
        <f>MATCH($A197, 'Spells By School'!A:A, 0)</f>
        <v>#N/A</v>
      </c>
      <c r="K197" s="9">
        <f>MATCH($A197, 'Spells By School'!B:B, 0)</f>
        <v>62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Conjuration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CO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51</v>
      </c>
      <c r="V197" s="9" t="str">
        <f>INDEX('Wand Mapping'!K:K, U197)</f>
        <v>wand_ai_490</v>
      </c>
      <c r="W197" s="9" t="str">
        <f>_xlfn.CONCAT(V197, "_", T197)</f>
        <v>wand_ai_490_CO</v>
      </c>
      <c r="Z197" s="9" t="str">
        <f>IF(ISBLANK(X197), W197, X197)</f>
        <v>wand_ai_490_CO</v>
      </c>
      <c r="AB197" s="9" t="b">
        <v>1</v>
      </c>
      <c r="AE197" s="9" t="b">
        <v>1</v>
      </c>
      <c r="AH197" s="9" t="b">
        <v>1</v>
      </c>
      <c r="AI197" s="9" t="b">
        <v>1</v>
      </c>
      <c r="AJ197" s="9" t="b">
        <v>1</v>
      </c>
      <c r="AK197" s="9" t="b">
        <v>1</v>
      </c>
      <c r="AL197" s="9" t="b">
        <v>1</v>
      </c>
      <c r="AM197" s="9" t="b">
        <v>1</v>
      </c>
      <c r="AX197" s="55">
        <v>73552</v>
      </c>
      <c r="AY197" s="55">
        <v>73553</v>
      </c>
      <c r="BD197" s="9">
        <v>3552</v>
      </c>
      <c r="BE197" s="9">
        <f>IF(BD197="", "", BD197+1)</f>
        <v>3553</v>
      </c>
      <c r="BF197" s="57" t="b">
        <f>AND(
OR(ISBLANK(AV197), AND(MOD(AV197, 10000) = BD197, QUOTIENT(AV197, 10000) = 6)),
OR(ISBLANK(AX197), AND(MOD(AX197, 10000) = BD197, QUOTIENT(AX197, 10000) = 7)),
OR(ISBLANK(AZ197), AND(MOD(AZ197, 10000) = BD197, QUOTIENT(AZ197, 10000) = 8)),
OR(ISBLANK(BB197), AND(MOD(BB197, 10000) = BD197, QUOTIENT(BB197, 10000) = 9))
)</f>
        <v>1</v>
      </c>
      <c r="BG197" s="57" t="b">
        <f>AND(
OR(ISBLANK(AW197), AND(MOD(AW197, 10000) = BE197, QUOTIENT(AW197, 10000) = 6)),
OR(ISBLANK(AY197), AND(MOD(AY197, 10000) = BE197, QUOTIENT(AY197, 10000) = 7)),
OR(ISBLANK(BA197), AND(MOD(BA197, 10000) = BE197, QUOTIENT(BA197, 10000) = 8)),
OR(ISBLANK(BC197), AND(MOD(BC197, 10000) = BE197, QUOTIENT(BC197, 10000) = 9))
)</f>
        <v>1</v>
      </c>
    </row>
    <row r="198" spans="1:59">
      <c r="A198" s="9" t="s">
        <v>134</v>
      </c>
      <c r="B198" s="9" t="s">
        <v>1422</v>
      </c>
      <c r="C198" s="9">
        <v>3</v>
      </c>
      <c r="D198" s="9">
        <v>5</v>
      </c>
      <c r="E198" s="9" t="str">
        <f>_xlfn.CONCAT(B198, RIGHT(_xlfn.CONCAT("0", D198), 2))</f>
        <v>BZ-W205</v>
      </c>
      <c r="F198" s="9" t="s">
        <v>1434</v>
      </c>
      <c r="G198" s="9" t="s">
        <v>655</v>
      </c>
      <c r="H198" s="9" t="s">
        <v>656</v>
      </c>
      <c r="J198" s="9">
        <f>MATCH($A198, 'Spells By School'!A:A, 0)</f>
        <v>10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Abjuration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AB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24</v>
      </c>
      <c r="V198" s="9" t="str">
        <f>INDEX('Wand Mapping'!K:K, U198)</f>
        <v>wand_ai_220</v>
      </c>
      <c r="W198" s="9" t="str">
        <f>_xlfn.CONCAT(V198, "_", T198)</f>
        <v>wand_ai_220_AB</v>
      </c>
      <c r="Z198" s="9" t="str">
        <f>IF(ISBLANK(X198), W198, X198)</f>
        <v>wand_ai_220_AB</v>
      </c>
      <c r="AB198" s="9" t="b">
        <v>1</v>
      </c>
      <c r="AE198" s="9" t="b">
        <v>1</v>
      </c>
      <c r="AI198" s="9" t="b">
        <v>1</v>
      </c>
      <c r="AJ198" s="9" t="b">
        <v>1</v>
      </c>
      <c r="AK198" s="9" t="b">
        <v>1</v>
      </c>
      <c r="AL198" s="9" t="b">
        <v>1</v>
      </c>
      <c r="AM198" s="9" t="b">
        <v>1</v>
      </c>
      <c r="AX198" s="55">
        <v>73554</v>
      </c>
      <c r="AY198" s="55">
        <v>73555</v>
      </c>
      <c r="BD198" s="9">
        <v>3554</v>
      </c>
      <c r="BE198" s="9">
        <f>IF(BD198="", "", BD198+1)</f>
        <v>3555</v>
      </c>
      <c r="BF198" s="57" t="b">
        <f>AND(
OR(ISBLANK(AV198), AND(MOD(AV198, 10000) = BD198, QUOTIENT(AV198, 10000) = 6)),
OR(ISBLANK(AX198), AND(MOD(AX198, 10000) = BD198, QUOTIENT(AX198, 10000) = 7)),
OR(ISBLANK(AZ198), AND(MOD(AZ198, 10000) = BD198, QUOTIENT(AZ198, 10000) = 8)),
OR(ISBLANK(BB198), AND(MOD(BB198, 10000) = BD198, QUOTIENT(BB198, 10000) = 9))
)</f>
        <v>1</v>
      </c>
      <c r="BG198" s="57" t="b">
        <f>AND(
OR(ISBLANK(AW198), AND(MOD(AW198, 10000) = BE198, QUOTIENT(AW198, 10000) = 6)),
OR(ISBLANK(AY198), AND(MOD(AY198, 10000) = BE198, QUOTIENT(AY198, 10000) = 7)),
OR(ISBLANK(BA198), AND(MOD(BA198, 10000) = BE198, QUOTIENT(BA198, 10000) = 8)),
OR(ISBLANK(BC198), AND(MOD(BC198, 10000) = BE198, QUOTIENT(BC198, 10000) = 9))
)</f>
        <v>1</v>
      </c>
    </row>
    <row r="199" spans="1:59">
      <c r="A199" s="9" t="s">
        <v>93</v>
      </c>
      <c r="B199" s="9" t="s">
        <v>1423</v>
      </c>
      <c r="C199" s="9">
        <v>3</v>
      </c>
      <c r="D199" s="9">
        <v>5</v>
      </c>
      <c r="E199" s="9" t="str">
        <f>_xlfn.CONCAT(B199, RIGHT(_xlfn.CONCAT("0", D199), 2))</f>
        <v>BZ-W305</v>
      </c>
      <c r="F199" s="9" t="s">
        <v>1435</v>
      </c>
      <c r="G199" s="9" t="s">
        <v>655</v>
      </c>
      <c r="H199" s="9" t="s">
        <v>656</v>
      </c>
      <c r="J199" s="9">
        <f>MATCH($A199, 'Spells By School'!A:A, 0)</f>
        <v>15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>IF(ISNA($J199), IF(ISNA($K199), IF(ISNA($L199), IF(ISNA($M199), IF(ISNA($N199), IF(ISNA($O199), IF(ISNA($P199), IF(ISNA($Q199), IF(ISNA($R199), "###error###", R$1),Q$1),P$1),O$1),N$1),M$1),L$1),K$1),J$1)</f>
        <v>Abjuration</v>
      </c>
      <c r="T199" s="9" t="str">
        <f>IF(ISNA($J199), IF(ISNA($K199), IF(ISNA($L199), IF(ISNA($M199), IF(ISNA($N199), IF(ISNA($O199), IF(ISNA($P199), IF(ISNA($Q199), IF(ISNA($R199), "###error###", "WM"),"IL"),"NE"),"EN"),"EV"),"TR"),"DI"),"CO"),"AB")</f>
        <v>AB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17</v>
      </c>
      <c r="V199" s="9" t="str">
        <f>INDEX('Wand Mapping'!K:K, U199)</f>
        <v>wand_ai_150</v>
      </c>
      <c r="W199" s="9" t="str">
        <f>_xlfn.CONCAT(V199, "_", T199)</f>
        <v>wand_ai_150_AB</v>
      </c>
      <c r="Z199" s="9" t="str">
        <f>IF(ISBLANK(X199), W199, X199)</f>
        <v>wand_ai_150_AB</v>
      </c>
      <c r="AB199" s="9" t="b">
        <v>1</v>
      </c>
      <c r="AE199" s="9" t="b">
        <v>1</v>
      </c>
      <c r="AH199" s="9" t="b">
        <v>1</v>
      </c>
      <c r="AI199" s="9" t="b">
        <v>1</v>
      </c>
      <c r="AJ199" s="9" t="b">
        <v>1</v>
      </c>
      <c r="AK199" s="9" t="b">
        <v>1</v>
      </c>
      <c r="AL199" s="9" t="b">
        <v>1</v>
      </c>
      <c r="AM199" s="9" t="b">
        <v>1</v>
      </c>
      <c r="AX199" s="55">
        <v>73556</v>
      </c>
      <c r="AY199" s="55">
        <v>73557</v>
      </c>
      <c r="BD199" s="9">
        <v>3556</v>
      </c>
      <c r="BE199" s="9">
        <f>IF(BD199="", "", BD199+1)</f>
        <v>3557</v>
      </c>
      <c r="BF199" s="57" t="b">
        <f>AND(
OR(ISBLANK(AV199), AND(MOD(AV199, 10000) = BD199, QUOTIENT(AV199, 10000) = 6)),
OR(ISBLANK(AX199), AND(MOD(AX199, 10000) = BD199, QUOTIENT(AX199, 10000) = 7)),
OR(ISBLANK(AZ199), AND(MOD(AZ199, 10000) = BD199, QUOTIENT(AZ199, 10000) = 8)),
OR(ISBLANK(BB199), AND(MOD(BB199, 10000) = BD199, QUOTIENT(BB199, 10000) = 9))
)</f>
        <v>1</v>
      </c>
      <c r="BG199" s="57" t="b">
        <f>AND(
OR(ISBLANK(AW199), AND(MOD(AW199, 10000) = BE199, QUOTIENT(AW199, 10000) = 6)),
OR(ISBLANK(AY199), AND(MOD(AY199, 10000) = BE199, QUOTIENT(AY199, 10000) = 7)),
OR(ISBLANK(BA199), AND(MOD(BA199, 10000) = BE199, QUOTIENT(BA199, 10000) = 8)),
OR(ISBLANK(BC199), AND(MOD(BC199, 10000) = BE199, QUOTIENT(BC199, 10000) = 9))
)</f>
        <v>1</v>
      </c>
    </row>
    <row r="200" spans="1:59">
      <c r="A200" s="9" t="s">
        <v>467</v>
      </c>
      <c r="B200" s="9" t="s">
        <v>1511</v>
      </c>
      <c r="C200" s="9">
        <v>3</v>
      </c>
      <c r="D200" s="9">
        <v>5</v>
      </c>
      <c r="E200" s="9" t="str">
        <f>_xlfn.CONCAT(B200, RIGHT(_xlfn.CONCAT("0", D200), 2))</f>
        <v>BZ-W405</v>
      </c>
      <c r="F200" s="9" t="s">
        <v>1436</v>
      </c>
      <c r="G200" s="9" t="s">
        <v>655</v>
      </c>
      <c r="H200" s="9" t="s">
        <v>656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>
        <f>MATCH($A200, 'Spells By School'!E:E, 0)</f>
        <v>55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Invocation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EV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76</v>
      </c>
      <c r="V200" s="9" t="str">
        <f>INDEX('Wand Mapping'!K:K, U200)</f>
        <v>wand_ai_740</v>
      </c>
      <c r="W200" s="9" t="str">
        <f>_xlfn.CONCAT(V200, "_", T200)</f>
        <v>wand_ai_740_EV</v>
      </c>
      <c r="Z200" s="9" t="str">
        <f>IF(ISBLANK(X200), W200, X200)</f>
        <v>wand_ai_740_EV</v>
      </c>
      <c r="AC200" s="9" t="b">
        <v>1</v>
      </c>
      <c r="AF200" s="9" t="b">
        <v>1</v>
      </c>
      <c r="AG200" s="9" t="b">
        <v>1</v>
      </c>
      <c r="AH200" s="9" t="b">
        <v>1</v>
      </c>
      <c r="AI200" s="9" t="b">
        <v>1</v>
      </c>
      <c r="AJ200" s="9" t="b">
        <v>1</v>
      </c>
      <c r="AK200" s="9" t="b">
        <v>1</v>
      </c>
      <c r="AL200" s="9" t="b">
        <v>1</v>
      </c>
      <c r="AM200" s="9" t="b">
        <v>1</v>
      </c>
      <c r="AX200" s="55">
        <v>73558</v>
      </c>
      <c r="AY200" s="55">
        <v>73559</v>
      </c>
      <c r="BD200" s="9">
        <v>3558</v>
      </c>
      <c r="BE200" s="9">
        <f>IF(BD200="", "", BD200+1)</f>
        <v>3559</v>
      </c>
      <c r="BF200" s="57" t="b">
        <f>AND(
OR(ISBLANK(AV200), AND(MOD(AV200, 10000) = BD200, QUOTIENT(AV200, 10000) = 6)),
OR(ISBLANK(AX200), AND(MOD(AX200, 10000) = BD200, QUOTIENT(AX200, 10000) = 7)),
OR(ISBLANK(AZ200), AND(MOD(AZ200, 10000) = BD200, QUOTIENT(AZ200, 10000) = 8)),
OR(ISBLANK(BB200), AND(MOD(BB200, 10000) = BD200, QUOTIENT(BB200, 10000) = 9))
)</f>
        <v>1</v>
      </c>
      <c r="BG200" s="57" t="b">
        <f>AND(
OR(ISBLANK(AW200), AND(MOD(AW200, 10000) = BE200, QUOTIENT(AW200, 10000) = 6)),
OR(ISBLANK(AY200), AND(MOD(AY200, 10000) = BE200, QUOTIENT(AY200, 10000) = 7)),
OR(ISBLANK(BA200), AND(MOD(BA200, 10000) = BE200, QUOTIENT(BA200, 10000) = 8)),
OR(ISBLANK(BC200), AND(MOD(BC200, 10000) = BE200, QUOTIENT(BC200, 10000) = 9))
)</f>
        <v>1</v>
      </c>
    </row>
    <row r="201" spans="1:59">
      <c r="A201" s="9" t="s">
        <v>239</v>
      </c>
      <c r="B201" s="9" t="s">
        <v>1512</v>
      </c>
      <c r="C201" s="9">
        <v>3</v>
      </c>
      <c r="D201" s="9">
        <v>5</v>
      </c>
      <c r="E201" s="9" t="str">
        <f>_xlfn.CONCAT(B201, RIGHT(_xlfn.CONCAT("0", D201), 2))</f>
        <v>BZ-W505</v>
      </c>
      <c r="F201" s="9" t="s">
        <v>1437</v>
      </c>
      <c r="G201" s="9" t="s">
        <v>655</v>
      </c>
      <c r="H201" s="9" t="s">
        <v>656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>
        <f ca="1">MATCH($A201, 'Spells By School'!G:G, 0)</f>
        <v>12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ca="1">IF(ISNA($J201), IF(ISNA($K201), IF(ISNA($L201), IF(ISNA($M201), IF(ISNA($N201), IF(ISNA($O201), IF(ISNA($P201), IF(ISNA($Q201), IF(ISNA($R201), "###error###", R$1),Q$1),P$1),O$1),N$1),M$1),L$1),K$1),J$1)</f>
        <v>Necromancy</v>
      </c>
      <c r="T201" s="9" t="str">
        <f ca="1">IF(ISNA($J201), IF(ISNA($K201), IF(ISNA($L201), IF(ISNA($M201), IF(ISNA($N201), IF(ISNA($O201), IF(ISNA($P201), IF(ISNA($Q201), IF(ISNA($R201), "###error###", "WM"),"IL"),"NE"),"EN"),"EV"),"TR"),"DI"),"CO"),"AB")</f>
        <v>NE</v>
      </c>
      <c r="U201" s="9">
        <f ca="1"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41</v>
      </c>
      <c r="V201" s="9" t="str">
        <f ca="1">INDEX('Wand Mapping'!K:K, U201)</f>
        <v>wand_ai_390</v>
      </c>
      <c r="W201" s="9" t="str">
        <f ca="1">_xlfn.CONCAT(V201, "_", T201)</f>
        <v>wand_ai_390_NE</v>
      </c>
      <c r="Z201" s="9" t="str">
        <f ca="1">IF(ISBLANK(X201), W201, X201)</f>
        <v>wand_ai_390_NE</v>
      </c>
      <c r="AB201" s="9" t="b">
        <v>1</v>
      </c>
      <c r="AE201" s="9" t="b">
        <v>1</v>
      </c>
      <c r="AI201" s="9" t="b">
        <v>1</v>
      </c>
      <c r="AJ201" s="9" t="b">
        <v>1</v>
      </c>
      <c r="AK201" s="9" t="b">
        <v>1</v>
      </c>
      <c r="AL201" s="9" t="b">
        <v>1</v>
      </c>
      <c r="AM201" s="9" t="b">
        <v>1</v>
      </c>
      <c r="AX201" s="55">
        <v>73560</v>
      </c>
      <c r="AY201" s="55">
        <v>73561</v>
      </c>
      <c r="BD201" s="9">
        <v>3560</v>
      </c>
      <c r="BE201" s="9">
        <f>IF(BD201="", "", BD201+1)</f>
        <v>3561</v>
      </c>
      <c r="BF201" s="57" t="b">
        <f>AND(
OR(ISBLANK(AV201), AND(MOD(AV201, 10000) = BD201, QUOTIENT(AV201, 10000) = 6)),
OR(ISBLANK(AX201), AND(MOD(AX201, 10000) = BD201, QUOTIENT(AX201, 10000) = 7)),
OR(ISBLANK(AZ201), AND(MOD(AZ201, 10000) = BD201, QUOTIENT(AZ201, 10000) = 8)),
OR(ISBLANK(BB201), AND(MOD(BB201, 10000) = BD201, QUOTIENT(BB201, 10000) = 9))
)</f>
        <v>1</v>
      </c>
      <c r="BG201" s="57" t="b">
        <f>AND(
OR(ISBLANK(AW201), AND(MOD(AW201, 10000) = BE201, QUOTIENT(AW201, 10000) = 6)),
OR(ISBLANK(AY201), AND(MOD(AY201, 10000) = BE201, QUOTIENT(AY201, 10000) = 7)),
OR(ISBLANK(BA201), AND(MOD(BA201, 10000) = BE201, QUOTIENT(BA201, 10000) = 8)),
OR(ISBLANK(BC201), AND(MOD(BC201, 10000) = BE201, QUOTIENT(BC201, 10000) = 9))
)</f>
        <v>1</v>
      </c>
    </row>
    <row r="202" spans="1:59">
      <c r="A202" s="9" t="s">
        <v>390</v>
      </c>
      <c r="B202" s="9" t="s">
        <v>1513</v>
      </c>
      <c r="C202" s="9">
        <v>3</v>
      </c>
      <c r="D202" s="9">
        <v>5</v>
      </c>
      <c r="E202" s="9" t="str">
        <f>_xlfn.CONCAT(B202, RIGHT(_xlfn.CONCAT("0", D202), 2))</f>
        <v>BZ-W605</v>
      </c>
      <c r="F202" s="9" t="s">
        <v>1438</v>
      </c>
      <c r="G202" s="9" t="s">
        <v>655</v>
      </c>
      <c r="H202" s="9" t="s">
        <v>656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>
        <f>MATCH($A202, 'Spells By School'!D:D, 0)</f>
        <v>72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Transmutation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TR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64</v>
      </c>
      <c r="V202" s="9" t="str">
        <f>INDEX('Wand Mapping'!K:K, U202)</f>
        <v>wand_ai_620</v>
      </c>
      <c r="W202" s="9" t="str">
        <f>_xlfn.CONCAT(V202, "_", T202)</f>
        <v>wand_ai_620_TR</v>
      </c>
      <c r="Z202" s="9" t="str">
        <f>IF(ISBLANK(X202), W202, X202)</f>
        <v>wand_ai_620_TR</v>
      </c>
      <c r="AC202" s="9" t="b">
        <v>1</v>
      </c>
      <c r="AF202" s="9" t="b">
        <v>1</v>
      </c>
      <c r="AG202" s="9" t="b">
        <v>1</v>
      </c>
      <c r="AH202" s="9" t="b">
        <v>1</v>
      </c>
      <c r="AI202" s="9" t="b">
        <v>1</v>
      </c>
      <c r="AJ202" s="9" t="b">
        <v>1</v>
      </c>
      <c r="AK202" s="9" t="b">
        <v>1</v>
      </c>
      <c r="AL202" s="9" t="b">
        <v>1</v>
      </c>
      <c r="AM202" s="9" t="b">
        <v>1</v>
      </c>
      <c r="AX202" s="55">
        <v>73562</v>
      </c>
      <c r="AY202" s="55">
        <v>73563</v>
      </c>
      <c r="BB202" s="55">
        <v>93562</v>
      </c>
      <c r="BC202" s="55">
        <v>93563</v>
      </c>
      <c r="BD202" s="9">
        <v>3562</v>
      </c>
      <c r="BE202" s="9">
        <f>IF(BD202="", "", BD202+1)</f>
        <v>3563</v>
      </c>
      <c r="BF202" s="57" t="b">
        <f>AND(
OR(ISBLANK(AV202), AND(MOD(AV202, 10000) = BD202, QUOTIENT(AV202, 10000) = 6)),
OR(ISBLANK(AX202), AND(MOD(AX202, 10000) = BD202, QUOTIENT(AX202, 10000) = 7)),
OR(ISBLANK(AZ202), AND(MOD(AZ202, 10000) = BD202, QUOTIENT(AZ202, 10000) = 8)),
OR(ISBLANK(BB202), AND(MOD(BB202, 10000) = BD202, QUOTIENT(BB202, 10000) = 9))
)</f>
        <v>1</v>
      </c>
      <c r="BG202" s="57" t="b">
        <f>AND(
OR(ISBLANK(AW202), AND(MOD(AW202, 10000) = BE202, QUOTIENT(AW202, 10000) = 6)),
OR(ISBLANK(AY202), AND(MOD(AY202, 10000) = BE202, QUOTIENT(AY202, 10000) = 7)),
OR(ISBLANK(BA202), AND(MOD(BA202, 10000) = BE202, QUOTIENT(BA202, 10000) = 8)),
OR(ISBLANK(BC202), AND(MOD(BC202, 10000) = BE202, QUOTIENT(BC202, 10000) = 9))
)</f>
        <v>1</v>
      </c>
    </row>
    <row r="203" spans="1:59">
      <c r="A203" s="9" t="s">
        <v>462</v>
      </c>
      <c r="B203" s="9" t="s">
        <v>1514</v>
      </c>
      <c r="C203" s="9">
        <v>3</v>
      </c>
      <c r="D203" s="9">
        <v>5</v>
      </c>
      <c r="E203" s="9" t="str">
        <f>_xlfn.CONCAT(B203, RIGHT(_xlfn.CONCAT("0", D203), 2))</f>
        <v>BZ-W705</v>
      </c>
      <c r="F203" s="9" t="s">
        <v>1439</v>
      </c>
      <c r="G203" s="9" t="s">
        <v>655</v>
      </c>
      <c r="H203" s="9" t="s">
        <v>656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>
        <f>MATCH($A203, 'Spells By School'!E:E, 0)</f>
        <v>15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>IF(ISNA($J203), IF(ISNA($K203), IF(ISNA($L203), IF(ISNA($M203), IF(ISNA($N203), IF(ISNA($O203), IF(ISNA($P203), IF(ISNA($Q203), IF(ISNA($R203), "###error###", R$1),Q$1),P$1),O$1),N$1),M$1),L$1),K$1),J$1)</f>
        <v>Invocation</v>
      </c>
      <c r="T203" s="9" t="str">
        <f>IF(ISNA($J203), IF(ISNA($K203), IF(ISNA($L203), IF(ISNA($M203), IF(ISNA($N203), IF(ISNA($O203), IF(ISNA($P203), IF(ISNA($Q203), IF(ISNA($R203), "###error###", "WM"),"IL"),"NE"),"EN"),"EV"),"TR"),"DI"),"CO"),"AB")</f>
        <v>EV</v>
      </c>
      <c r="U203" s="9">
        <f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75</v>
      </c>
      <c r="V203" s="9" t="str">
        <f>INDEX('Wand Mapping'!K:K, U203)</f>
        <v>wand_ai_730</v>
      </c>
      <c r="W203" s="9" t="str">
        <f>_xlfn.CONCAT(V203, "_", T203)</f>
        <v>wand_ai_730_EV</v>
      </c>
      <c r="Z203" s="9" t="str">
        <f>IF(ISBLANK(X203), W203, X203)</f>
        <v>wand_ai_730_EV</v>
      </c>
      <c r="AC203" s="9" t="b">
        <v>1</v>
      </c>
      <c r="AF203" s="9" t="b">
        <v>1</v>
      </c>
      <c r="AG203" s="9" t="b">
        <v>1</v>
      </c>
      <c r="AH203" s="9" t="b">
        <v>1</v>
      </c>
      <c r="AI203" s="9" t="b">
        <v>1</v>
      </c>
      <c r="AJ203" s="9" t="b">
        <v>1</v>
      </c>
      <c r="AK203" s="9" t="b">
        <v>1</v>
      </c>
      <c r="AL203" s="9" t="b">
        <v>1</v>
      </c>
      <c r="AM203" s="9" t="b">
        <v>1</v>
      </c>
      <c r="AX203" s="55">
        <v>73564</v>
      </c>
      <c r="AY203" s="55">
        <v>73565</v>
      </c>
      <c r="BD203" s="9">
        <v>3564</v>
      </c>
      <c r="BE203" s="9">
        <f>IF(BD203="", "", BD203+1)</f>
        <v>3565</v>
      </c>
      <c r="BF203" s="57" t="b">
        <f>AND(
OR(ISBLANK(AV203), AND(MOD(AV203, 10000) = BD203, QUOTIENT(AV203, 10000) = 6)),
OR(ISBLANK(AX203), AND(MOD(AX203, 10000) = BD203, QUOTIENT(AX203, 10000) = 7)),
OR(ISBLANK(AZ203), AND(MOD(AZ203, 10000) = BD203, QUOTIENT(AZ203, 10000) = 8)),
OR(ISBLANK(BB203), AND(MOD(BB203, 10000) = BD203, QUOTIENT(BB203, 10000) = 9))
)</f>
        <v>1</v>
      </c>
      <c r="BG203" s="57" t="b">
        <f>AND(
OR(ISBLANK(AW203), AND(MOD(AW203, 10000) = BE203, QUOTIENT(AW203, 10000) = 6)),
OR(ISBLANK(AY203), AND(MOD(AY203, 10000) = BE203, QUOTIENT(AY203, 10000) = 7)),
OR(ISBLANK(BA203), AND(MOD(BA203, 10000) = BE203, QUOTIENT(BA203, 10000) = 8)),
OR(ISBLANK(BC203), AND(MOD(BC203, 10000) = BE203, QUOTIENT(BC203, 10000) = 9))
)</f>
        <v>1</v>
      </c>
    </row>
    <row r="204" spans="1:59">
      <c r="A204" s="9" t="s">
        <v>163</v>
      </c>
      <c r="B204" s="9" t="s">
        <v>1515</v>
      </c>
      <c r="C204" s="9">
        <v>3</v>
      </c>
      <c r="D204" s="9">
        <v>5</v>
      </c>
      <c r="E204" s="9" t="str">
        <f>_xlfn.CONCAT(B204, RIGHT(_xlfn.CONCAT("0", D204), 2))</f>
        <v>BZ-W805</v>
      </c>
      <c r="F204" s="9" t="s">
        <v>1440</v>
      </c>
      <c r="G204" s="9" t="s">
        <v>655</v>
      </c>
      <c r="H204" s="9" t="s">
        <v>656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>
        <f>MATCH($A204, 'Spells By School'!D:D, 0)</f>
        <v>47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Transmutation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TR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29</v>
      </c>
      <c r="V204" s="9" t="str">
        <f>INDEX('Wand Mapping'!K:K, U204)</f>
        <v>wand_ai_270</v>
      </c>
      <c r="W204" s="9" t="str">
        <f>_xlfn.CONCAT(V204, "_", T204)</f>
        <v>wand_ai_270_TR</v>
      </c>
      <c r="Z204" s="9" t="str">
        <f>IF(ISBLANK(X204), W204, X204)</f>
        <v>wand_ai_270_TR</v>
      </c>
      <c r="AC204" s="9" t="b">
        <v>1</v>
      </c>
      <c r="AF204" s="9" t="b">
        <v>1</v>
      </c>
      <c r="AG204" s="9" t="b">
        <v>1</v>
      </c>
      <c r="AH204" s="9" t="b">
        <v>1</v>
      </c>
      <c r="AI204" s="9" t="b">
        <v>1</v>
      </c>
      <c r="AJ204" s="9" t="b">
        <v>1</v>
      </c>
      <c r="AK204" s="9" t="b">
        <v>1</v>
      </c>
      <c r="AL204" s="9" t="b">
        <v>1</v>
      </c>
      <c r="AM204" s="9" t="b">
        <v>1</v>
      </c>
      <c r="AX204" s="55">
        <v>73566</v>
      </c>
      <c r="AY204" s="55">
        <v>73567</v>
      </c>
      <c r="BD204" s="9">
        <v>3566</v>
      </c>
      <c r="BE204" s="9">
        <f>IF(BD204="", "", BD204+1)</f>
        <v>3567</v>
      </c>
      <c r="BF204" s="57" t="b">
        <f>AND(
OR(ISBLANK(AV204), AND(MOD(AV204, 10000) = BD204, QUOTIENT(AV204, 10000) = 6)),
OR(ISBLANK(AX204), AND(MOD(AX204, 10000) = BD204, QUOTIENT(AX204, 10000) = 7)),
OR(ISBLANK(AZ204), AND(MOD(AZ204, 10000) = BD204, QUOTIENT(AZ204, 10000) = 8)),
OR(ISBLANK(BB204), AND(MOD(BB204, 10000) = BD204, QUOTIENT(BB204, 10000) = 9))
)</f>
        <v>1</v>
      </c>
      <c r="BG204" s="57" t="b">
        <f>AND(
OR(ISBLANK(AW204), AND(MOD(AW204, 10000) = BE204, QUOTIENT(AW204, 10000) = 6)),
OR(ISBLANK(AY204), AND(MOD(AY204, 10000) = BE204, QUOTIENT(AY204, 10000) = 7)),
OR(ISBLANK(BA204), AND(MOD(BA204, 10000) = BE204, QUOTIENT(BA204, 10000) = 8)),
OR(ISBLANK(BC204), AND(MOD(BC204, 10000) = BE204, QUOTIENT(BC204, 10000) = 9))
)</f>
        <v>1</v>
      </c>
    </row>
    <row r="205" spans="1:59">
      <c r="A205" s="9" t="s">
        <v>557</v>
      </c>
      <c r="B205" s="9" t="s">
        <v>1516</v>
      </c>
      <c r="C205" s="9">
        <v>3</v>
      </c>
      <c r="D205" s="9">
        <v>5</v>
      </c>
      <c r="E205" s="9" t="str">
        <f>_xlfn.CONCAT(B205, RIGHT(_xlfn.CONCAT("0", D205), 2))</f>
        <v>BZ-W905</v>
      </c>
      <c r="F205" s="9" t="s">
        <v>1441</v>
      </c>
      <c r="G205" s="9" t="s">
        <v>655</v>
      </c>
      <c r="H205" s="9" t="s">
        <v>656</v>
      </c>
      <c r="J205" s="9">
        <f>MATCH($A205, 'Spells By School'!A:A, 0)</f>
        <v>78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Abjuration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AB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89</v>
      </c>
      <c r="V205" s="9" t="str">
        <f>INDEX('Wand Mapping'!K:K, U205)</f>
        <v>wand_ai_870</v>
      </c>
      <c r="W205" s="9" t="str">
        <f>_xlfn.CONCAT(V205, "_", T205)</f>
        <v>wand_ai_870_AB</v>
      </c>
      <c r="Z205" s="9" t="str">
        <f>IF(ISBLANK(X205), W205, X205)</f>
        <v>wand_ai_870_AB</v>
      </c>
      <c r="AC205" s="9" t="b">
        <v>1</v>
      </c>
      <c r="AF205" s="9" t="b">
        <v>1</v>
      </c>
      <c r="AG205" s="9" t="b">
        <v>1</v>
      </c>
      <c r="AH205" s="9" t="b">
        <v>1</v>
      </c>
      <c r="AI205" s="9" t="b">
        <v>1</v>
      </c>
      <c r="AJ205" s="9" t="b">
        <v>1</v>
      </c>
      <c r="AK205" s="9" t="b">
        <v>1</v>
      </c>
      <c r="AL205" s="9" t="b">
        <v>1</v>
      </c>
      <c r="AM205" s="9" t="b">
        <v>1</v>
      </c>
      <c r="AX205" s="55">
        <v>73568</v>
      </c>
      <c r="AY205" s="55">
        <v>73569</v>
      </c>
      <c r="BD205" s="9">
        <v>3568</v>
      </c>
      <c r="BE205" s="9">
        <f>IF(BD205="", "", BD205+1)</f>
        <v>3569</v>
      </c>
      <c r="BF205" s="57" t="b">
        <f>AND(
OR(ISBLANK(AV205), AND(MOD(AV205, 10000) = BD205, QUOTIENT(AV205, 10000) = 6)),
OR(ISBLANK(AX205), AND(MOD(AX205, 10000) = BD205, QUOTIENT(AX205, 10000) = 7)),
OR(ISBLANK(AZ205), AND(MOD(AZ205, 10000) = BD205, QUOTIENT(AZ205, 10000) = 8)),
OR(ISBLANK(BB205), AND(MOD(BB205, 10000) = BD205, QUOTIENT(BB205, 10000) = 9))
)</f>
        <v>1</v>
      </c>
      <c r="BG205" s="57" t="b">
        <f>AND(
OR(ISBLANK(AW205), AND(MOD(AW205, 10000) = BE205, QUOTIENT(AW205, 10000) = 6)),
OR(ISBLANK(AY205), AND(MOD(AY205, 10000) = BE205, QUOTIENT(AY205, 10000) = 7)),
OR(ISBLANK(BA205), AND(MOD(BA205, 10000) = BE205, QUOTIENT(BA205, 10000) = 8)),
OR(ISBLANK(BC205), AND(MOD(BC205, 10000) = BE205, QUOTIENT(BC205, 10000) = 9))
)</f>
        <v>1</v>
      </c>
    </row>
    <row r="206" spans="1:59">
      <c r="A206" s="9" t="s">
        <v>36</v>
      </c>
      <c r="B206" s="9" t="s">
        <v>1517</v>
      </c>
      <c r="C206" s="9">
        <v>3</v>
      </c>
      <c r="D206" s="9">
        <v>5</v>
      </c>
      <c r="E206" s="9" t="str">
        <f>_xlfn.CONCAT(B206, RIGHT(_xlfn.CONCAT("0", D206), 2))</f>
        <v>BZ-WA05</v>
      </c>
      <c r="F206" s="9" t="s">
        <v>1442</v>
      </c>
      <c r="G206" s="9" t="s">
        <v>655</v>
      </c>
      <c r="H206" s="9" t="s">
        <v>656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>
        <f ca="1">MATCH($A206, 'Spells By School'!G:G, 0)</f>
        <v>8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ca="1">IF(ISNA($J206), IF(ISNA($K206), IF(ISNA($L206), IF(ISNA($M206), IF(ISNA($N206), IF(ISNA($O206), IF(ISNA($P206), IF(ISNA($Q206), IF(ISNA($R206), "###error###", R$1),Q$1),P$1),O$1),N$1),M$1),L$1),K$1),J$1)</f>
        <v>Necromancy</v>
      </c>
      <c r="T206" s="9" t="str">
        <f ca="1">IF(ISNA($J206), IF(ISNA($K206), IF(ISNA($L206), IF(ISNA($M206), IF(ISNA($N206), IF(ISNA($O206), IF(ISNA($P206), IF(ISNA($Q206), IF(ISNA($R206), "###error###", "WM"),"IL"),"NE"),"EN"),"EV"),"TR"),"DI"),"CO"),"AB")</f>
        <v>NE</v>
      </c>
      <c r="U206" s="9">
        <f ca="1"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7</v>
      </c>
      <c r="V206" s="9" t="str">
        <f ca="1">INDEX('Wand Mapping'!K:K, U206)</f>
        <v>wand_ai_050</v>
      </c>
      <c r="W206" s="9" t="str">
        <f ca="1">_xlfn.CONCAT(V206, "_", T206)</f>
        <v>wand_ai_050_NE</v>
      </c>
      <c r="Z206" s="9" t="str">
        <f ca="1">IF(ISBLANK(X206), W206, X206)</f>
        <v>wand_ai_050_NE</v>
      </c>
      <c r="AB206" s="9" t="b">
        <v>1</v>
      </c>
      <c r="AE206" s="9" t="b">
        <v>1</v>
      </c>
      <c r="AI206" s="9" t="b">
        <v>1</v>
      </c>
      <c r="AJ206" s="9" t="b">
        <v>1</v>
      </c>
      <c r="AK206" s="9" t="b">
        <v>1</v>
      </c>
      <c r="AL206" s="9" t="b">
        <v>1</v>
      </c>
      <c r="AM206" s="9" t="b">
        <v>1</v>
      </c>
      <c r="AX206" s="55">
        <v>73570</v>
      </c>
      <c r="AY206" s="55">
        <v>73571</v>
      </c>
      <c r="BD206" s="9">
        <v>3570</v>
      </c>
      <c r="BE206" s="9">
        <f>IF(BD206="", "", BD206+1)</f>
        <v>3571</v>
      </c>
      <c r="BF206" s="57" t="b">
        <f>AND(
OR(ISBLANK(AV206), AND(MOD(AV206, 10000) = BD206, QUOTIENT(AV206, 10000) = 6)),
OR(ISBLANK(AX206), AND(MOD(AX206, 10000) = BD206, QUOTIENT(AX206, 10000) = 7)),
OR(ISBLANK(AZ206), AND(MOD(AZ206, 10000) = BD206, QUOTIENT(AZ206, 10000) = 8)),
OR(ISBLANK(BB206), AND(MOD(BB206, 10000) = BD206, QUOTIENT(BB206, 10000) = 9))
)</f>
        <v>1</v>
      </c>
      <c r="BG206" s="57" t="b">
        <f>AND(
OR(ISBLANK(AW206), AND(MOD(AW206, 10000) = BE206, QUOTIENT(AW206, 10000) = 6)),
OR(ISBLANK(AY206), AND(MOD(AY206, 10000) = BE206, QUOTIENT(AY206, 10000) = 7)),
OR(ISBLANK(BA206), AND(MOD(BA206, 10000) = BE206, QUOTIENT(BA206, 10000) = 8)),
OR(ISBLANK(BC206), AND(MOD(BC206, 10000) = BE206, QUOTIENT(BC206, 10000) = 9))
)</f>
        <v>1</v>
      </c>
    </row>
    <row r="207" spans="1:59">
      <c r="A207" s="9" t="s">
        <v>616</v>
      </c>
      <c r="B207" s="9" t="s">
        <v>1852</v>
      </c>
      <c r="C207" s="9">
        <v>3</v>
      </c>
      <c r="D207" s="9">
        <v>5</v>
      </c>
      <c r="E207" s="9" t="str">
        <f>_xlfn.CONCAT(B207, RIGHT(_xlfn.CONCAT("0", D207), 2))</f>
        <v>BZ-WB05</v>
      </c>
      <c r="F207" s="9" t="s">
        <v>1443</v>
      </c>
      <c r="G207" s="9" t="s">
        <v>655</v>
      </c>
      <c r="H207" s="9" t="s">
        <v>656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29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ca="1">IF(ISNA($J207), IF(ISNA($K207), IF(ISNA($L207), IF(ISNA($M207), IF(ISNA($N207), IF(ISNA($O207), IF(ISNA($P207), IF(ISNA($Q207), IF(ISNA($R207), "###error###", R$1),Q$1),P$1),O$1),N$1),M$1),L$1),K$1),J$1)</f>
        <v>Necromancy</v>
      </c>
      <c r="T207" s="9" t="str">
        <f ca="1">IF(ISNA($J207), IF(ISNA($K207), IF(ISNA($L207), IF(ISNA($M207), IF(ISNA($N207), IF(ISNA($O207), IF(ISNA($P207), IF(ISNA($Q207), IF(ISNA($R207), "###error###", "WM"),"IL"),"NE"),"EN"),"EV"),"TR"),"DI"),"CO"),"AB")</f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98</v>
      </c>
      <c r="V207" s="9" t="str">
        <f ca="1">INDEX('Wand Mapping'!K:K, U207)</f>
        <v>wand_ai_960</v>
      </c>
      <c r="W207" s="9" t="str">
        <f ca="1">_xlfn.CONCAT(V207, "_", T207)</f>
        <v>wand_ai_960_NE</v>
      </c>
      <c r="Z207" s="9" t="str">
        <f ca="1">IF(ISBLANK(X207), W207, X207)</f>
        <v>wand_ai_960_NE</v>
      </c>
      <c r="AB207" s="9" t="b">
        <v>1</v>
      </c>
      <c r="AE207" s="9" t="b">
        <v>1</v>
      </c>
      <c r="AH207" s="9" t="b">
        <v>1</v>
      </c>
      <c r="AI207" s="9" t="b">
        <v>1</v>
      </c>
      <c r="AK207" s="9" t="b">
        <v>1</v>
      </c>
      <c r="AL207" s="9" t="b">
        <v>1</v>
      </c>
      <c r="AM207" s="9" t="b">
        <v>1</v>
      </c>
      <c r="AX207" s="55">
        <v>73572</v>
      </c>
      <c r="AY207" s="55">
        <v>73573</v>
      </c>
      <c r="BD207" s="9">
        <v>3572</v>
      </c>
      <c r="BE207" s="9">
        <f>IF(BD207="", "", BD207+1)</f>
        <v>3573</v>
      </c>
      <c r="BF207" s="57" t="b">
        <f>AND(
OR(ISBLANK(AV207), AND(MOD(AV207, 10000) = BD207, QUOTIENT(AV207, 10000) = 6)),
OR(ISBLANK(AX207), AND(MOD(AX207, 10000) = BD207, QUOTIENT(AX207, 10000) = 7)),
OR(ISBLANK(AZ207), AND(MOD(AZ207, 10000) = BD207, QUOTIENT(AZ207, 10000) = 8)),
OR(ISBLANK(BB207), AND(MOD(BB207, 10000) = BD207, QUOTIENT(BB207, 10000) = 9))
)</f>
        <v>1</v>
      </c>
      <c r="BG207" s="57" t="b">
        <f>AND(
OR(ISBLANK(AW207), AND(MOD(AW207, 10000) = BE207, QUOTIENT(AW207, 10000) = 6)),
OR(ISBLANK(AY207), AND(MOD(AY207, 10000) = BE207, QUOTIENT(AY207, 10000) = 7)),
OR(ISBLANK(BA207), AND(MOD(BA207, 10000) = BE207, QUOTIENT(BA207, 10000) = 8)),
OR(ISBLANK(BC207), AND(MOD(BC207, 10000) = BE207, QUOTIENT(BC207, 10000) = 9))
)</f>
        <v>1</v>
      </c>
    </row>
    <row r="208" spans="1:59">
      <c r="A208" s="66" t="s">
        <v>2057</v>
      </c>
      <c r="B208" s="66" t="s">
        <v>2058</v>
      </c>
      <c r="C208" s="9">
        <v>3</v>
      </c>
      <c r="D208" s="9">
        <v>5</v>
      </c>
      <c r="E208" s="9" t="str">
        <f>_xlfn.CONCAT(B208, RIGHT(_xlfn.CONCAT("0", D208), 2))</f>
        <v>BZ-YV05</v>
      </c>
      <c r="G208" s="66" t="s">
        <v>2008</v>
      </c>
      <c r="AC208" s="9" t="b">
        <v>1</v>
      </c>
      <c r="AF208" s="9" t="b">
        <v>1</v>
      </c>
      <c r="AG208" s="9" t="b">
        <v>1</v>
      </c>
      <c r="AH208" s="9" t="b">
        <v>1</v>
      </c>
      <c r="AI208" s="9" t="b">
        <v>1</v>
      </c>
      <c r="AJ208" s="9" t="b">
        <v>1</v>
      </c>
      <c r="AK208" s="9" t="b">
        <v>1</v>
      </c>
      <c r="AL208" s="9" t="b">
        <v>1</v>
      </c>
      <c r="AM208" s="9" t="b">
        <v>1</v>
      </c>
      <c r="BB208" s="55">
        <v>93574</v>
      </c>
      <c r="BC208" s="55">
        <v>93575</v>
      </c>
      <c r="BD208" s="9">
        <v>3574</v>
      </c>
      <c r="BE208" s="9">
        <f>IF(BD208="", "", BD208+1)</f>
        <v>3575</v>
      </c>
      <c r="BF208" s="57" t="b">
        <f>AND(
OR(ISBLANK(AV208), AND(MOD(AV208, 10000) = BD208, QUOTIENT(AV208, 10000) = 6)),
OR(ISBLANK(AX208), AND(MOD(AX208, 10000) = BD208, QUOTIENT(AX208, 10000) = 7)),
OR(ISBLANK(AZ208), AND(MOD(AZ208, 10000) = BD208, QUOTIENT(AZ208, 10000) = 8)),
OR(ISBLANK(BB208), AND(MOD(BB208, 10000) = BD208, QUOTIENT(BB208, 10000) = 9))
)</f>
        <v>1</v>
      </c>
      <c r="BG208" s="57" t="b">
        <f>AND(
OR(ISBLANK(AW208), AND(MOD(AW208, 10000) = BE208, QUOTIENT(AW208, 10000) = 6)),
OR(ISBLANK(AY208), AND(MOD(AY208, 10000) = BE208, QUOTIENT(AY208, 10000) = 7)),
OR(ISBLANK(BA208), AND(MOD(BA208, 10000) = BE208, QUOTIENT(BA208, 10000) = 8)),
OR(ISBLANK(BC208), AND(MOD(BC208, 10000) = BE208, QUOTIENT(BC208, 10000) = 9))
)</f>
        <v>1</v>
      </c>
    </row>
    <row r="209" spans="1:59">
      <c r="A209" s="66" t="s">
        <v>2059</v>
      </c>
      <c r="B209" s="66" t="s">
        <v>2060</v>
      </c>
      <c r="C209" s="9">
        <v>3</v>
      </c>
      <c r="D209" s="9">
        <v>5</v>
      </c>
      <c r="E209" s="9" t="str">
        <f>_xlfn.CONCAT(B209, RIGHT(_xlfn.CONCAT("0", D209), 2))</f>
        <v>BZ-YW05</v>
      </c>
      <c r="G209" s="66" t="s">
        <v>2008</v>
      </c>
      <c r="AC209" s="9" t="b">
        <v>1</v>
      </c>
      <c r="AF209" s="9" t="b">
        <v>1</v>
      </c>
      <c r="AG209" s="9" t="b">
        <v>1</v>
      </c>
      <c r="AH209" s="9" t="b">
        <v>1</v>
      </c>
      <c r="AI209" s="9" t="b">
        <v>1</v>
      </c>
      <c r="AJ209" s="9" t="b">
        <v>1</v>
      </c>
      <c r="AK209" s="9" t="b">
        <v>1</v>
      </c>
      <c r="AL209" s="9" t="b">
        <v>1</v>
      </c>
      <c r="AM209" s="9" t="b">
        <v>1</v>
      </c>
      <c r="BB209" s="55">
        <v>93576</v>
      </c>
      <c r="BC209" s="55">
        <v>93577</v>
      </c>
      <c r="BD209" s="9">
        <v>3576</v>
      </c>
      <c r="BE209" s="9">
        <f>IF(BD209="", "", BD209+1)</f>
        <v>3577</v>
      </c>
      <c r="BF209" s="57" t="b">
        <f>AND(
OR(ISBLANK(AV209), AND(MOD(AV209, 10000) = BD209, QUOTIENT(AV209, 10000) = 6)),
OR(ISBLANK(AX209), AND(MOD(AX209, 10000) = BD209, QUOTIENT(AX209, 10000) = 7)),
OR(ISBLANK(AZ209), AND(MOD(AZ209, 10000) = BD209, QUOTIENT(AZ209, 10000) = 8)),
OR(ISBLANK(BB209), AND(MOD(BB209, 10000) = BD209, QUOTIENT(BB209, 10000) = 9))
)</f>
        <v>1</v>
      </c>
      <c r="BG209" s="57" t="b">
        <f>AND(
OR(ISBLANK(AW209), AND(MOD(AW209, 10000) = BE209, QUOTIENT(AW209, 10000) = 6)),
OR(ISBLANK(AY209), AND(MOD(AY209, 10000) = BE209, QUOTIENT(AY209, 10000) = 7)),
OR(ISBLANK(BA209), AND(MOD(BA209, 10000) = BE209, QUOTIENT(BA209, 10000) = 8)),
OR(ISBLANK(BC209), AND(MOD(BC209, 10000) = BE209, QUOTIENT(BC209, 10000) = 9))
)</f>
        <v>1</v>
      </c>
    </row>
    <row r="210" spans="1:59">
      <c r="A210" s="66" t="s">
        <v>2061</v>
      </c>
      <c r="B210" s="66" t="s">
        <v>2062</v>
      </c>
      <c r="C210" s="9">
        <v>3</v>
      </c>
      <c r="D210" s="9">
        <v>5</v>
      </c>
      <c r="E210" s="9" t="str">
        <f>_xlfn.CONCAT(B210, RIGHT(_xlfn.CONCAT("0", D210), 2))</f>
        <v>BZ-YX05</v>
      </c>
      <c r="G210" s="66" t="s">
        <v>2008</v>
      </c>
      <c r="AC210" s="9" t="b">
        <v>1</v>
      </c>
      <c r="AF210" s="9" t="b">
        <v>1</v>
      </c>
      <c r="AG210" s="9" t="b">
        <v>1</v>
      </c>
      <c r="AH210" s="9" t="b">
        <v>1</v>
      </c>
      <c r="AI210" s="9" t="b">
        <v>1</v>
      </c>
      <c r="AJ210" s="9" t="b">
        <v>1</v>
      </c>
      <c r="AK210" s="9" t="b">
        <v>1</v>
      </c>
      <c r="AL210" s="9" t="b">
        <v>1</v>
      </c>
      <c r="AM210" s="9" t="b">
        <v>1</v>
      </c>
      <c r="BB210" s="55">
        <v>93578</v>
      </c>
      <c r="BC210" s="55">
        <v>93579</v>
      </c>
      <c r="BD210" s="9">
        <v>3578</v>
      </c>
      <c r="BE210" s="9">
        <f>IF(BD210="", "", BD210+1)</f>
        <v>3579</v>
      </c>
      <c r="BF210" s="57" t="b">
        <f>AND(
OR(ISBLANK(AV210), AND(MOD(AV210, 10000) = BD210, QUOTIENT(AV210, 10000) = 6)),
OR(ISBLANK(AX210), AND(MOD(AX210, 10000) = BD210, QUOTIENT(AX210, 10000) = 7)),
OR(ISBLANK(AZ210), AND(MOD(AZ210, 10000) = BD210, QUOTIENT(AZ210, 10000) = 8)),
OR(ISBLANK(BB210), AND(MOD(BB210, 10000) = BD210, QUOTIENT(BB210, 10000) = 9))
)</f>
        <v>1</v>
      </c>
      <c r="BG210" s="57" t="b">
        <f>AND(
OR(ISBLANK(AW210), AND(MOD(AW210, 10000) = BE210, QUOTIENT(AW210, 10000) = 6)),
OR(ISBLANK(AY210), AND(MOD(AY210, 10000) = BE210, QUOTIENT(AY210, 10000) = 7)),
OR(ISBLANK(BA210), AND(MOD(BA210, 10000) = BE210, QUOTIENT(BA210, 10000) = 8)),
OR(ISBLANK(BC210), AND(MOD(BC210, 10000) = BE210, QUOTIENT(BC210, 10000) = 9))
)</f>
        <v>1</v>
      </c>
    </row>
    <row r="211" spans="1:59">
      <c r="A211" s="9" t="s">
        <v>552</v>
      </c>
      <c r="B211" s="9" t="s">
        <v>1716</v>
      </c>
      <c r="C211" s="9">
        <v>3</v>
      </c>
      <c r="D211" s="9">
        <v>5</v>
      </c>
      <c r="E211" s="9" t="str">
        <f>_xlfn.CONCAT(B211, RIGHT(_xlfn.CONCAT("0", D211), 2))</f>
        <v>BZ-OV05</v>
      </c>
      <c r="F211" s="9" t="s">
        <v>1601</v>
      </c>
      <c r="G211" s="9" t="s">
        <v>655</v>
      </c>
      <c r="H211" s="9" t="s">
        <v>654</v>
      </c>
      <c r="J211" s="9" t="e">
        <f>MATCH($A211, 'Spells By School'!A:A, 0)</f>
        <v>#N/A</v>
      </c>
      <c r="K211" s="9">
        <f>MATCH($A211, 'Spells By School'!B:B, 0)</f>
        <v>9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Conjuration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CO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88</v>
      </c>
      <c r="V211" s="9" t="str">
        <f>INDEX('Wand Mapping'!K:K, U211)</f>
        <v>wand_ai_860</v>
      </c>
      <c r="W211" s="9" t="str">
        <f>_xlfn.CONCAT(V211, "_", T211)</f>
        <v>wand_ai_860_CO</v>
      </c>
      <c r="Z211" s="9" t="str">
        <f>IF(ISBLANK(X211), W211, X211)</f>
        <v>wand_ai_860_CO</v>
      </c>
      <c r="AC211" s="9" t="b">
        <v>1</v>
      </c>
      <c r="AF211" s="9" t="b">
        <v>1</v>
      </c>
      <c r="AG211" s="9" t="b">
        <v>1</v>
      </c>
      <c r="AH211" s="9" t="b">
        <v>1</v>
      </c>
      <c r="AI211" s="9" t="b">
        <v>1</v>
      </c>
      <c r="AJ211" s="9" t="b">
        <v>1</v>
      </c>
      <c r="AK211" s="9" t="b">
        <v>1</v>
      </c>
      <c r="AL211" s="9" t="b">
        <v>1</v>
      </c>
      <c r="AM211" s="9" t="b">
        <v>1</v>
      </c>
      <c r="AZ211" s="55">
        <v>83580</v>
      </c>
      <c r="BA211" s="55">
        <v>83581</v>
      </c>
      <c r="BD211" s="9">
        <v>3580</v>
      </c>
      <c r="BE211" s="9">
        <f>IF(BD211="", "", BD211+1)</f>
        <v>3581</v>
      </c>
      <c r="BF211" s="57" t="b">
        <f>AND(
OR(ISBLANK(AV211), AND(MOD(AV211, 10000) = BD211, QUOTIENT(AV211, 10000) = 6)),
OR(ISBLANK(AX211), AND(MOD(AX211, 10000) = BD211, QUOTIENT(AX211, 10000) = 7)),
OR(ISBLANK(AZ211), AND(MOD(AZ211, 10000) = BD211, QUOTIENT(AZ211, 10000) = 8)),
OR(ISBLANK(BB211), AND(MOD(BB211, 10000) = BD211, QUOTIENT(BB211, 10000) = 9))
)</f>
        <v>1</v>
      </c>
      <c r="BG211" s="57" t="b">
        <f>AND(
OR(ISBLANK(AW211), AND(MOD(AW211, 10000) = BE211, QUOTIENT(AW211, 10000) = 6)),
OR(ISBLANK(AY211), AND(MOD(AY211, 10000) = BE211, QUOTIENT(AY211, 10000) = 7)),
OR(ISBLANK(BA211), AND(MOD(BA211, 10000) = BE211, QUOTIENT(BA211, 10000) = 8)),
OR(ISBLANK(BC211), AND(MOD(BC211, 10000) = BE211, QUOTIENT(BC211, 10000) = 9))
)</f>
        <v>1</v>
      </c>
    </row>
    <row r="212" spans="1:59">
      <c r="A212" s="9" t="s">
        <v>304</v>
      </c>
      <c r="B212" s="9" t="s">
        <v>1786</v>
      </c>
      <c r="C212" s="9">
        <v>3</v>
      </c>
      <c r="D212" s="9">
        <v>5</v>
      </c>
      <c r="E212" s="9" t="str">
        <f>_xlfn.CONCAT(B212, RIGHT(_xlfn.CONCAT("0", D212), 2))</f>
        <v>BZ-R705</v>
      </c>
      <c r="F212" s="9" t="s">
        <v>1636</v>
      </c>
      <c r="G212" s="9" t="s">
        <v>655</v>
      </c>
      <c r="H212" s="9" t="s">
        <v>654</v>
      </c>
      <c r="I212" s="9" t="s">
        <v>653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>
        <f>MATCH($A212, 'Spells By School'!D:D, 0)</f>
        <v>64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Transmutation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TR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50</v>
      </c>
      <c r="V212" s="9" t="str">
        <f>INDEX('Wand Mapping'!K:K, U212)</f>
        <v>wand_ai_480</v>
      </c>
      <c r="W212" s="9" t="str">
        <f>_xlfn.CONCAT(V212, "_", T212)</f>
        <v>wand_ai_480_TR</v>
      </c>
      <c r="Z212" s="9" t="str">
        <f>IF(ISBLANK(X212), W212, X212)</f>
        <v>wand_ai_480_TR</v>
      </c>
      <c r="AB212" s="9" t="b">
        <v>1</v>
      </c>
      <c r="AE212" s="9" t="b">
        <v>1</v>
      </c>
      <c r="AH212" s="9" t="b">
        <v>1</v>
      </c>
      <c r="AI212" s="9" t="b">
        <v>1</v>
      </c>
      <c r="AJ212" s="9" t="b">
        <v>1</v>
      </c>
      <c r="AK212" s="9" t="b">
        <v>1</v>
      </c>
      <c r="AL212" s="9" t="b">
        <v>1</v>
      </c>
      <c r="AM212" s="9" t="b">
        <v>1</v>
      </c>
      <c r="AZ212" s="55">
        <v>83582</v>
      </c>
      <c r="BA212" s="55">
        <v>83583</v>
      </c>
      <c r="BD212" s="9">
        <v>3582</v>
      </c>
      <c r="BE212" s="9">
        <f>IF(BD212="", "", BD212+1)</f>
        <v>3583</v>
      </c>
      <c r="BF212" s="57" t="b">
        <f>AND(
OR(ISBLANK(AV212), AND(MOD(AV212, 10000) = BD212, QUOTIENT(AV212, 10000) = 6)),
OR(ISBLANK(AX212), AND(MOD(AX212, 10000) = BD212, QUOTIENT(AX212, 10000) = 7)),
OR(ISBLANK(AZ212), AND(MOD(AZ212, 10000) = BD212, QUOTIENT(AZ212, 10000) = 8)),
OR(ISBLANK(BB212), AND(MOD(BB212, 10000) = BD212, QUOTIENT(BB212, 10000) = 9))
)</f>
        <v>1</v>
      </c>
      <c r="BG212" s="57" t="b">
        <f>AND(
OR(ISBLANK(AW212), AND(MOD(AW212, 10000) = BE212, QUOTIENT(AW212, 10000) = 6)),
OR(ISBLANK(AY212), AND(MOD(AY212, 10000) = BE212, QUOTIENT(AY212, 10000) = 7)),
OR(ISBLANK(BA212), AND(MOD(BA212, 10000) = BE212, QUOTIENT(BA212, 10000) = 8)),
OR(ISBLANK(BC212), AND(MOD(BC212, 10000) = BE212, QUOTIENT(BC212, 10000) = 9))
)</f>
        <v>1</v>
      </c>
    </row>
    <row r="213" spans="1:59">
      <c r="A213" s="9" t="s">
        <v>58</v>
      </c>
      <c r="B213" s="9" t="s">
        <v>1787</v>
      </c>
      <c r="C213" s="9">
        <v>3</v>
      </c>
      <c r="D213" s="9">
        <v>5</v>
      </c>
      <c r="E213" s="9" t="str">
        <f>_xlfn.CONCAT(B213, RIGHT(_xlfn.CONCAT("0", D213), 2))</f>
        <v>BZ-R805</v>
      </c>
      <c r="F213" s="9" t="s">
        <v>1637</v>
      </c>
      <c r="G213" s="9" t="s">
        <v>655</v>
      </c>
      <c r="H213" s="9" t="s">
        <v>654</v>
      </c>
      <c r="I213" s="9" t="s">
        <v>653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>
        <f>MATCH($A213, 'Spells By School'!D:D, 0)</f>
        <v>26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Transmutation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TR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11</v>
      </c>
      <c r="V213" s="9" t="str">
        <f>INDEX('Wand Mapping'!K:K, U213)</f>
        <v>wand_ai_090</v>
      </c>
      <c r="W213" s="9" t="str">
        <f>_xlfn.CONCAT(V213, "_", T213)</f>
        <v>wand_ai_090_TR</v>
      </c>
      <c r="Z213" s="9" t="str">
        <f>IF(ISBLANK(X213), W213, X213)</f>
        <v>wand_ai_090_TR</v>
      </c>
      <c r="AC213" s="9" t="b">
        <v>1</v>
      </c>
      <c r="AF213" s="9" t="b">
        <v>1</v>
      </c>
      <c r="AG213" s="9" t="b">
        <v>1</v>
      </c>
      <c r="AH213" s="9" t="b">
        <v>1</v>
      </c>
      <c r="AI213" s="9" t="b">
        <v>1</v>
      </c>
      <c r="AJ213" s="9" t="b">
        <v>1</v>
      </c>
      <c r="AK213" s="9" t="b">
        <v>1</v>
      </c>
      <c r="AL213" s="9" t="b">
        <v>1</v>
      </c>
      <c r="AM213" s="9" t="b">
        <v>1</v>
      </c>
      <c r="AZ213" s="55">
        <v>83584</v>
      </c>
      <c r="BA213" s="55">
        <v>83585</v>
      </c>
      <c r="BD213" s="9">
        <v>3584</v>
      </c>
      <c r="BE213" s="9">
        <f>IF(BD213="", "", BD213+1)</f>
        <v>3585</v>
      </c>
      <c r="BF213" s="57" t="b">
        <f>AND(
OR(ISBLANK(AV213), AND(MOD(AV213, 10000) = BD213, QUOTIENT(AV213, 10000) = 6)),
OR(ISBLANK(AX213), AND(MOD(AX213, 10000) = BD213, QUOTIENT(AX213, 10000) = 7)),
OR(ISBLANK(AZ213), AND(MOD(AZ213, 10000) = BD213, QUOTIENT(AZ213, 10000) = 8)),
OR(ISBLANK(BB213), AND(MOD(BB213, 10000) = BD213, QUOTIENT(BB213, 10000) = 9))
)</f>
        <v>1</v>
      </c>
      <c r="BG213" s="57" t="b">
        <f>AND(
OR(ISBLANK(AW213), AND(MOD(AW213, 10000) = BE213, QUOTIENT(AW213, 10000) = 6)),
OR(ISBLANK(AY213), AND(MOD(AY213, 10000) = BE213, QUOTIENT(AY213, 10000) = 7)),
OR(ISBLANK(BA213), AND(MOD(BA213, 10000) = BE213, QUOTIENT(BA213, 10000) = 8)),
OR(ISBLANK(BC213), AND(MOD(BC213, 10000) = BE213, QUOTIENT(BC213, 10000) = 9))
)</f>
        <v>1</v>
      </c>
    </row>
    <row r="214" spans="1:59">
      <c r="A214" s="9" t="s">
        <v>576</v>
      </c>
      <c r="B214" s="9" t="s">
        <v>1713</v>
      </c>
      <c r="C214" s="9">
        <v>3</v>
      </c>
      <c r="D214" s="9">
        <v>5</v>
      </c>
      <c r="E214" s="9" t="str">
        <f>_xlfn.CONCAT(B214, RIGHT(_xlfn.CONCAT("0", D214), 2))</f>
        <v>BZ-OS05</v>
      </c>
      <c r="F214" s="9" t="s">
        <v>1583</v>
      </c>
      <c r="G214" s="9" t="s">
        <v>655</v>
      </c>
      <c r="H214" s="9" t="s">
        <v>654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37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92</v>
      </c>
      <c r="V214" s="9" t="str">
        <f>INDEX('Wand Mapping'!K:K, U214)</f>
        <v>wand_ai_900</v>
      </c>
      <c r="W214" s="9" t="str">
        <f>_xlfn.CONCAT(V214, "_", T214)</f>
        <v>wand_ai_900_TR</v>
      </c>
      <c r="Z214" s="9" t="str">
        <f>IF(ISBLANK(X214), W214, X214)</f>
        <v>wand_ai_900_TR</v>
      </c>
      <c r="AB214" s="9" t="b">
        <v>1</v>
      </c>
      <c r="AE214" s="9" t="b">
        <v>1</v>
      </c>
      <c r="AZ214" s="55">
        <v>83586</v>
      </c>
      <c r="BA214" s="55">
        <v>83587</v>
      </c>
      <c r="BD214" s="9">
        <v>3586</v>
      </c>
      <c r="BE214" s="9">
        <f>IF(BD214="", "", BD214+1)</f>
        <v>3587</v>
      </c>
      <c r="BF214" s="57" t="b">
        <f>AND(
OR(ISBLANK(AV214), AND(MOD(AV214, 10000) = BD214, QUOTIENT(AV214, 10000) = 6)),
OR(ISBLANK(AX214), AND(MOD(AX214, 10000) = BD214, QUOTIENT(AX214, 10000) = 7)),
OR(ISBLANK(AZ214), AND(MOD(AZ214, 10000) = BD214, QUOTIENT(AZ214, 10000) = 8)),
OR(ISBLANK(BB214), AND(MOD(BB214, 10000) = BD214, QUOTIENT(BB214, 10000) = 9))
)</f>
        <v>1</v>
      </c>
      <c r="BG214" s="57" t="b">
        <f>AND(
OR(ISBLANK(AW214), AND(MOD(AW214, 10000) = BE214, QUOTIENT(AW214, 10000) = 6)),
OR(ISBLANK(AY214), AND(MOD(AY214, 10000) = BE214, QUOTIENT(AY214, 10000) = 7)),
OR(ISBLANK(BA214), AND(MOD(BA214, 10000) = BE214, QUOTIENT(BA214, 10000) = 8)),
OR(ISBLANK(BC214), AND(MOD(BC214, 10000) = BE214, QUOTIENT(BC214, 10000) = 9))
)</f>
        <v>1</v>
      </c>
    </row>
    <row r="215" spans="1:59">
      <c r="A215" s="9" t="s">
        <v>233</v>
      </c>
      <c r="B215" s="9" t="s">
        <v>1788</v>
      </c>
      <c r="C215" s="9">
        <v>3</v>
      </c>
      <c r="D215" s="9">
        <v>5</v>
      </c>
      <c r="E215" s="9" t="str">
        <f>_xlfn.CONCAT(B215, RIGHT(_xlfn.CONCAT("0", D215), 2))</f>
        <v>BZ-R905</v>
      </c>
      <c r="F215" s="9" t="s">
        <v>1638</v>
      </c>
      <c r="G215" s="9" t="s">
        <v>655</v>
      </c>
      <c r="H215" s="9" t="s">
        <v>654</v>
      </c>
      <c r="I215" s="9" t="s">
        <v>653</v>
      </c>
      <c r="J215" s="9">
        <f>MATCH($A215, 'Spells By School'!A:A, 0)</f>
        <v>23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Abjuration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AB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41</v>
      </c>
      <c r="V215" s="9" t="str">
        <f>INDEX('Wand Mapping'!K:K, U215)</f>
        <v>wand_ai_390</v>
      </c>
      <c r="W215" s="9" t="str">
        <f>_xlfn.CONCAT(V215, "_", T215)</f>
        <v>wand_ai_390_AB</v>
      </c>
      <c r="Z215" s="9" t="str">
        <f>IF(ISBLANK(X215), W215, X215)</f>
        <v>wand_ai_390_AB</v>
      </c>
      <c r="AE215" s="9" t="b">
        <v>1</v>
      </c>
      <c r="AH215" s="9" t="b">
        <v>1</v>
      </c>
      <c r="AI215" s="9" t="b">
        <v>1</v>
      </c>
      <c r="AK215" s="9" t="b">
        <v>1</v>
      </c>
      <c r="AL215" s="9" t="b">
        <v>1</v>
      </c>
      <c r="AM215" s="9" t="b">
        <v>1</v>
      </c>
      <c r="AZ215" s="55">
        <v>83588</v>
      </c>
      <c r="BA215" s="55">
        <v>83589</v>
      </c>
      <c r="BD215" s="9">
        <v>3588</v>
      </c>
      <c r="BE215" s="9">
        <f>IF(BD215="", "", BD215+1)</f>
        <v>3589</v>
      </c>
      <c r="BF215" s="57" t="b">
        <f>AND(
OR(ISBLANK(AV215), AND(MOD(AV215, 10000) = BD215, QUOTIENT(AV215, 10000) = 6)),
OR(ISBLANK(AX215), AND(MOD(AX215, 10000) = BD215, QUOTIENT(AX215, 10000) = 7)),
OR(ISBLANK(AZ215), AND(MOD(AZ215, 10000) = BD215, QUOTIENT(AZ215, 10000) = 8)),
OR(ISBLANK(BB215), AND(MOD(BB215, 10000) = BD215, QUOTIENT(BB215, 10000) = 9))
)</f>
        <v>1</v>
      </c>
      <c r="BG215" s="57" t="b">
        <f>AND(
OR(ISBLANK(AW215), AND(MOD(AW215, 10000) = BE215, QUOTIENT(AW215, 10000) = 6)),
OR(ISBLANK(AY215), AND(MOD(AY215, 10000) = BE215, QUOTIENT(AY215, 10000) = 7)),
OR(ISBLANK(BA215), AND(MOD(BA215, 10000) = BE215, QUOTIENT(BA215, 10000) = 8)),
OR(ISBLANK(BC215), AND(MOD(BC215, 10000) = BE215, QUOTIENT(BC215, 10000) = 9))
)</f>
        <v>1</v>
      </c>
    </row>
    <row r="216" spans="1:59">
      <c r="A216" s="9" t="s">
        <v>159</v>
      </c>
      <c r="B216" s="9" t="s">
        <v>1714</v>
      </c>
      <c r="C216" s="9">
        <v>3</v>
      </c>
      <c r="D216" s="9">
        <v>5</v>
      </c>
      <c r="E216" s="9" t="str">
        <f>_xlfn.CONCAT(B216, RIGHT(_xlfn.CONCAT("0", D216), 2))</f>
        <v>BZ-OT05</v>
      </c>
      <c r="F216" s="9" t="s">
        <v>1584</v>
      </c>
      <c r="G216" s="9" t="s">
        <v>655</v>
      </c>
      <c r="H216" s="9" t="s">
        <v>654</v>
      </c>
      <c r="J216" s="9" t="e">
        <f>MATCH($A216, 'Spells By School'!A:A, 0)</f>
        <v>#N/A</v>
      </c>
      <c r="K216" s="9" t="e">
        <f>MATCH($A216, 'Spells By School'!B:B, 0)</f>
        <v>#N/A</v>
      </c>
      <c r="L216" s="9" t="e">
        <f>MATCH($A216, 'Spells By School'!C:C, 0)</f>
        <v>#N/A</v>
      </c>
      <c r="M216" s="9">
        <f>MATCH($A216, 'Spells By School'!D:D, 0)</f>
        <v>89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Transmutation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TR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28</v>
      </c>
      <c r="V216" s="9" t="str">
        <f>INDEX('Wand Mapping'!K:K, U216)</f>
        <v>wand_ai_260</v>
      </c>
      <c r="W216" s="9" t="str">
        <f>_xlfn.CONCAT(V216, "_", T216)</f>
        <v>wand_ai_260_TR</v>
      </c>
      <c r="Z216" s="9" t="str">
        <f>IF(ISBLANK(X216), W216, X216)</f>
        <v>wand_ai_260_TR</v>
      </c>
      <c r="AF216" s="9" t="b">
        <v>1</v>
      </c>
      <c r="AH216" s="9" t="b">
        <v>1</v>
      </c>
      <c r="AI216" s="9" t="b">
        <v>1</v>
      </c>
      <c r="AJ216" s="9" t="b">
        <v>1</v>
      </c>
      <c r="AK216" s="9" t="b">
        <v>1</v>
      </c>
      <c r="AL216" s="9" t="b">
        <v>1</v>
      </c>
      <c r="AM216" s="9" t="b">
        <v>1</v>
      </c>
      <c r="AZ216" s="55">
        <v>83590</v>
      </c>
      <c r="BA216" s="55">
        <v>83591</v>
      </c>
      <c r="BD216" s="9">
        <v>3590</v>
      </c>
      <c r="BE216" s="9">
        <f>IF(BD216="", "", BD216+1)</f>
        <v>3591</v>
      </c>
      <c r="BF216" s="57" t="b">
        <f>AND(
OR(ISBLANK(AV216), AND(MOD(AV216, 10000) = BD216, QUOTIENT(AV216, 10000) = 6)),
OR(ISBLANK(AX216), AND(MOD(AX216, 10000) = BD216, QUOTIENT(AX216, 10000) = 7)),
OR(ISBLANK(AZ216), AND(MOD(AZ216, 10000) = BD216, QUOTIENT(AZ216, 10000) = 8)),
OR(ISBLANK(BB216), AND(MOD(BB216, 10000) = BD216, QUOTIENT(BB216, 10000) = 9))
)</f>
        <v>1</v>
      </c>
      <c r="BG216" s="57" t="b">
        <f>AND(
OR(ISBLANK(AW216), AND(MOD(AW216, 10000) = BE216, QUOTIENT(AW216, 10000) = 6)),
OR(ISBLANK(AY216), AND(MOD(AY216, 10000) = BE216, QUOTIENT(AY216, 10000) = 7)),
OR(ISBLANK(BA216), AND(MOD(BA216, 10000) = BE216, QUOTIENT(BA216, 10000) = 8)),
OR(ISBLANK(BC216), AND(MOD(BC216, 10000) = BE216, QUOTIENT(BC216, 10000) = 9))
)</f>
        <v>1</v>
      </c>
    </row>
    <row r="217" spans="1:59">
      <c r="A217" s="28" t="s">
        <v>167</v>
      </c>
      <c r="B217" s="9" t="s">
        <v>1791</v>
      </c>
      <c r="C217" s="9">
        <v>3</v>
      </c>
      <c r="D217" s="9">
        <v>5</v>
      </c>
      <c r="E217" s="9" t="str">
        <f>_xlfn.CONCAT(B217, RIGHT(_xlfn.CONCAT("0", D217), 2))</f>
        <v>BZ-RC05</v>
      </c>
      <c r="F217" s="9" t="s">
        <v>1641</v>
      </c>
      <c r="G217" s="9" t="s">
        <v>655</v>
      </c>
      <c r="H217" s="9" t="s">
        <v>654</v>
      </c>
      <c r="I217" s="9" t="s">
        <v>653</v>
      </c>
      <c r="J217" s="9" t="e">
        <f>MATCH($A217, 'Spells By School'!A:A, 0)</f>
        <v>#N/A</v>
      </c>
      <c r="K217" s="9">
        <f>MATCH($A217, 'Spells By School'!B:B, 0)</f>
        <v>64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Conjuration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CO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30</v>
      </c>
      <c r="V217" s="9" t="str">
        <f>INDEX('Wand Mapping'!K:K, U217)</f>
        <v>wand_ai_280</v>
      </c>
      <c r="W217" s="9" t="str">
        <f>_xlfn.CONCAT(V217, "_", T217)</f>
        <v>wand_ai_280_CO</v>
      </c>
      <c r="Z217" s="9" t="str">
        <f>IF(ISBLANK(X217), W217, X217)</f>
        <v>wand_ai_280_CO</v>
      </c>
      <c r="AA217" s="9" t="b">
        <v>1</v>
      </c>
      <c r="AB217" s="9" t="b">
        <v>1</v>
      </c>
      <c r="AD217" s="9" t="b">
        <v>1</v>
      </c>
      <c r="AE217" s="9" t="b">
        <v>1</v>
      </c>
      <c r="AH217" s="9" t="b">
        <v>1</v>
      </c>
      <c r="AI217" s="9" t="b">
        <v>1</v>
      </c>
      <c r="AJ217" s="9" t="b">
        <v>1</v>
      </c>
      <c r="AK217" s="9" t="b">
        <v>1</v>
      </c>
      <c r="AL217" s="9" t="b">
        <v>1</v>
      </c>
      <c r="AM217" s="9" t="b">
        <v>1</v>
      </c>
      <c r="AZ217" s="55">
        <v>83592</v>
      </c>
      <c r="BA217" s="55">
        <v>83593</v>
      </c>
      <c r="BD217" s="9">
        <v>3592</v>
      </c>
      <c r="BE217" s="9">
        <f>IF(BD217="", "", BD217+1)</f>
        <v>3593</v>
      </c>
      <c r="BF217" s="57" t="b">
        <f>AND(
OR(ISBLANK(AV217), AND(MOD(AV217, 10000) = BD217, QUOTIENT(AV217, 10000) = 6)),
OR(ISBLANK(AX217), AND(MOD(AX217, 10000) = BD217, QUOTIENT(AX217, 10000) = 7)),
OR(ISBLANK(AZ217), AND(MOD(AZ217, 10000) = BD217, QUOTIENT(AZ217, 10000) = 8)),
OR(ISBLANK(BB217), AND(MOD(BB217, 10000) = BD217, QUOTIENT(BB217, 10000) = 9))
)</f>
        <v>1</v>
      </c>
      <c r="BG217" s="57" t="b">
        <f>AND(
OR(ISBLANK(AW217), AND(MOD(AW217, 10000) = BE217, QUOTIENT(AW217, 10000) = 6)),
OR(ISBLANK(AY217), AND(MOD(AY217, 10000) = BE217, QUOTIENT(AY217, 10000) = 7)),
OR(ISBLANK(BA217), AND(MOD(BA217, 10000) = BE217, QUOTIENT(BA217, 10000) = 8)),
OR(ISBLANK(BC217), AND(MOD(BC217, 10000) = BE217, QUOTIENT(BC217, 10000) = 9))
)</f>
        <v>1</v>
      </c>
    </row>
    <row r="218" spans="1:59">
      <c r="A218" s="9" t="s">
        <v>153</v>
      </c>
      <c r="B218" s="9" t="s">
        <v>1792</v>
      </c>
      <c r="C218" s="9">
        <v>3</v>
      </c>
      <c r="D218" s="9">
        <v>5</v>
      </c>
      <c r="E218" s="9" t="str">
        <f>_xlfn.CONCAT(B218, RIGHT(_xlfn.CONCAT("0", D218), 2))</f>
        <v>BZ-RD05</v>
      </c>
      <c r="F218" s="9" t="s">
        <v>1642</v>
      </c>
      <c r="G218" s="9" t="s">
        <v>655</v>
      </c>
      <c r="H218" s="9" t="s">
        <v>654</v>
      </c>
      <c r="I218" s="9" t="s">
        <v>653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>
        <f>MATCH($A218, 'Spells By School'!D:D, 0)</f>
        <v>76</v>
      </c>
      <c r="N218" s="9" t="e">
        <f>MATCH($A218, 'Spells By School'!E:E, 0)</f>
        <v>#N/A</v>
      </c>
      <c r="O218" s="9" t="e">
        <f>MATCH($A218, 'Spells By School'!F:F, 0)</f>
        <v>#N/A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>IF(ISNA($J218), IF(ISNA($K218), IF(ISNA($L218), IF(ISNA($M218), IF(ISNA($N218), IF(ISNA($O218), IF(ISNA($P218), IF(ISNA($Q218), IF(ISNA($R218), "###error###", R$1),Q$1),P$1),O$1),N$1),M$1),L$1),K$1),J$1)</f>
        <v>Transmutation</v>
      </c>
      <c r="T218" s="9" t="str">
        <f>IF(ISNA($J218), IF(ISNA($K218), IF(ISNA($L218), IF(ISNA($M218), IF(ISNA($N218), IF(ISNA($O218), IF(ISNA($P218), IF(ISNA($Q218), IF(ISNA($R218), "###error###", "WM"),"IL"),"NE"),"EN"),"EV"),"TR"),"DI"),"CO"),"AB")</f>
        <v>TR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27</v>
      </c>
      <c r="V218" s="9" t="str">
        <f>INDEX('Wand Mapping'!K:K, U218)</f>
        <v>wand_ai_250</v>
      </c>
      <c r="W218" s="9" t="str">
        <f>_xlfn.CONCAT(V218, "_", T218)</f>
        <v>wand_ai_250_TR</v>
      </c>
      <c r="Z218" s="9" t="str">
        <f>IF(ISBLANK(X218), W218, X218)</f>
        <v>wand_ai_250_TR</v>
      </c>
      <c r="AB218" s="9" t="b">
        <v>1</v>
      </c>
      <c r="AE218" s="9" t="b">
        <v>1</v>
      </c>
      <c r="AH218" s="9" t="b">
        <v>1</v>
      </c>
      <c r="AI218" s="9" t="b">
        <v>1</v>
      </c>
      <c r="AJ218" s="9" t="b">
        <v>1</v>
      </c>
      <c r="AK218" s="9" t="b">
        <v>1</v>
      </c>
      <c r="AL218" s="9" t="b">
        <v>1</v>
      </c>
      <c r="AM218" s="9" t="b">
        <v>1</v>
      </c>
      <c r="AZ218" s="55">
        <v>83594</v>
      </c>
      <c r="BA218" s="55">
        <v>83595</v>
      </c>
      <c r="BD218" s="9">
        <v>3594</v>
      </c>
      <c r="BE218" s="9">
        <f>IF(BD218="", "", BD218+1)</f>
        <v>3595</v>
      </c>
      <c r="BF218" s="9" t="b">
        <f>AND(
OR(ISBLANK(AV218), AND(MOD(AV218, 10000) = BD218, QUOTIENT(AV218, 10000) = 6)),
OR(ISBLANK(AX218), AND(MOD(AX218, 10000) = BD218, QUOTIENT(AX218, 10000) = 7)),
OR(ISBLANK(AZ218), AND(MOD(AZ218, 10000) = BD218, QUOTIENT(AZ218, 10000) = 8)),
OR(ISBLANK(BB218), AND(MOD(BB218, 10000) = BD218, QUOTIENT(BB218, 10000) = 9))
)</f>
        <v>1</v>
      </c>
      <c r="BG218" s="9" t="b">
        <f>AND(
OR(ISBLANK(AW218), AND(MOD(AW218, 10000) = BE218, QUOTIENT(AW218, 10000) = 6)),
OR(ISBLANK(AY218), AND(MOD(AY218, 10000) = BE218, QUOTIENT(AY218, 10000) = 7)),
OR(ISBLANK(BA218), AND(MOD(BA218, 10000) = BE218, QUOTIENT(BA218, 10000) = 8)),
OR(ISBLANK(BC218), AND(MOD(BC218, 10000) = BE218, QUOTIENT(BC218, 10000) = 9))
)</f>
        <v>1</v>
      </c>
    </row>
    <row r="219" spans="1:59">
      <c r="A219" s="69" t="s">
        <v>370</v>
      </c>
      <c r="B219" s="69" t="s">
        <v>2063</v>
      </c>
      <c r="C219" s="9">
        <v>3</v>
      </c>
      <c r="D219" s="9">
        <v>5</v>
      </c>
      <c r="E219" s="9" t="str">
        <f>_xlfn.CONCAT(B219, RIGHT(_xlfn.CONCAT("0", D219), 2))</f>
        <v>BZ-YY05</v>
      </c>
      <c r="G219" s="69" t="s">
        <v>2008</v>
      </c>
      <c r="AC219" s="9" t="b">
        <v>1</v>
      </c>
      <c r="AF219" s="9" t="b">
        <v>1</v>
      </c>
      <c r="AG219" s="9" t="b">
        <v>1</v>
      </c>
      <c r="AH219" s="9" t="b">
        <v>1</v>
      </c>
      <c r="AI219" s="9" t="b">
        <v>1</v>
      </c>
      <c r="AJ219" s="9" t="b">
        <v>1</v>
      </c>
      <c r="AK219" s="9" t="b">
        <v>1</v>
      </c>
      <c r="AL219" s="9" t="b">
        <v>1</v>
      </c>
      <c r="AM219" s="9" t="b">
        <v>1</v>
      </c>
      <c r="BB219" s="55">
        <v>93596</v>
      </c>
      <c r="BC219" s="55">
        <v>93597</v>
      </c>
      <c r="BD219" s="9">
        <v>3596</v>
      </c>
      <c r="BE219" s="9">
        <f>IF(BD219="", "", BD219+1)</f>
        <v>3597</v>
      </c>
      <c r="BF219" s="9" t="b">
        <f>AND(
OR(ISBLANK(AV219), AND(MOD(AV219, 10000) = BD219, QUOTIENT(AV219, 10000) = 6)),
OR(ISBLANK(AX219), AND(MOD(AX219, 10000) = BD219, QUOTIENT(AX219, 10000) = 7)),
OR(ISBLANK(AZ219), AND(MOD(AZ219, 10000) = BD219, QUOTIENT(AZ219, 10000) = 8)),
OR(ISBLANK(BB219), AND(MOD(BB219, 10000) = BD219, QUOTIENT(BB219, 10000) = 9))
)</f>
        <v>1</v>
      </c>
      <c r="BG219" s="9" t="b">
        <f>AND(
OR(ISBLANK(AW219), AND(MOD(AW219, 10000) = BE219, QUOTIENT(AW219, 10000) = 6)),
OR(ISBLANK(AY219), AND(MOD(AY219, 10000) = BE219, QUOTIENT(AY219, 10000) = 7)),
OR(ISBLANK(BA219), AND(MOD(BA219, 10000) = BE219, QUOTIENT(BA219, 10000) = 8)),
OR(ISBLANK(BC219), AND(MOD(BC219, 10000) = BE219, QUOTIENT(BC219, 10000) = 9))
)</f>
        <v>1</v>
      </c>
    </row>
    <row r="220" spans="1:59">
      <c r="A220" s="18" t="s">
        <v>571</v>
      </c>
      <c r="B220" s="9" t="s">
        <v>1096</v>
      </c>
      <c r="C220" s="9">
        <v>4</v>
      </c>
      <c r="D220" s="9">
        <v>7</v>
      </c>
      <c r="E220" s="9" t="str">
        <f>_xlfn.CONCAT(B220, RIGHT(_xlfn.CONCAT("0", D220), 2))</f>
        <v>BZ-4-07</v>
      </c>
      <c r="F220" s="9" t="s">
        <v>970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8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Enchantment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91</v>
      </c>
      <c r="V220" s="9" t="str">
        <f>INDEX('Wand Mapping'!K:K, U220)</f>
        <v>wand_ai_890</v>
      </c>
      <c r="W220" s="9" t="str">
        <f>_xlfn.CONCAT(V220, "_", T220)</f>
        <v>wand_ai_890_EN</v>
      </c>
      <c r="Z220" s="9" t="str">
        <f>IF(ISBLANK(X220), W220, X220)</f>
        <v>wand_ai_890_EN</v>
      </c>
      <c r="AA220" s="9" t="b">
        <v>1</v>
      </c>
      <c r="AD220" s="9" t="b">
        <v>1</v>
      </c>
      <c r="AH220" s="9" t="b">
        <v>1</v>
      </c>
      <c r="AI220" s="9" t="b">
        <v>1</v>
      </c>
      <c r="AJ220" s="9" t="b">
        <v>1</v>
      </c>
      <c r="AK220" s="9" t="b">
        <v>1</v>
      </c>
      <c r="AL220" s="9" t="b">
        <v>1</v>
      </c>
      <c r="AM220" s="9" t="b">
        <v>1</v>
      </c>
      <c r="AV220" s="55">
        <v>64000</v>
      </c>
      <c r="AW220" s="55">
        <v>64001</v>
      </c>
      <c r="AX220" s="55">
        <v>74000</v>
      </c>
      <c r="AY220" s="55">
        <v>74001</v>
      </c>
      <c r="BB220" s="55">
        <v>94000</v>
      </c>
      <c r="BC220" s="55">
        <v>94001</v>
      </c>
      <c r="BD220" s="9">
        <v>4000</v>
      </c>
      <c r="BE220" s="9">
        <f>IF(BD220="", "", BD220+1)</f>
        <v>4001</v>
      </c>
      <c r="BF220" s="57" t="b">
        <f>AND(
OR(ISBLANK(AV220), AND(MOD(AV220, 10000) = BD220, QUOTIENT(AV220, 10000) = 6)),
OR(ISBLANK(AX220), AND(MOD(AX220, 10000) = BD220, QUOTIENT(AX220, 10000) = 7)),
OR(ISBLANK(AZ220), AND(MOD(AZ220, 10000) = BD220, QUOTIENT(AZ220, 10000) = 8)),
OR(ISBLANK(BB220), AND(MOD(BB220, 10000) = BD220, QUOTIENT(BB220, 10000) = 9))
)</f>
        <v>1</v>
      </c>
      <c r="BG220" s="57" t="b">
        <f>AND(
OR(ISBLANK(AW220), AND(MOD(AW220, 10000) = BE220, QUOTIENT(AW220, 10000) = 6)),
OR(ISBLANK(AY220), AND(MOD(AY220, 10000) = BE220, QUOTIENT(AY220, 10000) = 7)),
OR(ISBLANK(BA220), AND(MOD(BA220, 10000) = BE220, QUOTIENT(BA220, 10000) = 8)),
OR(ISBLANK(BC220), AND(MOD(BC220, 10000) = BE220, QUOTIENT(BC220, 10000) = 9))
)</f>
        <v>1</v>
      </c>
    </row>
    <row r="221" spans="1:59">
      <c r="A221" s="24" t="s">
        <v>590</v>
      </c>
      <c r="B221" s="9" t="s">
        <v>1097</v>
      </c>
      <c r="C221" s="9">
        <v>4</v>
      </c>
      <c r="D221" s="9">
        <v>7</v>
      </c>
      <c r="E221" s="9" t="str">
        <f>_xlfn.CONCAT(B221, RIGHT(_xlfn.CONCAT("0", D221), 2))</f>
        <v>BZ-4!07</v>
      </c>
      <c r="F221" s="9" t="s">
        <v>971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>
        <f>MATCH($A221, 'Spells By School'!D:D, 0)</f>
        <v>15</v>
      </c>
      <c r="N221" s="9" t="e">
        <f>MATCH($A221, 'Spells By School'!E:E, 0)</f>
        <v>#N/A</v>
      </c>
      <c r="O221" s="9" t="e">
        <f>MATCH($A221, 'Spells By School'!F:F, 0)</f>
        <v>#N/A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>IF(ISNA($J221), IF(ISNA($K221), IF(ISNA($L221), IF(ISNA($M221), IF(ISNA($N221), IF(ISNA($O221), IF(ISNA($P221), IF(ISNA($Q221), IF(ISNA($R221), "###error###", R$1),Q$1),P$1),O$1),N$1),M$1),L$1),K$1),J$1)</f>
        <v>Transmutation</v>
      </c>
      <c r="T221" s="9" t="str">
        <f>IF(ISNA($J221), IF(ISNA($K221), IF(ISNA($L221), IF(ISNA($M221), IF(ISNA($N221), IF(ISNA($O221), IF(ISNA($P221), IF(ISNA($Q221), IF(ISNA($R221), "###error###", "WM"),"IL"),"NE"),"EN"),"EV"),"TR"),"DI"),"CO"),"AB")</f>
        <v>TR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94</v>
      </c>
      <c r="V221" s="9" t="str">
        <f>INDEX('Wand Mapping'!K:K, U221)</f>
        <v>wand_ai_920</v>
      </c>
      <c r="W221" s="9" t="str">
        <f>_xlfn.CONCAT(V221, "_", T221)</f>
        <v>wand_ai_920_TR</v>
      </c>
      <c r="Y221" s="9" t="s">
        <v>1986</v>
      </c>
      <c r="Z221" s="9" t="str">
        <f>IF(ISBLANK(X221), W221, X221)</f>
        <v>wand_ai_920_TR</v>
      </c>
      <c r="AA221" s="9" t="b">
        <v>1</v>
      </c>
      <c r="AD221" s="9" t="b">
        <v>1</v>
      </c>
      <c r="AH221" s="9" t="b">
        <v>1</v>
      </c>
      <c r="AI221" s="9" t="b">
        <v>1</v>
      </c>
      <c r="AJ221" s="9" t="b">
        <v>1</v>
      </c>
      <c r="AK221" s="9" t="b">
        <v>1</v>
      </c>
      <c r="AL221" s="9" t="b">
        <v>1</v>
      </c>
      <c r="AM221" s="9" t="b">
        <v>1</v>
      </c>
      <c r="AV221" s="55">
        <v>64002</v>
      </c>
      <c r="AW221" s="55">
        <v>64003</v>
      </c>
      <c r="AZ221" s="55"/>
      <c r="BA221" s="55"/>
      <c r="BB221" s="55"/>
      <c r="BC221" s="55"/>
      <c r="BD221" s="57">
        <v>4002</v>
      </c>
      <c r="BE221" s="57">
        <f>IF(BD221="", "", BD221+1)</f>
        <v>4003</v>
      </c>
      <c r="BF221" s="57" t="b">
        <f>AND(
OR(ISBLANK(AV221), AND(MOD(AV221, 10000) = BD221, QUOTIENT(AV221, 10000) = 6)),
OR(ISBLANK(AX221), AND(MOD(AX221, 10000) = BD221, QUOTIENT(AX221, 10000) = 7)),
OR(ISBLANK(AZ221), AND(MOD(AZ221, 10000) = BD221, QUOTIENT(AZ221, 10000) = 8)),
OR(ISBLANK(BB221), AND(MOD(BB221, 10000) = BD221, QUOTIENT(BB221, 10000) = 9))
)</f>
        <v>1</v>
      </c>
      <c r="BG221" s="57" t="b">
        <f>AND(
OR(ISBLANK(AW221), AND(MOD(AW221, 10000) = BE221, QUOTIENT(AW221, 10000) = 6)),
OR(ISBLANK(AY221), AND(MOD(AY221, 10000) = BE221, QUOTIENT(AY221, 10000) = 7)),
OR(ISBLANK(BA221), AND(MOD(BA221, 10000) = BE221, QUOTIENT(BA221, 10000) = 8)),
OR(ISBLANK(BC221), AND(MOD(BC221, 10000) = BE221, QUOTIENT(BC221, 10000) = 9))
)</f>
        <v>1</v>
      </c>
    </row>
    <row r="222" spans="1:59">
      <c r="A222" s="9" t="s">
        <v>85</v>
      </c>
      <c r="B222" s="9" t="s">
        <v>1098</v>
      </c>
      <c r="C222" s="9">
        <v>4</v>
      </c>
      <c r="D222" s="9">
        <v>7</v>
      </c>
      <c r="E222" s="9" t="str">
        <f>_xlfn.CONCAT(B222, RIGHT(_xlfn.CONCAT("0", D222), 2))</f>
        <v>BZ-4[07</v>
      </c>
      <c r="F222" s="9" t="s">
        <v>972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>
        <f>MATCH($A222, 'Spells By School'!E:E, 0)</f>
        <v>26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Invocation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EV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15</v>
      </c>
      <c r="V222" s="9" t="str">
        <f>INDEX('Wand Mapping'!K:K, U222)</f>
        <v>wand_ai_130</v>
      </c>
      <c r="W222" s="9" t="str">
        <f>_xlfn.CONCAT(V222, "_", T222)</f>
        <v>wand_ai_130_EV</v>
      </c>
      <c r="Z222" s="9" t="str">
        <f>IF(ISBLANK(X222), W222, X222)</f>
        <v>wand_ai_130_EV</v>
      </c>
      <c r="AA222" s="9" t="b">
        <v>1</v>
      </c>
      <c r="AD222" s="9" t="b">
        <v>1</v>
      </c>
      <c r="AH222" s="9" t="b">
        <v>1</v>
      </c>
      <c r="AI222" s="9" t="b">
        <v>1</v>
      </c>
      <c r="AJ222" s="9" t="b">
        <v>1</v>
      </c>
      <c r="AK222" s="9" t="b">
        <v>1</v>
      </c>
      <c r="AL222" s="9" t="b">
        <v>1</v>
      </c>
      <c r="AM222" s="9" t="b">
        <v>1</v>
      </c>
      <c r="AV222" s="55">
        <v>64004</v>
      </c>
      <c r="AW222" s="55">
        <v>64005</v>
      </c>
      <c r="BD222" s="9">
        <v>4004</v>
      </c>
      <c r="BE222" s="9">
        <f>IF(BD222="", "", BD222+1)</f>
        <v>4005</v>
      </c>
      <c r="BF222" s="57" t="b">
        <f>AND(
OR(ISBLANK(AV222), AND(MOD(AV222, 10000) = BD222, QUOTIENT(AV222, 10000) = 6)),
OR(ISBLANK(AX222), AND(MOD(AX222, 10000) = BD222, QUOTIENT(AX222, 10000) = 7)),
OR(ISBLANK(AZ222), AND(MOD(AZ222, 10000) = BD222, QUOTIENT(AZ222, 10000) = 8)),
OR(ISBLANK(BB222), AND(MOD(BB222, 10000) = BD222, QUOTIENT(BB222, 10000) = 9))
)</f>
        <v>1</v>
      </c>
      <c r="BG222" s="57" t="b">
        <f>AND(
OR(ISBLANK(AW222), AND(MOD(AW222, 10000) = BE222, QUOTIENT(AW222, 10000) = 6)),
OR(ISBLANK(AY222), AND(MOD(AY222, 10000) = BE222, QUOTIENT(AY222, 10000) = 7)),
OR(ISBLANK(BA222), AND(MOD(BA222, 10000) = BE222, QUOTIENT(BA222, 10000) = 8)),
OR(ISBLANK(BC222), AND(MOD(BC222, 10000) = BE222, QUOTIENT(BC222, 10000) = 9))
)</f>
        <v>1</v>
      </c>
    </row>
    <row r="223" spans="1:59">
      <c r="A223" s="9" t="s">
        <v>444</v>
      </c>
      <c r="B223" s="9" t="s">
        <v>1099</v>
      </c>
      <c r="C223" s="9">
        <v>4</v>
      </c>
      <c r="D223" s="9">
        <v>7</v>
      </c>
      <c r="E223" s="9" t="str">
        <f>_xlfn.CONCAT(B223, RIGHT(_xlfn.CONCAT("0", D223), 2))</f>
        <v>BZ-4]07</v>
      </c>
      <c r="F223" s="9" t="s">
        <v>973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>
        <f>MATCH($A223, 'Spells By School'!E:E, 0)</f>
        <v>39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Invocation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EV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72</v>
      </c>
      <c r="V223" s="9" t="str">
        <f>INDEX('Wand Mapping'!K:K, U223)</f>
        <v>wand_ai_700</v>
      </c>
      <c r="W223" s="9" t="str">
        <f>_xlfn.CONCAT(V223, "_", T223)</f>
        <v>wand_ai_700_EV</v>
      </c>
      <c r="Z223" s="9" t="str">
        <f>IF(ISBLANK(X223), W223, X223)</f>
        <v>wand_ai_700_EV</v>
      </c>
      <c r="AA223" s="9" t="b">
        <v>1</v>
      </c>
      <c r="AC223" s="68" t="s">
        <v>2033</v>
      </c>
      <c r="AD223" s="9" t="b">
        <v>1</v>
      </c>
      <c r="AF223" s="68" t="s">
        <v>2033</v>
      </c>
      <c r="AG223" s="68" t="s">
        <v>2033</v>
      </c>
      <c r="AH223" s="9" t="b">
        <v>1</v>
      </c>
      <c r="AI223" s="9" t="b">
        <v>1</v>
      </c>
      <c r="AJ223" s="9" t="b">
        <v>1</v>
      </c>
      <c r="AK223" s="9" t="b">
        <v>1</v>
      </c>
      <c r="AL223" s="9" t="b">
        <v>1</v>
      </c>
      <c r="AM223" s="9" t="b">
        <v>1</v>
      </c>
      <c r="AV223" s="55">
        <v>64006</v>
      </c>
      <c r="AW223" s="55">
        <v>64007</v>
      </c>
      <c r="AX223" s="55">
        <v>74006</v>
      </c>
      <c r="AY223" s="55">
        <v>74007</v>
      </c>
      <c r="AZ223" s="55">
        <v>84006</v>
      </c>
      <c r="BA223" s="55">
        <v>84007</v>
      </c>
      <c r="BB223" s="55">
        <v>94006</v>
      </c>
      <c r="BC223" s="55">
        <v>94007</v>
      </c>
      <c r="BD223" s="9">
        <v>4006</v>
      </c>
      <c r="BE223" s="9">
        <f>IF(BD223="", "", BD223+1)</f>
        <v>4007</v>
      </c>
      <c r="BF223" s="57" t="b">
        <f>AND(
OR(ISBLANK(AV223), AND(MOD(AV223, 10000) = BD223, QUOTIENT(AV223, 10000) = 6)),
OR(ISBLANK(AX223), AND(MOD(AX223, 10000) = BD223, QUOTIENT(AX223, 10000) = 7)),
OR(ISBLANK(AZ223), AND(MOD(AZ223, 10000) = BD223, QUOTIENT(AZ223, 10000) = 8)),
OR(ISBLANK(BB223), AND(MOD(BB223, 10000) = BD223, QUOTIENT(BB223, 10000) = 9))
)</f>
        <v>1</v>
      </c>
      <c r="BG223" s="57" t="b">
        <f>AND(
OR(ISBLANK(AW223), AND(MOD(AW223, 10000) = BE223, QUOTIENT(AW223, 10000) = 6)),
OR(ISBLANK(AY223), AND(MOD(AY223, 10000) = BE223, QUOTIENT(AY223, 10000) = 7)),
OR(ISBLANK(BA223), AND(MOD(BA223, 10000) = BE223, QUOTIENT(BA223, 10000) = 8)),
OR(ISBLANK(BC223), AND(MOD(BC223, 10000) = BE223, QUOTIENT(BC223, 10000) = 9))
)</f>
        <v>1</v>
      </c>
    </row>
    <row r="224" spans="1:59">
      <c r="A224" s="9" t="s">
        <v>240</v>
      </c>
      <c r="B224" s="9" t="s">
        <v>1100</v>
      </c>
      <c r="C224" s="9">
        <v>4</v>
      </c>
      <c r="D224" s="9">
        <v>7</v>
      </c>
      <c r="E224" s="9" t="str">
        <f>_xlfn.CONCAT(B224, RIGHT(_xlfn.CONCAT("0", D224), 2))</f>
        <v>BZ-4_07</v>
      </c>
      <c r="F224" s="9" t="s">
        <v>974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>
        <f>MATCH($A224, 'Spells By School'!H:H, 0)</f>
        <v>11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Illusion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IL</v>
      </c>
      <c r="U224" s="9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41</v>
      </c>
      <c r="V224" s="9" t="str">
        <f ca="1">INDEX('Wand Mapping'!K:K, U224)</f>
        <v>wand_ai_390</v>
      </c>
      <c r="W224" s="9" t="str">
        <f ca="1">_xlfn.CONCAT(V224, "_", T224)</f>
        <v>wand_ai_390_IL</v>
      </c>
      <c r="Z224" s="9" t="str">
        <f ca="1">IF(ISBLANK(X224), W224, X224)</f>
        <v>wand_ai_390_IL</v>
      </c>
      <c r="AA224" s="9" t="b">
        <v>1</v>
      </c>
      <c r="AD224" s="9" t="b">
        <v>1</v>
      </c>
      <c r="AH224" s="9" t="b">
        <v>1</v>
      </c>
      <c r="AI224" s="9" t="b">
        <v>1</v>
      </c>
      <c r="AJ224" s="9" t="b">
        <v>1</v>
      </c>
      <c r="AK224" s="9" t="b">
        <v>1</v>
      </c>
      <c r="AL224" s="9" t="b">
        <v>1</v>
      </c>
      <c r="AM224" s="9" t="b">
        <v>1</v>
      </c>
      <c r="AV224" s="55">
        <v>64008</v>
      </c>
      <c r="AW224" s="55">
        <v>64009</v>
      </c>
      <c r="BB224" s="55">
        <v>94008</v>
      </c>
      <c r="BC224" s="55">
        <v>94009</v>
      </c>
      <c r="BD224" s="9">
        <v>4008</v>
      </c>
      <c r="BE224" s="9">
        <f>IF(BD224="", "", BD224+1)</f>
        <v>4009</v>
      </c>
      <c r="BF224" s="57" t="b">
        <f>AND(
OR(ISBLANK(AV224), AND(MOD(AV224, 10000) = BD224, QUOTIENT(AV224, 10000) = 6)),
OR(ISBLANK(AX224), AND(MOD(AX224, 10000) = BD224, QUOTIENT(AX224, 10000) = 7)),
OR(ISBLANK(AZ224), AND(MOD(AZ224, 10000) = BD224, QUOTIENT(AZ224, 10000) = 8)),
OR(ISBLANK(BB224), AND(MOD(BB224, 10000) = BD224, QUOTIENT(BB224, 10000) = 9))
)</f>
        <v>1</v>
      </c>
      <c r="BG224" s="57" t="b">
        <f>AND(
OR(ISBLANK(AW224), AND(MOD(AW224, 10000) = BE224, QUOTIENT(AW224, 10000) = 6)),
OR(ISBLANK(AY224), AND(MOD(AY224, 10000) = BE224, QUOTIENT(AY224, 10000) = 7)),
OR(ISBLANK(BA224), AND(MOD(BA224, 10000) = BE224, QUOTIENT(BA224, 10000) = 8)),
OR(ISBLANK(BC224), AND(MOD(BC224, 10000) = BE224, QUOTIENT(BC224, 10000) = 9))
)</f>
        <v>1</v>
      </c>
    </row>
    <row r="225" spans="1:59">
      <c r="A225" s="9" t="s">
        <v>415</v>
      </c>
      <c r="B225" s="9" t="s">
        <v>1158</v>
      </c>
      <c r="C225" s="9">
        <v>4</v>
      </c>
      <c r="D225" s="9">
        <v>7</v>
      </c>
      <c r="E225" s="9" t="str">
        <f>_xlfn.CONCAT(B225, RIGHT(_xlfn.CONCAT("0", D225), 2))</f>
        <v>BZ-4=07</v>
      </c>
      <c r="F225" s="9" t="s">
        <v>975</v>
      </c>
      <c r="G225" s="9" t="s">
        <v>655</v>
      </c>
      <c r="H225" s="9" t="s">
        <v>652</v>
      </c>
      <c r="J225" s="9">
        <f>MATCH($A225, 'Spells By School'!A:A, 0)</f>
        <v>32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Abjuration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68</v>
      </c>
      <c r="V225" s="9" t="str">
        <f>INDEX('Wand Mapping'!K:K, U225)</f>
        <v>wand_ai_660</v>
      </c>
      <c r="W225" s="9" t="str">
        <f>_xlfn.CONCAT(V225, "_", T225)</f>
        <v>wand_ai_660_AB</v>
      </c>
      <c r="Z225" s="9" t="str">
        <f>IF(ISBLANK(X225), W225, X225)</f>
        <v>wand_ai_660_AB</v>
      </c>
      <c r="AA225" s="9" t="b">
        <v>1</v>
      </c>
      <c r="AD225" s="9" t="b">
        <v>1</v>
      </c>
      <c r="AH225" s="9" t="b">
        <v>1</v>
      </c>
      <c r="AI225" s="9" t="b">
        <v>1</v>
      </c>
      <c r="AJ225" s="9" t="b">
        <v>1</v>
      </c>
      <c r="AK225" s="9" t="b">
        <v>1</v>
      </c>
      <c r="AL225" s="9" t="b">
        <v>1</v>
      </c>
      <c r="AM225" s="9" t="b">
        <v>1</v>
      </c>
      <c r="AV225" s="55">
        <v>64010</v>
      </c>
      <c r="AW225" s="55">
        <v>64011</v>
      </c>
      <c r="AX225" s="55">
        <v>74010</v>
      </c>
      <c r="AY225" s="55">
        <v>74011</v>
      </c>
      <c r="BB225" s="55">
        <v>94010</v>
      </c>
      <c r="BC225" s="55">
        <v>94011</v>
      </c>
      <c r="BD225" s="9">
        <v>4010</v>
      </c>
      <c r="BE225" s="9">
        <f>IF(BD225="", "", BD225+1)</f>
        <v>4011</v>
      </c>
      <c r="BF225" s="57" t="b">
        <f>AND(
OR(ISBLANK(AV225), AND(MOD(AV225, 10000) = BD225, QUOTIENT(AV225, 10000) = 6)),
OR(ISBLANK(AX225), AND(MOD(AX225, 10000) = BD225, QUOTIENT(AX225, 10000) = 7)),
OR(ISBLANK(AZ225), AND(MOD(AZ225, 10000) = BD225, QUOTIENT(AZ225, 10000) = 8)),
OR(ISBLANK(BB225), AND(MOD(BB225, 10000) = BD225, QUOTIENT(BB225, 10000) = 9))
)</f>
        <v>1</v>
      </c>
      <c r="BG225" s="57" t="b">
        <f>AND(
OR(ISBLANK(AW225), AND(MOD(AW225, 10000) = BE225, QUOTIENT(AW225, 10000) = 6)),
OR(ISBLANK(AY225), AND(MOD(AY225, 10000) = BE225, QUOTIENT(AY225, 10000) = 7)),
OR(ISBLANK(BA225), AND(MOD(BA225, 10000) = BE225, QUOTIENT(BA225, 10000) = 8)),
OR(ISBLANK(BC225), AND(MOD(BC225, 10000) = BE225, QUOTIENT(BC225, 10000) = 9))
)</f>
        <v>1</v>
      </c>
    </row>
    <row r="226" spans="1:59">
      <c r="A226" s="26" t="s">
        <v>509</v>
      </c>
      <c r="B226" s="9" t="s">
        <v>731</v>
      </c>
      <c r="C226" s="9">
        <v>4</v>
      </c>
      <c r="D226" s="9">
        <v>7</v>
      </c>
      <c r="E226" s="9" t="str">
        <f>_xlfn.CONCAT(B226, RIGHT(_xlfn.CONCAT("0", D226), 2))</f>
        <v>BZ-4007</v>
      </c>
      <c r="F226" s="9" t="s">
        <v>976</v>
      </c>
      <c r="G226" s="9" t="s">
        <v>655</v>
      </c>
      <c r="H226" s="9" t="s">
        <v>652</v>
      </c>
      <c r="J226" s="9" t="e">
        <f>MATCH($A226, 'Spells By School'!A:A, 0)</f>
        <v>#N/A</v>
      </c>
      <c r="K226" s="9">
        <f>MATCH($A226, 'Spells By School'!B:B, 0)</f>
        <v>50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>IF(ISNA($J226), IF(ISNA($K226), IF(ISNA($L226), IF(ISNA($M226), IF(ISNA($N226), IF(ISNA($O226), IF(ISNA($P226), IF(ISNA($Q226), IF(ISNA($R226), "###error###", R$1),Q$1),P$1),O$1),N$1),M$1),L$1),K$1),J$1)</f>
        <v>Conjuration</v>
      </c>
      <c r="T226" s="9" t="str">
        <f>IF(ISNA($J226), IF(ISNA($K226), IF(ISNA($L226), IF(ISNA($M226), IF(ISNA($N226), IF(ISNA($O226), IF(ISNA($P226), IF(ISNA($Q226), IF(ISNA($R226), "###error###", "WM"),"IL"),"NE"),"EN"),"EV"),"TR"),"DI"),"CO"),"AB")</f>
        <v>CO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82</v>
      </c>
      <c r="V226" s="9" t="str">
        <f>INDEX('Wand Mapping'!K:K, U226)</f>
        <v>wand_ai_800</v>
      </c>
      <c r="W226" s="9" t="str">
        <f>_xlfn.CONCAT(V226, "_", T226)</f>
        <v>wand_ai_800_CO</v>
      </c>
      <c r="Z226" s="9" t="str">
        <f>IF(ISBLANK(X226), W226, X226)</f>
        <v>wand_ai_800_CO</v>
      </c>
      <c r="AA226" s="9" t="b">
        <v>1</v>
      </c>
      <c r="AD226" s="9" t="b">
        <v>1</v>
      </c>
      <c r="AH226" s="9" t="b">
        <v>1</v>
      </c>
      <c r="AI226" s="9" t="b">
        <v>1</v>
      </c>
      <c r="AJ226" s="9" t="b">
        <v>1</v>
      </c>
      <c r="AK226" s="9" t="b">
        <v>1</v>
      </c>
      <c r="AL226" s="9" t="b">
        <v>1</v>
      </c>
      <c r="AM226" s="9" t="b">
        <v>1</v>
      </c>
      <c r="AV226" s="55">
        <v>64012</v>
      </c>
      <c r="AW226" s="55">
        <v>64013</v>
      </c>
      <c r="AX226" s="55">
        <v>74012</v>
      </c>
      <c r="AY226" s="55">
        <v>74013</v>
      </c>
      <c r="AZ226" s="55">
        <v>84012</v>
      </c>
      <c r="BA226" s="55">
        <v>84013</v>
      </c>
      <c r="BD226" s="9">
        <v>4012</v>
      </c>
      <c r="BE226" s="9">
        <f>IF(BD226="", "", BD226+1)</f>
        <v>4013</v>
      </c>
      <c r="BF226" s="57" t="b">
        <f>AND(
OR(ISBLANK(AV226), AND(MOD(AV226, 10000) = BD226, QUOTIENT(AV226, 10000) = 6)),
OR(ISBLANK(AX226), AND(MOD(AX226, 10000) = BD226, QUOTIENT(AX226, 10000) = 7)),
OR(ISBLANK(AZ226), AND(MOD(AZ226, 10000) = BD226, QUOTIENT(AZ226, 10000) = 8)),
OR(ISBLANK(BB226), AND(MOD(BB226, 10000) = BD226, QUOTIENT(BB226, 10000) = 9))
)</f>
        <v>1</v>
      </c>
      <c r="BG226" s="57" t="b">
        <f>AND(
OR(ISBLANK(AW226), AND(MOD(AW226, 10000) = BE226, QUOTIENT(AW226, 10000) = 6)),
OR(ISBLANK(AY226), AND(MOD(AY226, 10000) = BE226, QUOTIENT(AY226, 10000) = 7)),
OR(ISBLANK(BA226), AND(MOD(BA226, 10000) = BE226, QUOTIENT(BA226, 10000) = 8)),
OR(ISBLANK(BC226), AND(MOD(BC226, 10000) = BE226, QUOTIENT(BC226, 10000) = 9))
)</f>
        <v>1</v>
      </c>
    </row>
    <row r="227" spans="1:59">
      <c r="A227" s="72" t="s">
        <v>2066</v>
      </c>
      <c r="AA227" s="9" t="b">
        <v>1</v>
      </c>
      <c r="AD227" s="9" t="b">
        <v>1</v>
      </c>
      <c r="AH227" s="9" t="b">
        <v>1</v>
      </c>
      <c r="AI227" s="9" t="b">
        <v>1</v>
      </c>
      <c r="AJ227" s="9" t="b">
        <v>1</v>
      </c>
      <c r="AK227" s="9" t="b">
        <v>1</v>
      </c>
      <c r="AL227" s="9" t="b">
        <v>1</v>
      </c>
      <c r="AM227" s="9" t="b">
        <v>1</v>
      </c>
      <c r="BB227" s="55">
        <v>94014</v>
      </c>
      <c r="BC227" s="55">
        <v>94015</v>
      </c>
      <c r="BD227" s="9">
        <v>4014</v>
      </c>
      <c r="BE227" s="9">
        <f>IF(BD227="", "", BD227+1)</f>
        <v>4015</v>
      </c>
      <c r="BF227" s="57" t="b">
        <f>AND(
OR(ISBLANK(AV227), AND(MOD(AV227, 10000) = BD227, QUOTIENT(AV227, 10000) = 6)),
OR(ISBLANK(AX227), AND(MOD(AX227, 10000) = BD227, QUOTIENT(AX227, 10000) = 7)),
OR(ISBLANK(AZ227), AND(MOD(AZ227, 10000) = BD227, QUOTIENT(AZ227, 10000) = 8)),
OR(ISBLANK(BB227), AND(MOD(BB227, 10000) = BD227, QUOTIENT(BB227, 10000) = 9))
)</f>
        <v>1</v>
      </c>
      <c r="BG227" s="57" t="b">
        <f>AND(
OR(ISBLANK(AW227), AND(MOD(AW227, 10000) = BE227, QUOTIENT(AW227, 10000) = 6)),
OR(ISBLANK(AY227), AND(MOD(AY227, 10000) = BE227, QUOTIENT(AY227, 10000) = 7)),
OR(ISBLANK(BA227), AND(MOD(BA227, 10000) = BE227, QUOTIENT(BA227, 10000) = 8)),
OR(ISBLANK(BC227), AND(MOD(BC227, 10000) = BE227, QUOTIENT(BC227, 10000) = 9))
)</f>
        <v>1</v>
      </c>
    </row>
    <row r="228" spans="1:59">
      <c r="A228" s="72" t="s">
        <v>2067</v>
      </c>
      <c r="AA228" s="9" t="b">
        <v>1</v>
      </c>
      <c r="AD228" s="9" t="b">
        <v>1</v>
      </c>
      <c r="AH228" s="9" t="b">
        <v>1</v>
      </c>
      <c r="AI228" s="9" t="b">
        <v>1</v>
      </c>
      <c r="AJ228" s="9" t="b">
        <v>1</v>
      </c>
      <c r="AK228" s="9" t="b">
        <v>1</v>
      </c>
      <c r="AL228" s="9" t="b">
        <v>1</v>
      </c>
      <c r="AM228" s="9" t="b">
        <v>1</v>
      </c>
      <c r="BB228" s="55">
        <v>94016</v>
      </c>
      <c r="BC228" s="55">
        <v>94017</v>
      </c>
      <c r="BD228" s="9">
        <v>4016</v>
      </c>
      <c r="BE228" s="9">
        <f>IF(BD228="", "", BD228+1)</f>
        <v>4017</v>
      </c>
      <c r="BF228" s="57" t="b">
        <f>AND(
OR(ISBLANK(AV228), AND(MOD(AV228, 10000) = BD228, QUOTIENT(AV228, 10000) = 6)),
OR(ISBLANK(AX228), AND(MOD(AX228, 10000) = BD228, QUOTIENT(AX228, 10000) = 7)),
OR(ISBLANK(AZ228), AND(MOD(AZ228, 10000) = BD228, QUOTIENT(AZ228, 10000) = 8)),
OR(ISBLANK(BB228), AND(MOD(BB228, 10000) = BD228, QUOTIENT(BB228, 10000) = 9))
)</f>
        <v>1</v>
      </c>
      <c r="BG228" s="57" t="b">
        <f>AND(
OR(ISBLANK(AW228), AND(MOD(AW228, 10000) = BE228, QUOTIENT(AW228, 10000) = 6)),
OR(ISBLANK(AY228), AND(MOD(AY228, 10000) = BE228, QUOTIENT(AY228, 10000) = 7)),
OR(ISBLANK(BA228), AND(MOD(BA228, 10000) = BE228, QUOTIENT(BA228, 10000) = 8)),
OR(ISBLANK(BC228), AND(MOD(BC228, 10000) = BE228, QUOTIENT(BC228, 10000) = 9))
)</f>
        <v>1</v>
      </c>
    </row>
    <row r="229" spans="1:59">
      <c r="A229" s="9" t="s">
        <v>35</v>
      </c>
      <c r="B229" s="9" t="s">
        <v>732</v>
      </c>
      <c r="C229" s="9">
        <v>4</v>
      </c>
      <c r="D229" s="9">
        <v>7</v>
      </c>
      <c r="E229" s="9" t="str">
        <f>_xlfn.CONCAT(B229, RIGHT(_xlfn.CONCAT("0", D229), 2))</f>
        <v>BZ-4107</v>
      </c>
      <c r="F229" s="9" t="s">
        <v>977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>
        <f>MATCH($A229, 'Spells By School'!D:D, 0)</f>
        <v>77</v>
      </c>
      <c r="N229" s="9" t="e">
        <f>MATCH($A229, 'Spells By School'!E:E, 0)</f>
        <v>#N/A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Transmutation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TR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7</v>
      </c>
      <c r="V229" s="9" t="str">
        <f>INDEX('Wand Mapping'!K:K, U229)</f>
        <v>wand_ai_050</v>
      </c>
      <c r="W229" s="9" t="str">
        <f>_xlfn.CONCAT(V229, "_", T229)</f>
        <v>wand_ai_050_TR</v>
      </c>
      <c r="Y229" s="76" t="s">
        <v>2103</v>
      </c>
      <c r="Z229" s="9" t="str">
        <f>IF(ISBLANK(X229), W229, X229)</f>
        <v>wand_ai_050_TR</v>
      </c>
      <c r="AA229" s="9" t="b">
        <v>1</v>
      </c>
      <c r="AC229" s="9" t="b">
        <v>1</v>
      </c>
      <c r="AD229" s="9" t="b">
        <v>1</v>
      </c>
      <c r="AF229" s="9" t="b">
        <v>1</v>
      </c>
      <c r="AG229" s="9" t="b">
        <v>1</v>
      </c>
      <c r="AH229" s="9" t="b">
        <v>1</v>
      </c>
      <c r="AI229" s="9" t="b">
        <v>1</v>
      </c>
      <c r="AJ229" s="9" t="b">
        <v>1</v>
      </c>
      <c r="AK229" s="9" t="b">
        <v>1</v>
      </c>
      <c r="AL229" s="9" t="b">
        <v>1</v>
      </c>
      <c r="AM229" s="9" t="b">
        <v>1</v>
      </c>
      <c r="AV229" s="55">
        <v>64018</v>
      </c>
      <c r="AW229" s="55">
        <v>64019</v>
      </c>
      <c r="AX229" s="55">
        <v>74018</v>
      </c>
      <c r="AY229" s="55">
        <v>74019</v>
      </c>
      <c r="BB229" s="55">
        <v>94018</v>
      </c>
      <c r="BC229" s="55">
        <v>94019</v>
      </c>
      <c r="BD229" s="9">
        <v>4018</v>
      </c>
      <c r="BE229" s="9">
        <f>IF(BD229="", "", BD229+1)</f>
        <v>4019</v>
      </c>
      <c r="BF229" s="57" t="b">
        <f>AND(
OR(ISBLANK(AV229), AND(MOD(AV229, 10000) = BD229, QUOTIENT(AV229, 10000) = 6)),
OR(ISBLANK(AX229), AND(MOD(AX229, 10000) = BD229, QUOTIENT(AX229, 10000) = 7)),
OR(ISBLANK(AZ229), AND(MOD(AZ229, 10000) = BD229, QUOTIENT(AZ229, 10000) = 8)),
OR(ISBLANK(BB229), AND(MOD(BB229, 10000) = BD229, QUOTIENT(BB229, 10000) = 9))
)</f>
        <v>1</v>
      </c>
      <c r="BG229" s="57" t="b">
        <f>AND(
OR(ISBLANK(AW229), AND(MOD(AW229, 10000) = BE229, QUOTIENT(AW229, 10000) = 6)),
OR(ISBLANK(AY229), AND(MOD(AY229, 10000) = BE229, QUOTIENT(AY229, 10000) = 7)),
OR(ISBLANK(BA229), AND(MOD(BA229, 10000) = BE229, QUOTIENT(BA229, 10000) = 8)),
OR(ISBLANK(BC229), AND(MOD(BC229, 10000) = BE229, QUOTIENT(BC229, 10000) = 9))
)</f>
        <v>1</v>
      </c>
    </row>
    <row r="230" spans="1:59">
      <c r="A230" s="9" t="s">
        <v>247</v>
      </c>
      <c r="B230" s="9" t="s">
        <v>733</v>
      </c>
      <c r="C230" s="9">
        <v>4</v>
      </c>
      <c r="D230" s="9">
        <v>7</v>
      </c>
      <c r="E230" s="9" t="str">
        <f>_xlfn.CONCAT(B230, RIGHT(_xlfn.CONCAT("0", D230), 2))</f>
        <v>BZ-4207</v>
      </c>
      <c r="F230" s="9" t="s">
        <v>978</v>
      </c>
      <c r="G230" s="9" t="s">
        <v>655</v>
      </c>
      <c r="H230" s="9" t="s">
        <v>652</v>
      </c>
      <c r="J230" s="9" t="e">
        <f>MATCH($A230, 'Spells By School'!A:A, 0)</f>
        <v>#N/A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>
        <f ca="1">MATCH($A230, 'Spells By School'!G:G, 0)</f>
        <v>13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ca="1">IF(ISNA($J230), IF(ISNA($K230), IF(ISNA($L230), IF(ISNA($M230), IF(ISNA($N230), IF(ISNA($O230), IF(ISNA($P230), IF(ISNA($Q230), IF(ISNA($R230), "###error###", R$1),Q$1),P$1),O$1),N$1),M$1),L$1),K$1),J$1)</f>
        <v>Necromancy</v>
      </c>
      <c r="T230" s="9" t="str">
        <f ca="1">IF(ISNA($J230), IF(ISNA($K230), IF(ISNA($L230), IF(ISNA($M230), IF(ISNA($N230), IF(ISNA($O230), IF(ISNA($P230), IF(ISNA($Q230), IF(ISNA($R230), "###error###", "WM"),"IL"),"NE"),"EN"),"EV"),"TR"),"DI"),"CO"),"AB")</f>
        <v>NE</v>
      </c>
      <c r="U230" s="9">
        <f ca="1"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42</v>
      </c>
      <c r="V230" s="9" t="str">
        <f ca="1">INDEX('Wand Mapping'!K:K, U230)</f>
        <v>wand_ai_400</v>
      </c>
      <c r="W230" s="9" t="str">
        <f ca="1">_xlfn.CONCAT(V230, "_", T230)</f>
        <v>wand_ai_400_NE</v>
      </c>
      <c r="Z230" s="9" t="str">
        <f ca="1">IF(ISBLANK(X230), W230, X230)</f>
        <v>wand_ai_400_NE</v>
      </c>
      <c r="AA230" s="9" t="b">
        <v>1</v>
      </c>
      <c r="AB230" s="68" t="s">
        <v>2033</v>
      </c>
      <c r="AC230" s="68" t="s">
        <v>2033</v>
      </c>
      <c r="AD230" s="9" t="b">
        <v>1</v>
      </c>
      <c r="AE230" s="68" t="s">
        <v>2033</v>
      </c>
      <c r="AF230" s="68" t="s">
        <v>2033</v>
      </c>
      <c r="AG230" s="68" t="s">
        <v>2033</v>
      </c>
      <c r="AH230" s="9" t="b">
        <v>1</v>
      </c>
      <c r="AI230" s="9" t="b">
        <v>1</v>
      </c>
      <c r="AJ230" s="9" t="b">
        <v>1</v>
      </c>
      <c r="AK230" s="9" t="b">
        <v>1</v>
      </c>
      <c r="AL230" s="9" t="b">
        <v>1</v>
      </c>
      <c r="AM230" s="9" t="b">
        <v>1</v>
      </c>
      <c r="AV230" s="55">
        <v>64020</v>
      </c>
      <c r="AW230" s="55">
        <v>64021</v>
      </c>
      <c r="AX230" s="55">
        <v>74020</v>
      </c>
      <c r="AY230" s="55">
        <v>74021</v>
      </c>
      <c r="AZ230" s="55">
        <v>84020</v>
      </c>
      <c r="BA230" s="55">
        <v>84021</v>
      </c>
      <c r="BB230" s="55">
        <v>94020</v>
      </c>
      <c r="BC230" s="55">
        <v>94021</v>
      </c>
      <c r="BD230" s="9">
        <v>4020</v>
      </c>
      <c r="BE230" s="9">
        <f>IF(BD230="", "", BD230+1)</f>
        <v>4021</v>
      </c>
      <c r="BF230" s="57" t="b">
        <f>AND(
OR(ISBLANK(AV230), AND(MOD(AV230, 10000) = BD230, QUOTIENT(AV230, 10000) = 6)),
OR(ISBLANK(AX230), AND(MOD(AX230, 10000) = BD230, QUOTIENT(AX230, 10000) = 7)),
OR(ISBLANK(AZ230), AND(MOD(AZ230, 10000) = BD230, QUOTIENT(AZ230, 10000) = 8)),
OR(ISBLANK(BB230), AND(MOD(BB230, 10000) = BD230, QUOTIENT(BB230, 10000) = 9))
)</f>
        <v>1</v>
      </c>
      <c r="BG230" s="57" t="b">
        <f>AND(
OR(ISBLANK(AW230), AND(MOD(AW230, 10000) = BE230, QUOTIENT(AW230, 10000) = 6)),
OR(ISBLANK(AY230), AND(MOD(AY230, 10000) = BE230, QUOTIENT(AY230, 10000) = 7)),
OR(ISBLANK(BA230), AND(MOD(BA230, 10000) = BE230, QUOTIENT(BA230, 10000) = 8)),
OR(ISBLANK(BC230), AND(MOD(BC230, 10000) = BE230, QUOTIENT(BC230, 10000) = 9))
)</f>
        <v>1</v>
      </c>
    </row>
    <row r="231" spans="1:59">
      <c r="A231" s="9" t="s">
        <v>431</v>
      </c>
      <c r="B231" s="9" t="s">
        <v>735</v>
      </c>
      <c r="C231" s="9">
        <v>4</v>
      </c>
      <c r="D231" s="9">
        <v>7</v>
      </c>
      <c r="E231" s="9" t="str">
        <f>_xlfn.CONCAT(B231, RIGHT(_xlfn.CONCAT("0", D231), 2))</f>
        <v>BZ-4407</v>
      </c>
      <c r="F231" s="9" t="s">
        <v>980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>
        <f>MATCH($A231, 'Spells By School'!F:F, 0)</f>
        <v>20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>IF(ISNA($J231), IF(ISNA($K231), IF(ISNA($L231), IF(ISNA($M231), IF(ISNA($N231), IF(ISNA($O231), IF(ISNA($P231), IF(ISNA($Q231), IF(ISNA($R231), "###error###", R$1),Q$1),P$1),O$1),N$1),M$1),L$1),K$1),J$1)</f>
        <v>Enchantment</v>
      </c>
      <c r="T231" s="9" t="str">
        <f>IF(ISNA($J231), IF(ISNA($K231), IF(ISNA($L231), IF(ISNA($M231), IF(ISNA($N231), IF(ISNA($O231), IF(ISNA($P231), IF(ISNA($Q231), IF(ISNA($R231), "###error###", "WM"),"IL"),"NE"),"EN"),"EV"),"TR"),"DI"),"CO"),"AB")</f>
        <v>EN</v>
      </c>
      <c r="U231" s="9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70</v>
      </c>
      <c r="V231" s="9" t="str">
        <f>INDEX('Wand Mapping'!K:K, U231)</f>
        <v>wand_ai_680</v>
      </c>
      <c r="W231" s="9" t="str">
        <f>_xlfn.CONCAT(V231, "_", T231)</f>
        <v>wand_ai_680_EN</v>
      </c>
      <c r="Z231" s="9" t="str">
        <f>IF(ISBLANK(X231), W231, X231)</f>
        <v>wand_ai_680_EN</v>
      </c>
      <c r="AA231" s="9" t="b">
        <v>1</v>
      </c>
      <c r="AD231" s="9" t="b">
        <v>1</v>
      </c>
      <c r="AH231" s="9" t="b">
        <v>1</v>
      </c>
      <c r="AI231" s="9" t="b">
        <v>1</v>
      </c>
      <c r="AJ231" s="9" t="b">
        <v>1</v>
      </c>
      <c r="AK231" s="9" t="b">
        <v>1</v>
      </c>
      <c r="AL231" s="9" t="b">
        <v>1</v>
      </c>
      <c r="AM231" s="9" t="b">
        <v>1</v>
      </c>
      <c r="AV231" s="55">
        <v>64022</v>
      </c>
      <c r="AW231" s="55">
        <v>64023</v>
      </c>
      <c r="AX231" s="55">
        <v>74022</v>
      </c>
      <c r="AY231" s="55">
        <v>74023</v>
      </c>
      <c r="BB231" s="55">
        <v>94022</v>
      </c>
      <c r="BC231" s="55">
        <v>94023</v>
      </c>
      <c r="BD231" s="9">
        <v>4022</v>
      </c>
      <c r="BE231" s="9">
        <f>IF(BD231="", "", BD231+1)</f>
        <v>4023</v>
      </c>
      <c r="BF231" s="57" t="b">
        <f>AND(
OR(ISBLANK(AV231), AND(MOD(AV231, 10000) = BD231, QUOTIENT(AV231, 10000) = 6)),
OR(ISBLANK(AX231), AND(MOD(AX231, 10000) = BD231, QUOTIENT(AX231, 10000) = 7)),
OR(ISBLANK(AZ231), AND(MOD(AZ231, 10000) = BD231, QUOTIENT(AZ231, 10000) = 8)),
OR(ISBLANK(BB231), AND(MOD(BB231, 10000) = BD231, QUOTIENT(BB231, 10000) = 9))
)</f>
        <v>1</v>
      </c>
      <c r="BG231" s="57" t="b">
        <f>AND(
OR(ISBLANK(AW231), AND(MOD(AW231, 10000) = BE231, QUOTIENT(AW231, 10000) = 6)),
OR(ISBLANK(AY231), AND(MOD(AY231, 10000) = BE231, QUOTIENT(AY231, 10000) = 7)),
OR(ISBLANK(BA231), AND(MOD(BA231, 10000) = BE231, QUOTIENT(BA231, 10000) = 8)),
OR(ISBLANK(BC231), AND(MOD(BC231, 10000) = BE231, QUOTIENT(BC231, 10000) = 9))
)</f>
        <v>1</v>
      </c>
    </row>
    <row r="232" spans="1:59">
      <c r="A232" s="9" t="s">
        <v>54</v>
      </c>
      <c r="B232" s="9" t="s">
        <v>736</v>
      </c>
      <c r="C232" s="9">
        <v>4</v>
      </c>
      <c r="D232" s="9">
        <v>7</v>
      </c>
      <c r="E232" s="9" t="str">
        <f>_xlfn.CONCAT(B232, RIGHT(_xlfn.CONCAT("0", D232), 2))</f>
        <v>BZ-4507</v>
      </c>
      <c r="F232" s="9" t="s">
        <v>981</v>
      </c>
      <c r="G232" s="9" t="s">
        <v>655</v>
      </c>
      <c r="H232" s="9" t="s">
        <v>652</v>
      </c>
      <c r="J232" s="9" t="e">
        <f>MATCH($A232, 'Spells By School'!A:A, 0)</f>
        <v>#N/A</v>
      </c>
      <c r="K232" s="9" t="e">
        <f>MATCH($A232, 'Spells By School'!B:B, 0)</f>
        <v>#N/A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>
        <f>MATCH($A232, 'Spells By School'!F:F, 0)</f>
        <v>27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Enchantment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EN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10</v>
      </c>
      <c r="V232" s="9" t="str">
        <f>INDEX('Wand Mapping'!K:K, U232)</f>
        <v>wand_ai_080</v>
      </c>
      <c r="W232" s="9" t="str">
        <f>_xlfn.CONCAT(V232, "_", T232)</f>
        <v>wand_ai_080_EN</v>
      </c>
      <c r="Z232" s="9" t="str">
        <f>IF(ISBLANK(X232), W232, X232)</f>
        <v>wand_ai_080_EN</v>
      </c>
      <c r="AA232" s="9" t="b">
        <v>1</v>
      </c>
      <c r="AD232" s="9" t="b">
        <v>1</v>
      </c>
      <c r="AH232" s="9" t="b">
        <v>1</v>
      </c>
      <c r="AI232" s="9" t="b">
        <v>1</v>
      </c>
      <c r="AJ232" s="9" t="b">
        <v>1</v>
      </c>
      <c r="AK232" s="9" t="b">
        <v>1</v>
      </c>
      <c r="AL232" s="9" t="b">
        <v>1</v>
      </c>
      <c r="AM232" s="9" t="b">
        <v>1</v>
      </c>
      <c r="AV232" s="55">
        <v>64024</v>
      </c>
      <c r="AW232" s="55">
        <v>64025</v>
      </c>
      <c r="AX232" s="55">
        <v>74024</v>
      </c>
      <c r="AY232" s="55">
        <v>74025</v>
      </c>
      <c r="BB232" s="55">
        <v>94024</v>
      </c>
      <c r="BC232" s="55">
        <v>94025</v>
      </c>
      <c r="BD232" s="9">
        <v>4024</v>
      </c>
      <c r="BE232" s="9">
        <f>IF(BD232="", "", BD232+1)</f>
        <v>4025</v>
      </c>
      <c r="BF232" s="57" t="b">
        <f>AND(
OR(ISBLANK(AV232), AND(MOD(AV232, 10000) = BD232, QUOTIENT(AV232, 10000) = 6)),
OR(ISBLANK(AX232), AND(MOD(AX232, 10000) = BD232, QUOTIENT(AX232, 10000) = 7)),
OR(ISBLANK(AZ232), AND(MOD(AZ232, 10000) = BD232, QUOTIENT(AZ232, 10000) = 8)),
OR(ISBLANK(BB232), AND(MOD(BB232, 10000) = BD232, QUOTIENT(BB232, 10000) = 9))
)</f>
        <v>1</v>
      </c>
      <c r="BG232" s="57" t="b">
        <f>AND(
OR(ISBLANK(AW232), AND(MOD(AW232, 10000) = BE232, QUOTIENT(AW232, 10000) = 6)),
OR(ISBLANK(AY232), AND(MOD(AY232, 10000) = BE232, QUOTIENT(AY232, 10000) = 7)),
OR(ISBLANK(BA232), AND(MOD(BA232, 10000) = BE232, QUOTIENT(BA232, 10000) = 8)),
OR(ISBLANK(BC232), AND(MOD(BC232, 10000) = BE232, QUOTIENT(BC232, 10000) = 9))
)</f>
        <v>1</v>
      </c>
    </row>
    <row r="233" spans="1:59">
      <c r="A233" s="9" t="s">
        <v>100</v>
      </c>
      <c r="B233" s="9" t="s">
        <v>737</v>
      </c>
      <c r="C233" s="9">
        <v>4</v>
      </c>
      <c r="D233" s="9">
        <v>7</v>
      </c>
      <c r="E233" s="9" t="str">
        <f>_xlfn.CONCAT(B233, RIGHT(_xlfn.CONCAT("0", D233), 2))</f>
        <v>BZ-4607</v>
      </c>
      <c r="F233" s="9" t="s">
        <v>982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>
        <f>MATCH($A233, 'Spells By School'!D:D, 0)</f>
        <v>49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>IF(ISNA($J233), IF(ISNA($K233), IF(ISNA($L233), IF(ISNA($M233), IF(ISNA($N233), IF(ISNA($O233), IF(ISNA($P233), IF(ISNA($Q233), IF(ISNA($R233), "###error###", R$1),Q$1),P$1),O$1),N$1),M$1),L$1),K$1),J$1)</f>
        <v>Transmutation</v>
      </c>
      <c r="T233" s="9" t="str">
        <f>IF(ISNA($J233), IF(ISNA($K233), IF(ISNA($L233), IF(ISNA($M233), IF(ISNA($N233), IF(ISNA($O233), IF(ISNA($P233), IF(ISNA($Q233), IF(ISNA($R233), "###error###", "WM"),"IL"),"NE"),"EN"),"EV"),"TR"),"DI"),"CO"),"AB")</f>
        <v>TR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18</v>
      </c>
      <c r="V233" s="9" t="str">
        <f>INDEX('Wand Mapping'!K:K, U233)</f>
        <v>wand_ai_160</v>
      </c>
      <c r="W233" s="9" t="str">
        <f>_xlfn.CONCAT(V233, "_", T233)</f>
        <v>wand_ai_160_TR</v>
      </c>
      <c r="Z233" s="9" t="str">
        <f>IF(ISBLANK(X233), W233, X233)</f>
        <v>wand_ai_160_TR</v>
      </c>
      <c r="AA233" s="9" t="b">
        <v>1</v>
      </c>
      <c r="AD233" s="9" t="b">
        <v>1</v>
      </c>
      <c r="AH233" s="9" t="b">
        <v>1</v>
      </c>
      <c r="AI233" s="9" t="b">
        <v>1</v>
      </c>
      <c r="AJ233" s="9" t="b">
        <v>1</v>
      </c>
      <c r="AK233" s="9" t="b">
        <v>1</v>
      </c>
      <c r="AL233" s="9" t="b">
        <v>1</v>
      </c>
      <c r="AM233" s="9" t="b">
        <v>1</v>
      </c>
      <c r="AV233" s="55">
        <v>64026</v>
      </c>
      <c r="AW233" s="55">
        <v>64027</v>
      </c>
      <c r="BB233" s="55">
        <v>94026</v>
      </c>
      <c r="BC233" s="55">
        <v>94027</v>
      </c>
      <c r="BD233" s="9">
        <v>4026</v>
      </c>
      <c r="BE233" s="9">
        <f>IF(BD233="", "", BD233+1)</f>
        <v>4027</v>
      </c>
      <c r="BF233" s="57" t="b">
        <f>AND(
OR(ISBLANK(AV233), AND(MOD(AV233, 10000) = BD233, QUOTIENT(AV233, 10000) = 6)),
OR(ISBLANK(AX233), AND(MOD(AX233, 10000) = BD233, QUOTIENT(AX233, 10000) = 7)),
OR(ISBLANK(AZ233), AND(MOD(AZ233, 10000) = BD233, QUOTIENT(AZ233, 10000) = 8)),
OR(ISBLANK(BB233), AND(MOD(BB233, 10000) = BD233, QUOTIENT(BB233, 10000) = 9))
)</f>
        <v>1</v>
      </c>
      <c r="BG233" s="57" t="b">
        <f>AND(
OR(ISBLANK(AW233), AND(MOD(AW233, 10000) = BE233, QUOTIENT(AW233, 10000) = 6)),
OR(ISBLANK(AY233), AND(MOD(AY233, 10000) = BE233, QUOTIENT(AY233, 10000) = 7)),
OR(ISBLANK(BA233), AND(MOD(BA233, 10000) = BE233, QUOTIENT(BA233, 10000) = 8)),
OR(ISBLANK(BC233), AND(MOD(BC233, 10000) = BE233, QUOTIENT(BC233, 10000) = 9))
)</f>
        <v>1</v>
      </c>
    </row>
    <row r="234" spans="1:59">
      <c r="A234" s="43" t="s">
        <v>125</v>
      </c>
      <c r="B234" s="9" t="s">
        <v>738</v>
      </c>
      <c r="C234" s="9">
        <v>4</v>
      </c>
      <c r="D234" s="9">
        <v>7</v>
      </c>
      <c r="E234" s="9" t="str">
        <f>_xlfn.CONCAT(B234, RIGHT(_xlfn.CONCAT("0", D234), 2))</f>
        <v>BZ-4707</v>
      </c>
      <c r="F234" s="9" t="s">
        <v>983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>
        <f ca="1">MATCH($A234, 'Spells By School'!G:G, 0)</f>
        <v>66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ca="1">IF(ISNA($J234), IF(ISNA($K234), IF(ISNA($L234), IF(ISNA($M234), IF(ISNA($N234), IF(ISNA($O234), IF(ISNA($P234), IF(ISNA($Q234), IF(ISNA($R234), "###error###", R$1),Q$1),P$1),O$1),N$1),M$1),L$1),K$1),J$1)</f>
        <v>Necromancy</v>
      </c>
      <c r="T234" s="9" t="str">
        <f ca="1">IF(ISNA($J234), IF(ISNA($K234), IF(ISNA($L234), IF(ISNA($M234), IF(ISNA($N234), IF(ISNA($O234), IF(ISNA($P234), IF(ISNA($Q234), IF(ISNA($R234), "###error###", "WM"),"IL"),"NE"),"EN"),"EV"),"TR"),"DI"),"CO"),"AB")</f>
        <v>NE</v>
      </c>
      <c r="U234" s="9">
        <f ca="1"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22</v>
      </c>
      <c r="V234" s="9" t="str">
        <f ca="1">INDEX('Wand Mapping'!K:K, U234)</f>
        <v>wand_ai_200</v>
      </c>
      <c r="W234" s="9" t="str">
        <f ca="1">_xlfn.CONCAT(V234, "_", T234)</f>
        <v>wand_ai_200_NE</v>
      </c>
      <c r="Z234" s="9" t="str">
        <f ca="1">IF(ISBLANK(X234), W234, X234)</f>
        <v>wand_ai_200_NE</v>
      </c>
      <c r="AA234" s="9" t="b">
        <v>1</v>
      </c>
      <c r="AD234" s="9" t="b">
        <v>1</v>
      </c>
      <c r="AG234" s="9" t="b">
        <v>1</v>
      </c>
      <c r="AH234" s="9" t="b">
        <v>1</v>
      </c>
      <c r="AI234" s="9" t="b">
        <v>1</v>
      </c>
      <c r="AJ234" s="9" t="b">
        <v>1</v>
      </c>
      <c r="AK234" s="9" t="b">
        <v>1</v>
      </c>
      <c r="AL234" s="9" t="b">
        <v>1</v>
      </c>
      <c r="AM234" s="9" t="b">
        <v>1</v>
      </c>
      <c r="AV234" s="55">
        <v>64028</v>
      </c>
      <c r="AW234" s="55">
        <v>64029</v>
      </c>
      <c r="BB234" s="55">
        <v>94028</v>
      </c>
      <c r="BC234" s="55">
        <v>94029</v>
      </c>
      <c r="BD234" s="9">
        <v>4028</v>
      </c>
      <c r="BE234" s="9">
        <f>IF(BD234="", "", BD234+1)</f>
        <v>4029</v>
      </c>
      <c r="BF234" s="57" t="b">
        <f>AND(
OR(ISBLANK(AV234), AND(MOD(AV234, 10000) = BD234, QUOTIENT(AV234, 10000) = 6)),
OR(ISBLANK(AX234), AND(MOD(AX234, 10000) = BD234, QUOTIENT(AX234, 10000) = 7)),
OR(ISBLANK(AZ234), AND(MOD(AZ234, 10000) = BD234, QUOTIENT(AZ234, 10000) = 8)),
OR(ISBLANK(BB234), AND(MOD(BB234, 10000) = BD234, QUOTIENT(BB234, 10000) = 9))
)</f>
        <v>1</v>
      </c>
      <c r="BG234" s="57" t="b">
        <f>AND(
OR(ISBLANK(AW234), AND(MOD(AW234, 10000) = BE234, QUOTIENT(AW234, 10000) = 6)),
OR(ISBLANK(AY234), AND(MOD(AY234, 10000) = BE234, QUOTIENT(AY234, 10000) = 7)),
OR(ISBLANK(BA234), AND(MOD(BA234, 10000) = BE234, QUOTIENT(BA234, 10000) = 8)),
OR(ISBLANK(BC234), AND(MOD(BC234, 10000) = BE234, QUOTIENT(BC234, 10000) = 9))
)</f>
        <v>1</v>
      </c>
    </row>
    <row r="235" spans="1:59">
      <c r="A235" s="27" t="s">
        <v>994</v>
      </c>
      <c r="B235" s="9" t="s">
        <v>739</v>
      </c>
      <c r="C235" s="9">
        <v>4</v>
      </c>
      <c r="D235" s="9">
        <v>7</v>
      </c>
      <c r="E235" s="9" t="str">
        <f>_xlfn.CONCAT(B235, RIGHT(_xlfn.CONCAT("0", D235), 2))</f>
        <v>BZ-4807</v>
      </c>
      <c r="F235" s="9" t="s">
        <v>984</v>
      </c>
      <c r="G235" s="9" t="s">
        <v>655</v>
      </c>
      <c r="H235" s="9" t="s">
        <v>652</v>
      </c>
      <c r="J235" s="9" t="e">
        <f>MATCH($A235, 'Spells By School'!A:A, 0)</f>
        <v>#N/A</v>
      </c>
      <c r="K235" s="9" t="e">
        <f>MATCH($A235, 'Spells By School'!B:B, 0)</f>
        <v>#N/A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###error###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###error###</v>
      </c>
      <c r="U235" s="9" t="str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###error###</v>
      </c>
      <c r="V235" s="9" t="e">
        <f ca="1">INDEX('Wand Mapping'!K:K, U235)</f>
        <v>#VALUE!</v>
      </c>
      <c r="W235" s="9" t="e">
        <f ca="1">_xlfn.CONCAT(V235, "_", T235)</f>
        <v>#VALUE!</v>
      </c>
      <c r="X235" s="9" t="s">
        <v>1943</v>
      </c>
      <c r="Z235" s="9" t="str">
        <f>IF(ISBLANK(X235), W235, X235)</f>
        <v>IWAND09</v>
      </c>
      <c r="AA235" s="9" t="b">
        <v>1</v>
      </c>
      <c r="AD235" s="9" t="b">
        <v>1</v>
      </c>
      <c r="AH235" s="9" t="b">
        <v>1</v>
      </c>
      <c r="AI235" s="9" t="b">
        <v>1</v>
      </c>
      <c r="AJ235" s="9" t="b">
        <v>1</v>
      </c>
      <c r="AK235" s="9" t="b">
        <v>1</v>
      </c>
      <c r="AL235" s="9" t="b">
        <v>1</v>
      </c>
      <c r="AM235" s="9" t="b">
        <v>1</v>
      </c>
      <c r="AV235" s="55">
        <v>64030</v>
      </c>
      <c r="AW235" s="55">
        <v>64031</v>
      </c>
      <c r="AX235" s="55">
        <v>74030</v>
      </c>
      <c r="AY235" s="55">
        <v>74031</v>
      </c>
      <c r="AZ235" s="55">
        <v>84030</v>
      </c>
      <c r="BA235" s="55">
        <v>84031</v>
      </c>
      <c r="BB235" s="55">
        <v>94030</v>
      </c>
      <c r="BC235" s="55">
        <v>94031</v>
      </c>
      <c r="BD235" s="9">
        <v>4030</v>
      </c>
      <c r="BE235" s="9">
        <f>IF(BD235="", "", BD235+1)</f>
        <v>4031</v>
      </c>
      <c r="BF235" s="57" t="b">
        <f>AND(
OR(ISBLANK(AV235), AND(MOD(AV235, 10000) = BD235, QUOTIENT(AV235, 10000) = 6)),
OR(ISBLANK(AX235), AND(MOD(AX235, 10000) = BD235, QUOTIENT(AX235, 10000) = 7)),
OR(ISBLANK(AZ235), AND(MOD(AZ235, 10000) = BD235, QUOTIENT(AZ235, 10000) = 8)),
OR(ISBLANK(BB235), AND(MOD(BB235, 10000) = BD235, QUOTIENT(BB235, 10000) = 9))
)</f>
        <v>1</v>
      </c>
      <c r="BG235" s="57" t="b">
        <f>AND(
OR(ISBLANK(AW235), AND(MOD(AW235, 10000) = BE235, QUOTIENT(AW235, 10000) = 6)),
OR(ISBLANK(AY235), AND(MOD(AY235, 10000) = BE235, QUOTIENT(AY235, 10000) = 7)),
OR(ISBLANK(BA235), AND(MOD(BA235, 10000) = BE235, QUOTIENT(BA235, 10000) = 8)),
OR(ISBLANK(BC235), AND(MOD(BC235, 10000) = BE235, QUOTIENT(BC235, 10000) = 9))
)</f>
        <v>1</v>
      </c>
    </row>
    <row r="236" spans="1:59">
      <c r="A236" s="9" t="s">
        <v>366</v>
      </c>
      <c r="B236" s="9" t="s">
        <v>740</v>
      </c>
      <c r="C236" s="9">
        <v>4</v>
      </c>
      <c r="D236" s="9">
        <v>7</v>
      </c>
      <c r="E236" s="9" t="str">
        <f>_xlfn.CONCAT(B236, RIGHT(_xlfn.CONCAT("0", D236), 2))</f>
        <v>BZ-4907</v>
      </c>
      <c r="F236" s="9" t="s">
        <v>985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>
        <f>MATCH($A236, 'Spells By School'!D:D, 0)</f>
        <v>53</v>
      </c>
      <c r="N236" s="9" t="e">
        <f>MATCH($A236, 'Spells By School'!E:E, 0)</f>
        <v>#N/A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Transmutation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TR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60</v>
      </c>
      <c r="V236" s="9" t="str">
        <f>INDEX('Wand Mapping'!K:K, U236)</f>
        <v>wand_ai_580</v>
      </c>
      <c r="W236" s="9" t="str">
        <f>_xlfn.CONCAT(V236, "_", T236)</f>
        <v>wand_ai_580_TR</v>
      </c>
      <c r="Z236" s="9" t="str">
        <f>IF(ISBLANK(X236), W236, X236)</f>
        <v>wand_ai_580_TR</v>
      </c>
      <c r="AA236" s="9" t="b">
        <v>1</v>
      </c>
      <c r="AD236" s="9" t="b">
        <v>1</v>
      </c>
      <c r="AH236" s="9" t="b">
        <v>1</v>
      </c>
      <c r="AI236" s="9" t="b">
        <v>1</v>
      </c>
      <c r="AJ236" s="9" t="b">
        <v>1</v>
      </c>
      <c r="AK236" s="9" t="b">
        <v>1</v>
      </c>
      <c r="AL236" s="9" t="b">
        <v>1</v>
      </c>
      <c r="AM236" s="9" t="b">
        <v>1</v>
      </c>
      <c r="AV236" s="55">
        <v>64032</v>
      </c>
      <c r="AW236" s="55">
        <v>64033</v>
      </c>
      <c r="AX236" s="55">
        <v>74032</v>
      </c>
      <c r="AY236" s="55">
        <v>74033</v>
      </c>
      <c r="AZ236" s="55">
        <v>84032</v>
      </c>
      <c r="BA236" s="55">
        <v>84033</v>
      </c>
      <c r="BB236" s="55">
        <v>94032</v>
      </c>
      <c r="BC236" s="55">
        <v>94033</v>
      </c>
      <c r="BD236" s="9">
        <v>4032</v>
      </c>
      <c r="BE236" s="9">
        <f>IF(BD236="", "", BD236+1)</f>
        <v>4033</v>
      </c>
      <c r="BF236" s="57" t="b">
        <f>AND(
OR(ISBLANK(AV236), AND(MOD(AV236, 10000) = BD236, QUOTIENT(AV236, 10000) = 6)),
OR(ISBLANK(AX236), AND(MOD(AX236, 10000) = BD236, QUOTIENT(AX236, 10000) = 7)),
OR(ISBLANK(AZ236), AND(MOD(AZ236, 10000) = BD236, QUOTIENT(AZ236, 10000) = 8)),
OR(ISBLANK(BB236), AND(MOD(BB236, 10000) = BD236, QUOTIENT(BB236, 10000) = 9))
)</f>
        <v>1</v>
      </c>
      <c r="BG236" s="57" t="b">
        <f>AND(
OR(ISBLANK(AW236), AND(MOD(AW236, 10000) = BE236, QUOTIENT(AW236, 10000) = 6)),
OR(ISBLANK(AY236), AND(MOD(AY236, 10000) = BE236, QUOTIENT(AY236, 10000) = 7)),
OR(ISBLANK(BA236), AND(MOD(BA236, 10000) = BE236, QUOTIENT(BA236, 10000) = 8)),
OR(ISBLANK(BC236), AND(MOD(BC236, 10000) = BE236, QUOTIENT(BC236, 10000) = 9))
)</f>
        <v>1</v>
      </c>
    </row>
    <row r="237" spans="1:59">
      <c r="A237" s="9" t="s">
        <v>456</v>
      </c>
      <c r="B237" s="9" t="s">
        <v>1101</v>
      </c>
      <c r="C237" s="9">
        <v>4</v>
      </c>
      <c r="D237" s="9">
        <v>7</v>
      </c>
      <c r="E237" s="9" t="str">
        <f>_xlfn.CONCAT(B237, RIGHT(_xlfn.CONCAT("0", D237), 2))</f>
        <v>BZ-4A07</v>
      </c>
      <c r="F237" s="9" t="s">
        <v>986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>
        <f>MATCH($A237, 'Spells By School'!F:F, 0)</f>
        <v>21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Enchantment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EN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74</v>
      </c>
      <c r="V237" s="9" t="str">
        <f>INDEX('Wand Mapping'!K:K, U237)</f>
        <v>wand_ai_720</v>
      </c>
      <c r="W237" s="9" t="str">
        <f>_xlfn.CONCAT(V237, "_", T237)</f>
        <v>wand_ai_720_EN</v>
      </c>
      <c r="Z237" s="9" t="str">
        <f>IF(ISBLANK(X237), W237, X237)</f>
        <v>wand_ai_720_EN</v>
      </c>
      <c r="AA237" s="9" t="b">
        <v>1</v>
      </c>
      <c r="AD237" s="9" t="b">
        <v>1</v>
      </c>
      <c r="AH237" s="9" t="b">
        <v>1</v>
      </c>
      <c r="AI237" s="9" t="b">
        <v>1</v>
      </c>
      <c r="AJ237" s="9" t="b">
        <v>1</v>
      </c>
      <c r="AK237" s="9" t="b">
        <v>1</v>
      </c>
      <c r="AL237" s="9" t="b">
        <v>1</v>
      </c>
      <c r="AM237" s="9" t="b">
        <v>1</v>
      </c>
      <c r="AV237" s="55">
        <v>64034</v>
      </c>
      <c r="AW237" s="55">
        <v>64035</v>
      </c>
      <c r="BD237" s="9">
        <v>4034</v>
      </c>
      <c r="BE237" s="9">
        <f>IF(BD237="", "", BD237+1)</f>
        <v>4035</v>
      </c>
      <c r="BF237" s="57" t="b">
        <f>AND(
OR(ISBLANK(AV237), AND(MOD(AV237, 10000) = BD237, QUOTIENT(AV237, 10000) = 6)),
OR(ISBLANK(AX237), AND(MOD(AX237, 10000) = BD237, QUOTIENT(AX237, 10000) = 7)),
OR(ISBLANK(AZ237), AND(MOD(AZ237, 10000) = BD237, QUOTIENT(AZ237, 10000) = 8)),
OR(ISBLANK(BB237), AND(MOD(BB237, 10000) = BD237, QUOTIENT(BB237, 10000) = 9))
)</f>
        <v>1</v>
      </c>
      <c r="BG237" s="57" t="b">
        <f>AND(
OR(ISBLANK(AW237), AND(MOD(AW237, 10000) = BE237, QUOTIENT(AW237, 10000) = 6)),
OR(ISBLANK(AY237), AND(MOD(AY237, 10000) = BE237, QUOTIENT(AY237, 10000) = 7)),
OR(ISBLANK(BA237), AND(MOD(BA237, 10000) = BE237, QUOTIENT(BA237, 10000) = 8)),
OR(ISBLANK(BC237), AND(MOD(BC237, 10000) = BE237, QUOTIENT(BC237, 10000) = 9))
)</f>
        <v>1</v>
      </c>
    </row>
    <row r="238" spans="1:59">
      <c r="A238" s="69" t="s">
        <v>2070</v>
      </c>
      <c r="B238" s="9" t="s">
        <v>1102</v>
      </c>
      <c r="C238" s="9">
        <v>4</v>
      </c>
      <c r="D238" s="9">
        <v>7</v>
      </c>
      <c r="E238" s="9" t="str">
        <f>_xlfn.CONCAT(B238, RIGHT(_xlfn.CONCAT("0", D238), 2))</f>
        <v>BZ-4B07</v>
      </c>
      <c r="F238" s="9" t="s">
        <v>987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###error###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###error###</v>
      </c>
      <c r="U238" s="9" t="str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###error###</v>
      </c>
      <c r="V238" s="9" t="e">
        <f ca="1">INDEX('Wand Mapping'!K:K, U238)</f>
        <v>#VALUE!</v>
      </c>
      <c r="W238" s="9" t="e">
        <f ca="1">_xlfn.CONCAT(V238, "_", T238)</f>
        <v>#VALUE!</v>
      </c>
      <c r="Z238" s="9" t="e">
        <f ca="1">IF(ISBLANK(X238), W238, X238)</f>
        <v>#VALUE!</v>
      </c>
      <c r="AA238" s="9" t="b">
        <v>1</v>
      </c>
      <c r="AD238" s="9" t="b">
        <v>1</v>
      </c>
      <c r="AH238" s="9" t="b">
        <v>1</v>
      </c>
      <c r="AI238" s="9" t="b">
        <v>1</v>
      </c>
      <c r="AJ238" s="9" t="b">
        <v>1</v>
      </c>
      <c r="AK238" s="9" t="b">
        <v>1</v>
      </c>
      <c r="AL238" s="9" t="b">
        <v>1</v>
      </c>
      <c r="AM238" s="9" t="b">
        <v>1</v>
      </c>
      <c r="AV238" s="55">
        <v>64036</v>
      </c>
      <c r="AW238" s="55">
        <v>64037</v>
      </c>
      <c r="BD238" s="9">
        <v>4036</v>
      </c>
      <c r="BE238" s="9">
        <f>IF(BD238="", "", BD238+1)</f>
        <v>4037</v>
      </c>
      <c r="BF238" s="57" t="b">
        <f>AND(
OR(ISBLANK(AV238), AND(MOD(AV238, 10000) = BD238, QUOTIENT(AV238, 10000) = 6)),
OR(ISBLANK(AX238), AND(MOD(AX238, 10000) = BD238, QUOTIENT(AX238, 10000) = 7)),
OR(ISBLANK(AZ238), AND(MOD(AZ238, 10000) = BD238, QUOTIENT(AZ238, 10000) = 8)),
OR(ISBLANK(BB238), AND(MOD(BB238, 10000) = BD238, QUOTIENT(BB238, 10000) = 9))
)</f>
        <v>1</v>
      </c>
      <c r="BG238" s="57" t="b">
        <f>AND(
OR(ISBLANK(AW238), AND(MOD(AW238, 10000) = BE238, QUOTIENT(AW238, 10000) = 6)),
OR(ISBLANK(AY238), AND(MOD(AY238, 10000) = BE238, QUOTIENT(AY238, 10000) = 7)),
OR(ISBLANK(BA238), AND(MOD(BA238, 10000) = BE238, QUOTIENT(BA238, 10000) = 8)),
OR(ISBLANK(BC238), AND(MOD(BC238, 10000) = BE238, QUOTIENT(BC238, 10000) = 9))
)</f>
        <v>1</v>
      </c>
    </row>
    <row r="239" spans="1:59">
      <c r="A239" s="69" t="s">
        <v>2069</v>
      </c>
      <c r="B239" s="69" t="s">
        <v>2068</v>
      </c>
      <c r="C239" s="9">
        <v>4</v>
      </c>
      <c r="D239" s="9">
        <v>7</v>
      </c>
      <c r="E239" s="9" t="str">
        <f>_xlfn.CONCAT(B239, RIGHT(_xlfn.CONCAT("0", D239), 2))</f>
        <v>BZ-YZ07</v>
      </c>
      <c r="G239" s="69" t="s">
        <v>2008</v>
      </c>
      <c r="AA239" s="9" t="b">
        <v>1</v>
      </c>
      <c r="AD239" s="9" t="b">
        <v>1</v>
      </c>
      <c r="AH239" s="9" t="b">
        <v>1</v>
      </c>
      <c r="AI239" s="9" t="b">
        <v>1</v>
      </c>
      <c r="AJ239" s="9" t="b">
        <v>1</v>
      </c>
      <c r="AK239" s="9" t="b">
        <v>1</v>
      </c>
      <c r="AL239" s="9" t="b">
        <v>1</v>
      </c>
      <c r="AM239" s="9" t="b">
        <v>1</v>
      </c>
      <c r="BB239" s="55">
        <v>94038</v>
      </c>
      <c r="BC239" s="55">
        <v>94039</v>
      </c>
      <c r="BD239" s="9">
        <v>4038</v>
      </c>
      <c r="BE239" s="9">
        <f>IF(BD239="", "", BD239+1)</f>
        <v>4039</v>
      </c>
      <c r="BF239" s="57" t="b">
        <f>AND(
OR(ISBLANK(AV239), AND(MOD(AV239, 10000) = BD239, QUOTIENT(AV239, 10000) = 6)),
OR(ISBLANK(AX239), AND(MOD(AX239, 10000) = BD239, QUOTIENT(AX239, 10000) = 7)),
OR(ISBLANK(AZ239), AND(MOD(AZ239, 10000) = BD239, QUOTIENT(AZ239, 10000) = 8)),
OR(ISBLANK(BB239), AND(MOD(BB239, 10000) = BD239, QUOTIENT(BB239, 10000) = 9))
)</f>
        <v>1</v>
      </c>
      <c r="BG239" s="57" t="b">
        <f>AND(
OR(ISBLANK(AW239), AND(MOD(AW239, 10000) = BE239, QUOTIENT(AW239, 10000) = 6)),
OR(ISBLANK(AY239), AND(MOD(AY239, 10000) = BE239, QUOTIENT(AY239, 10000) = 7)),
OR(ISBLANK(BA239), AND(MOD(BA239, 10000) = BE239, QUOTIENT(BA239, 10000) = 8)),
OR(ISBLANK(BC239), AND(MOD(BC239, 10000) = BE239, QUOTIENT(BC239, 10000) = 9))
)</f>
        <v>1</v>
      </c>
    </row>
    <row r="240" spans="1:59">
      <c r="A240" s="9" t="s">
        <v>492</v>
      </c>
      <c r="B240" s="9" t="s">
        <v>1103</v>
      </c>
      <c r="C240" s="9">
        <v>4</v>
      </c>
      <c r="D240" s="9">
        <v>7</v>
      </c>
      <c r="E240" s="9" t="str">
        <f>_xlfn.CONCAT(B240, RIGHT(_xlfn.CONCAT("0", D240), 2))</f>
        <v>BZ-4C07</v>
      </c>
      <c r="F240" s="9" t="s">
        <v>988</v>
      </c>
      <c r="G240" s="9" t="s">
        <v>655</v>
      </c>
      <c r="H240" s="9" t="s">
        <v>652</v>
      </c>
      <c r="J240" s="9">
        <f>MATCH($A240, 'Spells By School'!A:A, 0)</f>
        <v>64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Abjuration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AB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80</v>
      </c>
      <c r="V240" s="9" t="str">
        <f>INDEX('Wand Mapping'!K:K, U240)</f>
        <v>wand_ai_780</v>
      </c>
      <c r="W240" s="9" t="str">
        <f>_xlfn.CONCAT(V240, "_", T240)</f>
        <v>wand_ai_780_AB</v>
      </c>
      <c r="Z240" s="9" t="str">
        <f>IF(ISBLANK(X240), W240, X240)</f>
        <v>wand_ai_780_AB</v>
      </c>
      <c r="AA240" s="9" t="b">
        <v>1</v>
      </c>
      <c r="AD240" s="9" t="b">
        <v>1</v>
      </c>
      <c r="AH240" s="9" t="b">
        <v>1</v>
      </c>
      <c r="AI240" s="9" t="b">
        <v>1</v>
      </c>
      <c r="AJ240" s="9" t="b">
        <v>1</v>
      </c>
      <c r="AK240" s="9" t="b">
        <v>1</v>
      </c>
      <c r="AL240" s="9" t="b">
        <v>1</v>
      </c>
      <c r="AM240" s="9" t="b">
        <v>1</v>
      </c>
      <c r="AV240" s="55">
        <v>64040</v>
      </c>
      <c r="AW240" s="55">
        <v>64041</v>
      </c>
      <c r="BB240" s="55">
        <v>94040</v>
      </c>
      <c r="BC240" s="55">
        <v>94041</v>
      </c>
      <c r="BD240" s="9">
        <v>4040</v>
      </c>
      <c r="BE240" s="9">
        <f>IF(BD240="", "", BD240+1)</f>
        <v>4041</v>
      </c>
      <c r="BF240" s="57" t="b">
        <f>AND(
OR(ISBLANK(AV240), AND(MOD(AV240, 10000) = BD240, QUOTIENT(AV240, 10000) = 6)),
OR(ISBLANK(AX240), AND(MOD(AX240, 10000) = BD240, QUOTIENT(AX240, 10000) = 7)),
OR(ISBLANK(AZ240), AND(MOD(AZ240, 10000) = BD240, QUOTIENT(AZ240, 10000) = 8)),
OR(ISBLANK(BB240), AND(MOD(BB240, 10000) = BD240, QUOTIENT(BB240, 10000) = 9))
)</f>
        <v>1</v>
      </c>
      <c r="BG240" s="57" t="b">
        <f>AND(
OR(ISBLANK(AW240), AND(MOD(AW240, 10000) = BE240, QUOTIENT(AW240, 10000) = 6)),
OR(ISBLANK(AY240), AND(MOD(AY240, 10000) = BE240, QUOTIENT(AY240, 10000) = 7)),
OR(ISBLANK(BA240), AND(MOD(BA240, 10000) = BE240, QUOTIENT(BA240, 10000) = 8)),
OR(ISBLANK(BC240), AND(MOD(BC240, 10000) = BE240, QUOTIENT(BC240, 10000) = 9))
)</f>
        <v>1</v>
      </c>
    </row>
    <row r="241" spans="1:59">
      <c r="A241" s="9" t="s">
        <v>131</v>
      </c>
      <c r="B241" s="9" t="s">
        <v>1104</v>
      </c>
      <c r="C241" s="9">
        <v>4</v>
      </c>
      <c r="D241" s="9">
        <v>7</v>
      </c>
      <c r="E241" s="9" t="str">
        <f>_xlfn.CONCAT(B241, RIGHT(_xlfn.CONCAT("0", D241), 2))</f>
        <v>BZ-4D07</v>
      </c>
      <c r="F241" s="9" t="s">
        <v>989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>
        <f>MATCH($A241, 'Spells By School'!E:E, 0)</f>
        <v>52</v>
      </c>
      <c r="O241" s="9" t="e">
        <f>MATCH($A241, 'Spells By School'!F:F, 0)</f>
        <v>#N/A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Invocation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EV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23</v>
      </c>
      <c r="V241" s="9" t="str">
        <f>INDEX('Wand Mapping'!K:K, U241)</f>
        <v>wand_ai_210</v>
      </c>
      <c r="W241" s="9" t="str">
        <f>_xlfn.CONCAT(V241, "_", T241)</f>
        <v>wand_ai_210_EV</v>
      </c>
      <c r="Z241" s="9" t="str">
        <f>IF(ISBLANK(X241), W241, X241)</f>
        <v>wand_ai_210_EV</v>
      </c>
      <c r="AA241" s="9" t="b">
        <v>1</v>
      </c>
      <c r="AD241" s="9" t="b">
        <v>1</v>
      </c>
      <c r="AH241" s="9" t="b">
        <v>1</v>
      </c>
      <c r="AI241" s="9" t="b">
        <v>1</v>
      </c>
      <c r="AJ241" s="9" t="b">
        <v>1</v>
      </c>
      <c r="AK241" s="9" t="b">
        <v>1</v>
      </c>
      <c r="AL241" s="9" t="b">
        <v>1</v>
      </c>
      <c r="AM241" s="9" t="b">
        <v>1</v>
      </c>
      <c r="AV241" s="55">
        <v>64042</v>
      </c>
      <c r="AW241" s="55">
        <v>64043</v>
      </c>
      <c r="BB241" s="55">
        <v>94042</v>
      </c>
      <c r="BC241" s="55">
        <v>94043</v>
      </c>
      <c r="BD241" s="9">
        <v>4042</v>
      </c>
      <c r="BE241" s="9">
        <f>IF(BD241="", "", BD241+1)</f>
        <v>4043</v>
      </c>
      <c r="BF241" s="57" t="b">
        <f>AND(
OR(ISBLANK(AV241), AND(MOD(AV241, 10000) = BD241, QUOTIENT(AV241, 10000) = 6)),
OR(ISBLANK(AX241), AND(MOD(AX241, 10000) = BD241, QUOTIENT(AX241, 10000) = 7)),
OR(ISBLANK(AZ241), AND(MOD(AZ241, 10000) = BD241, QUOTIENT(AZ241, 10000) = 8)),
OR(ISBLANK(BB241), AND(MOD(BB241, 10000) = BD241, QUOTIENT(BB241, 10000) = 9))
)</f>
        <v>1</v>
      </c>
      <c r="BG241" s="57" t="b">
        <f>AND(
OR(ISBLANK(AW241), AND(MOD(AW241, 10000) = BE241, QUOTIENT(AW241, 10000) = 6)),
OR(ISBLANK(AY241), AND(MOD(AY241, 10000) = BE241, QUOTIENT(AY241, 10000) = 7)),
OR(ISBLANK(BA241), AND(MOD(BA241, 10000) = BE241, QUOTIENT(BA241, 10000) = 8)),
OR(ISBLANK(BC241), AND(MOD(BC241, 10000) = BE241, QUOTIENT(BC241, 10000) = 9))
)</f>
        <v>1</v>
      </c>
    </row>
    <row r="242" spans="1:59">
      <c r="A242" s="9" t="s">
        <v>188</v>
      </c>
      <c r="B242" s="9" t="s">
        <v>1105</v>
      </c>
      <c r="C242" s="9">
        <v>4</v>
      </c>
      <c r="D242" s="9">
        <v>7</v>
      </c>
      <c r="E242" s="9" t="str">
        <f>_xlfn.CONCAT(B242, RIGHT(_xlfn.CONCAT("0", D242), 2))</f>
        <v>BZ-4E07</v>
      </c>
      <c r="F242" s="9" t="s">
        <v>990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82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Transmutation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33</v>
      </c>
      <c r="V242" s="9" t="str">
        <f>INDEX('Wand Mapping'!K:K, U242)</f>
        <v>wand_ai_310</v>
      </c>
      <c r="W242" s="9" t="str">
        <f>_xlfn.CONCAT(V242, "_", T242)</f>
        <v>wand_ai_310_TR</v>
      </c>
      <c r="Z242" s="9" t="str">
        <f>IF(ISBLANK(X242), W242, X242)</f>
        <v>wand_ai_310_TR</v>
      </c>
      <c r="AA242" s="9" t="b">
        <v>1</v>
      </c>
      <c r="AD242" s="9" t="b">
        <v>1</v>
      </c>
      <c r="AH242" s="9" t="b">
        <v>1</v>
      </c>
      <c r="AI242" s="9" t="b">
        <v>1</v>
      </c>
      <c r="AJ242" s="9" t="b">
        <v>1</v>
      </c>
      <c r="AK242" s="9" t="b">
        <v>1</v>
      </c>
      <c r="AL242" s="9" t="b">
        <v>1</v>
      </c>
      <c r="AM242" s="9" t="b">
        <v>1</v>
      </c>
      <c r="AV242" s="55">
        <v>64044</v>
      </c>
      <c r="AW242" s="55">
        <v>64045</v>
      </c>
      <c r="BB242" s="55">
        <v>94044</v>
      </c>
      <c r="BC242" s="55">
        <v>94045</v>
      </c>
      <c r="BD242" s="9">
        <v>4044</v>
      </c>
      <c r="BE242" s="9">
        <f>IF(BD242="", "", BD242+1)</f>
        <v>4045</v>
      </c>
      <c r="BF242" s="57" t="b">
        <f>AND(
OR(ISBLANK(AV242), AND(MOD(AV242, 10000) = BD242, QUOTIENT(AV242, 10000) = 6)),
OR(ISBLANK(AX242), AND(MOD(AX242, 10000) = BD242, QUOTIENT(AX242, 10000) = 7)),
OR(ISBLANK(AZ242), AND(MOD(AZ242, 10000) = BD242, QUOTIENT(AZ242, 10000) = 8)),
OR(ISBLANK(BB242), AND(MOD(BB242, 10000) = BD242, QUOTIENT(BB242, 10000) = 9))
)</f>
        <v>1</v>
      </c>
      <c r="BG242" s="57" t="b">
        <f>AND(
OR(ISBLANK(AW242), AND(MOD(AW242, 10000) = BE242, QUOTIENT(AW242, 10000) = 6)),
OR(ISBLANK(AY242), AND(MOD(AY242, 10000) = BE242, QUOTIENT(AY242, 10000) = 7)),
OR(ISBLANK(BA242), AND(MOD(BA242, 10000) = BE242, QUOTIENT(BA242, 10000) = 8)),
OR(ISBLANK(BC242), AND(MOD(BC242, 10000) = BE242, QUOTIENT(BC242, 10000) = 9))
)</f>
        <v>1</v>
      </c>
    </row>
    <row r="243" spans="1:59">
      <c r="A243" s="71" t="s">
        <v>2071</v>
      </c>
      <c r="AA243" s="9" t="b">
        <v>1</v>
      </c>
      <c r="AD243" s="9" t="b">
        <v>1</v>
      </c>
      <c r="AH243" s="9" t="b">
        <v>1</v>
      </c>
      <c r="AI243" s="9" t="b">
        <v>1</v>
      </c>
      <c r="AJ243" s="9" t="b">
        <v>1</v>
      </c>
      <c r="AK243" s="9" t="b">
        <v>1</v>
      </c>
      <c r="AL243" s="9" t="b">
        <v>1</v>
      </c>
      <c r="AM243" s="9" t="b">
        <v>1</v>
      </c>
      <c r="AV243" s="55">
        <v>64046</v>
      </c>
      <c r="AW243" s="55">
        <v>64047</v>
      </c>
      <c r="AX243" s="55">
        <v>74046</v>
      </c>
      <c r="AY243" s="55">
        <v>74047</v>
      </c>
      <c r="BD243" s="9">
        <v>4046</v>
      </c>
      <c r="BE243" s="9">
        <f>IF(BD243="", "", BD243+1)</f>
        <v>4047</v>
      </c>
      <c r="BF243" s="57" t="b">
        <f>AND(
OR(ISBLANK(AV243), AND(MOD(AV243, 10000) = BD243, QUOTIENT(AV243, 10000) = 6)),
OR(ISBLANK(AX243), AND(MOD(AX243, 10000) = BD243, QUOTIENT(AX243, 10000) = 7)),
OR(ISBLANK(AZ243), AND(MOD(AZ243, 10000) = BD243, QUOTIENT(AZ243, 10000) = 8)),
OR(ISBLANK(BB243), AND(MOD(BB243, 10000) = BD243, QUOTIENT(BB243, 10000) = 9))
)</f>
        <v>1</v>
      </c>
      <c r="BG243" s="57" t="b">
        <f>AND(
OR(ISBLANK(AW243), AND(MOD(AW243, 10000) = BE243, QUOTIENT(AW243, 10000) = 6)),
OR(ISBLANK(AY243), AND(MOD(AY243, 10000) = BE243, QUOTIENT(AY243, 10000) = 7)),
OR(ISBLANK(BA243), AND(MOD(BA243, 10000) = BE243, QUOTIENT(BA243, 10000) = 8)),
OR(ISBLANK(BC243), AND(MOD(BC243, 10000) = BE243, QUOTIENT(BC243, 10000) = 9))
)</f>
        <v>1</v>
      </c>
    </row>
    <row r="244" spans="1:59">
      <c r="A244" s="71" t="s">
        <v>2072</v>
      </c>
      <c r="AA244" s="9" t="b">
        <v>1</v>
      </c>
      <c r="AD244" s="9" t="b">
        <v>1</v>
      </c>
      <c r="AH244" s="9" t="b">
        <v>1</v>
      </c>
      <c r="AI244" s="9" t="b">
        <v>1</v>
      </c>
      <c r="AJ244" s="9" t="b">
        <v>1</v>
      </c>
      <c r="AK244" s="9" t="b">
        <v>1</v>
      </c>
      <c r="AL244" s="9" t="b">
        <v>1</v>
      </c>
      <c r="AM244" s="9" t="b">
        <v>1</v>
      </c>
      <c r="AV244" s="55">
        <v>64048</v>
      </c>
      <c r="AW244" s="55">
        <v>64049</v>
      </c>
      <c r="AX244" s="55">
        <v>74048</v>
      </c>
      <c r="AY244" s="55">
        <v>74049</v>
      </c>
      <c r="BD244" s="9">
        <v>4048</v>
      </c>
      <c r="BE244" s="9">
        <f>IF(BD244="", "", BD244+1)</f>
        <v>4049</v>
      </c>
      <c r="BF244" s="57" t="b">
        <f>AND(
OR(ISBLANK(AV244), AND(MOD(AV244, 10000) = BD244, QUOTIENT(AV244, 10000) = 6)),
OR(ISBLANK(AX244), AND(MOD(AX244, 10000) = BD244, QUOTIENT(AX244, 10000) = 7)),
OR(ISBLANK(AZ244), AND(MOD(AZ244, 10000) = BD244, QUOTIENT(AZ244, 10000) = 8)),
OR(ISBLANK(BB244), AND(MOD(BB244, 10000) = BD244, QUOTIENT(BB244, 10000) = 9))
)</f>
        <v>1</v>
      </c>
      <c r="BG244" s="57" t="b">
        <f>AND(
OR(ISBLANK(AW244), AND(MOD(AW244, 10000) = BE244, QUOTIENT(AW244, 10000) = 6)),
OR(ISBLANK(AY244), AND(MOD(AY244, 10000) = BE244, QUOTIENT(AY244, 10000) = 7)),
OR(ISBLANK(BA244), AND(MOD(BA244, 10000) = BE244, QUOTIENT(BA244, 10000) = 8)),
OR(ISBLANK(BC244), AND(MOD(BC244, 10000) = BE244, QUOTIENT(BC244, 10000) = 9))
)</f>
        <v>1</v>
      </c>
    </row>
    <row r="245" spans="1:59">
      <c r="A245" s="71" t="s">
        <v>2073</v>
      </c>
      <c r="AA245" s="9" t="b">
        <v>1</v>
      </c>
      <c r="AD245" s="9" t="b">
        <v>1</v>
      </c>
      <c r="AH245" s="9" t="b">
        <v>1</v>
      </c>
      <c r="AI245" s="9" t="b">
        <v>1</v>
      </c>
      <c r="AJ245" s="9" t="b">
        <v>1</v>
      </c>
      <c r="AK245" s="9" t="b">
        <v>1</v>
      </c>
      <c r="AL245" s="9" t="b">
        <v>1</v>
      </c>
      <c r="AM245" s="9" t="b">
        <v>1</v>
      </c>
      <c r="AV245" s="55">
        <v>64050</v>
      </c>
      <c r="AW245" s="55">
        <v>64051</v>
      </c>
      <c r="AX245" s="55">
        <v>74050</v>
      </c>
      <c r="AY245" s="55">
        <v>74051</v>
      </c>
      <c r="BD245" s="9">
        <v>4050</v>
      </c>
      <c r="BE245" s="9">
        <f>IF(BD245="", "", BD245+1)</f>
        <v>4051</v>
      </c>
      <c r="BF245" s="57" t="b">
        <f>AND(
OR(ISBLANK(AV245), AND(MOD(AV245, 10000) = BD245, QUOTIENT(AV245, 10000) = 6)),
OR(ISBLANK(AX245), AND(MOD(AX245, 10000) = BD245, QUOTIENT(AX245, 10000) = 7)),
OR(ISBLANK(AZ245), AND(MOD(AZ245, 10000) = BD245, QUOTIENT(AZ245, 10000) = 8)),
OR(ISBLANK(BB245), AND(MOD(BB245, 10000) = BD245, QUOTIENT(BB245, 10000) = 9))
)</f>
        <v>1</v>
      </c>
      <c r="BG245" s="57" t="b">
        <f>AND(
OR(ISBLANK(AW245), AND(MOD(AW245, 10000) = BE245, QUOTIENT(AW245, 10000) = 6)),
OR(ISBLANK(AY245), AND(MOD(AY245, 10000) = BE245, QUOTIENT(AY245, 10000) = 7)),
OR(ISBLANK(BA245), AND(MOD(BA245, 10000) = BE245, QUOTIENT(BA245, 10000) = 8)),
OR(ISBLANK(BC245), AND(MOD(BC245, 10000) = BE245, QUOTIENT(BC245, 10000) = 9))
)</f>
        <v>1</v>
      </c>
    </row>
    <row r="246" spans="1:59">
      <c r="A246" s="30" t="s">
        <v>281</v>
      </c>
      <c r="B246" s="9" t="s">
        <v>1107</v>
      </c>
      <c r="C246" s="9">
        <v>4</v>
      </c>
      <c r="D246" s="9">
        <v>7</v>
      </c>
      <c r="E246" s="9" t="str">
        <f>_xlfn.CONCAT(B246, RIGHT(_xlfn.CONCAT("0", D246), 2))</f>
        <v>BZ-4G07</v>
      </c>
      <c r="F246" s="9" t="s">
        <v>992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>
        <f>MATCH($A246, 'Spells By School'!C:C, 0)</f>
        <v>12</v>
      </c>
      <c r="M246" s="9" t="e">
        <f>MATCH($A246, 'Spells By School'!D:D, 0)</f>
        <v>#N/A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Divination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DI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47</v>
      </c>
      <c r="V246" s="9" t="str">
        <f>INDEX('Wand Mapping'!K:K, U246)</f>
        <v>wand_ai_450</v>
      </c>
      <c r="W246" s="9" t="str">
        <f>_xlfn.CONCAT(V246, "_", T246)</f>
        <v>wand_ai_450_DI</v>
      </c>
      <c r="Z246" s="9" t="str">
        <f>IF(ISBLANK(X246), W246, X246)</f>
        <v>wand_ai_450_DI</v>
      </c>
      <c r="AA246" s="9" t="b">
        <v>1</v>
      </c>
      <c r="AB246" s="9" t="b">
        <v>1</v>
      </c>
      <c r="AC246" s="9" t="b">
        <v>1</v>
      </c>
      <c r="AD246" s="9" t="b">
        <v>1</v>
      </c>
      <c r="AE246" s="9" t="b">
        <v>1</v>
      </c>
      <c r="AF246" s="9" t="b">
        <v>1</v>
      </c>
      <c r="AG246" s="9" t="b">
        <v>1</v>
      </c>
      <c r="AH246" s="9" t="b">
        <v>1</v>
      </c>
      <c r="AI246" s="9" t="b">
        <v>1</v>
      </c>
      <c r="AJ246" s="9" t="b">
        <v>1</v>
      </c>
      <c r="AK246" s="9" t="b">
        <v>1</v>
      </c>
      <c r="AL246" s="9" t="b">
        <v>1</v>
      </c>
      <c r="AM246" s="9" t="b">
        <v>1</v>
      </c>
      <c r="AV246" s="55">
        <v>64052</v>
      </c>
      <c r="AW246" s="55">
        <v>64053</v>
      </c>
      <c r="BB246" s="55">
        <v>94052</v>
      </c>
      <c r="BC246" s="55">
        <v>94053</v>
      </c>
      <c r="BD246" s="9">
        <v>4052</v>
      </c>
      <c r="BE246" s="9">
        <f>IF(BD246="", "", BD246+1)</f>
        <v>4053</v>
      </c>
      <c r="BF246" s="57" t="b">
        <f>AND(
OR(ISBLANK(AV246), AND(MOD(AV246, 10000) = BD246, QUOTIENT(AV246, 10000) = 6)),
OR(ISBLANK(AX246), AND(MOD(AX246, 10000) = BD246, QUOTIENT(AX246, 10000) = 7)),
OR(ISBLANK(AZ246), AND(MOD(AZ246, 10000) = BD246, QUOTIENT(AZ246, 10000) = 8)),
OR(ISBLANK(BB246), AND(MOD(BB246, 10000) = BD246, QUOTIENT(BB246, 10000) = 9))
)</f>
        <v>1</v>
      </c>
      <c r="BG246" s="57" t="b">
        <f>AND(
OR(ISBLANK(AW246), AND(MOD(AW246, 10000) = BE246, QUOTIENT(AW246, 10000) = 6)),
OR(ISBLANK(AY246), AND(MOD(AY246, 10000) = BE246, QUOTIENT(AY246, 10000) = 7)),
OR(ISBLANK(BA246), AND(MOD(BA246, 10000) = BE246, QUOTIENT(BA246, 10000) = 8)),
OR(ISBLANK(BC246), AND(MOD(BC246, 10000) = BE246, QUOTIENT(BC246, 10000) = 9))
)</f>
        <v>1</v>
      </c>
    </row>
    <row r="247" spans="1:59">
      <c r="A247" s="9" t="s">
        <v>545</v>
      </c>
      <c r="B247" s="9" t="s">
        <v>1108</v>
      </c>
      <c r="C247" s="9">
        <v>4</v>
      </c>
      <c r="D247" s="9">
        <v>7</v>
      </c>
      <c r="E247" s="9" t="str">
        <f>_xlfn.CONCAT(B247, RIGHT(_xlfn.CONCAT("0", D247), 2))</f>
        <v>BZ-4H07</v>
      </c>
      <c r="F247" s="9" t="s">
        <v>993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>
        <f>MATCH($A247, 'Spells By School'!D:D, 0)</f>
        <v>90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Transmutation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TR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87</v>
      </c>
      <c r="V247" s="9" t="str">
        <f>INDEX('Wand Mapping'!K:K, U247)</f>
        <v>wand_ai_850</v>
      </c>
      <c r="W247" s="9" t="str">
        <f>_xlfn.CONCAT(V247, "_", T247)</f>
        <v>wand_ai_850_TR</v>
      </c>
      <c r="Z247" s="9" t="str">
        <f>IF(ISBLANK(X247), W247, X247)</f>
        <v>wand_ai_850_TR</v>
      </c>
      <c r="AA247" s="9" t="b">
        <v>1</v>
      </c>
      <c r="AD247" s="9" t="b">
        <v>1</v>
      </c>
      <c r="AH247" s="9" t="b">
        <v>1</v>
      </c>
      <c r="AI247" s="9" t="b">
        <v>1</v>
      </c>
      <c r="AJ247" s="9" t="b">
        <v>1</v>
      </c>
      <c r="AK247" s="9" t="b">
        <v>1</v>
      </c>
      <c r="AL247" s="9" t="b">
        <v>1</v>
      </c>
      <c r="AM247" s="9" t="b">
        <v>1</v>
      </c>
      <c r="AV247" s="55">
        <v>64054</v>
      </c>
      <c r="AW247" s="55">
        <v>64055</v>
      </c>
      <c r="AX247" s="55">
        <v>74054</v>
      </c>
      <c r="AY247" s="55">
        <v>74055</v>
      </c>
      <c r="BB247" s="55">
        <v>94054</v>
      </c>
      <c r="BC247" s="55">
        <v>94055</v>
      </c>
      <c r="BD247" s="9">
        <v>4054</v>
      </c>
      <c r="BE247" s="9">
        <f>IF(BD247="", "", BD247+1)</f>
        <v>4055</v>
      </c>
      <c r="BF247" s="57" t="b">
        <f>AND(
OR(ISBLANK(AV247), AND(MOD(AV247, 10000) = BD247, QUOTIENT(AV247, 10000) = 6)),
OR(ISBLANK(AX247), AND(MOD(AX247, 10000) = BD247, QUOTIENT(AX247, 10000) = 7)),
OR(ISBLANK(AZ247), AND(MOD(AZ247, 10000) = BD247, QUOTIENT(AZ247, 10000) = 8)),
OR(ISBLANK(BB247), AND(MOD(BB247, 10000) = BD247, QUOTIENT(BB247, 10000) = 9))
)</f>
        <v>1</v>
      </c>
      <c r="BG247" s="57" t="b">
        <f>AND(
OR(ISBLANK(AW247), AND(MOD(AW247, 10000) = BE247, QUOTIENT(AW247, 10000) = 6)),
OR(ISBLANK(AY247), AND(MOD(AY247, 10000) = BE247, QUOTIENT(AY247, 10000) = 7)),
OR(ISBLANK(BA247), AND(MOD(BA247, 10000) = BE247, QUOTIENT(BA247, 10000) = 8)),
OR(ISBLANK(BC247), AND(MOD(BC247, 10000) = BE247, QUOTIENT(BC247, 10000) = 9))
)</f>
        <v>1</v>
      </c>
    </row>
    <row r="248" spans="1:59">
      <c r="A248" s="9" t="s">
        <v>520</v>
      </c>
      <c r="B248" s="9" t="s">
        <v>1853</v>
      </c>
      <c r="C248" s="9">
        <v>4</v>
      </c>
      <c r="D248" s="9">
        <v>7</v>
      </c>
      <c r="E248" s="9" t="str">
        <f>_xlfn.CONCAT(B248, RIGHT(_xlfn.CONCAT("0", D248), 2))</f>
        <v>BZ-WC07</v>
      </c>
      <c r="F248" s="9" t="s">
        <v>1444</v>
      </c>
      <c r="G248" s="9" t="s">
        <v>655</v>
      </c>
      <c r="H248" s="9" t="s">
        <v>656</v>
      </c>
      <c r="J248" s="9" t="e">
        <f>MATCH($A248, 'Spells By School'!A:A, 0)</f>
        <v>#N/A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>
        <f ca="1">MATCH($A248, 'Spells By School'!G:G, 0)</f>
        <v>5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ca="1">IF(ISNA($J248), IF(ISNA($K248), IF(ISNA($L248), IF(ISNA($M248), IF(ISNA($N248), IF(ISNA($O248), IF(ISNA($P248), IF(ISNA($Q248), IF(ISNA($R248), "###error###", R$1),Q$1),P$1),O$1),N$1),M$1),L$1),K$1),J$1)</f>
        <v>Necromancy</v>
      </c>
      <c r="T248" s="9" t="str">
        <f ca="1">IF(ISNA($J248), IF(ISNA($K248), IF(ISNA($L248), IF(ISNA($M248), IF(ISNA($N248), IF(ISNA($O248), IF(ISNA($P248), IF(ISNA($Q248), IF(ISNA($R248), "###error###", "WM"),"IL"),"NE"),"EN"),"EV"),"TR"),"DI"),"CO"),"AB")</f>
        <v>NE</v>
      </c>
      <c r="U248" s="9">
        <f ca="1"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83</v>
      </c>
      <c r="V248" s="9" t="str">
        <f ca="1">INDEX('Wand Mapping'!K:K, U248)</f>
        <v>wand_ai_810</v>
      </c>
      <c r="W248" s="9" t="str">
        <f ca="1">_xlfn.CONCAT(V248, "_", T248)</f>
        <v>wand_ai_810_NE</v>
      </c>
      <c r="Z248" s="9" t="str">
        <f ca="1">IF(ISBLANK(X248), W248, X248)</f>
        <v>wand_ai_810_NE</v>
      </c>
      <c r="AA248" s="9" t="b">
        <v>1</v>
      </c>
      <c r="AD248" s="9" t="b">
        <v>1</v>
      </c>
      <c r="AH248" s="9" t="b">
        <v>1</v>
      </c>
      <c r="AI248" s="9" t="b">
        <v>1</v>
      </c>
      <c r="AJ248" s="9" t="b">
        <v>1</v>
      </c>
      <c r="AK248" s="9" t="b">
        <v>1</v>
      </c>
      <c r="AL248" s="9" t="b">
        <v>1</v>
      </c>
      <c r="AM248" s="9" t="b">
        <v>1</v>
      </c>
      <c r="AX248" s="55">
        <v>74056</v>
      </c>
      <c r="AY248" s="55">
        <v>74057</v>
      </c>
      <c r="BD248" s="9">
        <v>4056</v>
      </c>
      <c r="BE248" s="9">
        <f>IF(BD248="", "", BD248+1)</f>
        <v>4057</v>
      </c>
      <c r="BF248" s="57" t="b">
        <f>AND(
OR(ISBLANK(AV248), AND(MOD(AV248, 10000) = BD248, QUOTIENT(AV248, 10000) = 6)),
OR(ISBLANK(AX248), AND(MOD(AX248, 10000) = BD248, QUOTIENT(AX248, 10000) = 7)),
OR(ISBLANK(AZ248), AND(MOD(AZ248, 10000) = BD248, QUOTIENT(AZ248, 10000) = 8)),
OR(ISBLANK(BB248), AND(MOD(BB248, 10000) = BD248, QUOTIENT(BB248, 10000) = 9))
)</f>
        <v>1</v>
      </c>
      <c r="BG248" s="57" t="b">
        <f>AND(
OR(ISBLANK(AW248), AND(MOD(AW248, 10000) = BE248, QUOTIENT(AW248, 10000) = 6)),
OR(ISBLANK(AY248), AND(MOD(AY248, 10000) = BE248, QUOTIENT(AY248, 10000) = 7)),
OR(ISBLANK(BA248), AND(MOD(BA248, 10000) = BE248, QUOTIENT(BA248, 10000) = 8)),
OR(ISBLANK(BC248), AND(MOD(BC248, 10000) = BE248, QUOTIENT(BC248, 10000) = 9))
)</f>
        <v>1</v>
      </c>
    </row>
    <row r="249" spans="1:59">
      <c r="A249" s="9" t="s">
        <v>593</v>
      </c>
      <c r="B249" s="9" t="s">
        <v>1860</v>
      </c>
      <c r="C249" s="9">
        <v>4</v>
      </c>
      <c r="D249" s="9">
        <v>7</v>
      </c>
      <c r="E249" s="9" t="str">
        <f>_xlfn.CONCAT(B249, RIGHT(_xlfn.CONCAT("0", D249), 2))</f>
        <v>BZ-WJ07</v>
      </c>
      <c r="F249" s="9" t="s">
        <v>1451</v>
      </c>
      <c r="G249" s="9" t="s">
        <v>655</v>
      </c>
      <c r="H249" s="9" t="s">
        <v>656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27</v>
      </c>
      <c r="R249" s="9" t="e">
        <f>MATCH($A249, 'Spells By School'!I:I, 0)</f>
        <v>#N/A</v>
      </c>
      <c r="S249" s="9" t="str">
        <f ca="1">IF(ISNA($J249), IF(ISNA($K249), IF(ISNA($L249), IF(ISNA($M249), IF(ISNA($N249), IF(ISNA($O249), IF(ISNA($P249), IF(ISNA($Q249), IF(ISNA($R249), "###error###", R$1),Q$1),P$1),O$1),N$1),M$1),L$1),K$1),J$1)</f>
        <v>Illusion</v>
      </c>
      <c r="T249" s="9" t="str">
        <f ca="1">IF(ISNA($J249), IF(ISNA($K249), IF(ISNA($L249), IF(ISNA($M249), IF(ISNA($N249), IF(ISNA($O249), IF(ISNA($P249), IF(ISNA($Q249), IF(ISNA($R249), "###error###", "WM"),"IL"),"NE"),"EN"),"EV"),"TR"),"DI"),"CO"),"AB")</f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94</v>
      </c>
      <c r="V249" s="9" t="str">
        <f ca="1">INDEX('Wand Mapping'!K:K, U249)</f>
        <v>wand_ai_920</v>
      </c>
      <c r="W249" s="9" t="str">
        <f ca="1">_xlfn.CONCAT(V249, "_", T249)</f>
        <v>wand_ai_920_IL</v>
      </c>
      <c r="Z249" s="9" t="str">
        <f ca="1">IF(ISBLANK(X249), W249, X249)</f>
        <v>wand_ai_920_IL</v>
      </c>
      <c r="AA249" s="9" t="b">
        <v>1</v>
      </c>
      <c r="AD249" s="9" t="b">
        <v>1</v>
      </c>
      <c r="AH249" s="9" t="b">
        <v>1</v>
      </c>
      <c r="AI249" s="9" t="b">
        <v>1</v>
      </c>
      <c r="AJ249" s="9" t="b">
        <v>1</v>
      </c>
      <c r="AK249" s="9" t="b">
        <v>1</v>
      </c>
      <c r="AL249" s="9" t="b">
        <v>1</v>
      </c>
      <c r="AM249" s="9" t="b">
        <v>1</v>
      </c>
      <c r="AX249" s="55">
        <v>74058</v>
      </c>
      <c r="AY249" s="55">
        <v>74059</v>
      </c>
      <c r="BD249" s="9">
        <v>4058</v>
      </c>
      <c r="BE249" s="9">
        <f>IF(BD249="", "", BD249+1)</f>
        <v>4059</v>
      </c>
      <c r="BF249" s="57" t="b">
        <f>AND(
OR(ISBLANK(AV249), AND(MOD(AV249, 10000) = BD249, QUOTIENT(AV249, 10000) = 6)),
OR(ISBLANK(AX249), AND(MOD(AX249, 10000) = BD249, QUOTIENT(AX249, 10000) = 7)),
OR(ISBLANK(AZ249), AND(MOD(AZ249, 10000) = BD249, QUOTIENT(AZ249, 10000) = 8)),
OR(ISBLANK(BB249), AND(MOD(BB249, 10000) = BD249, QUOTIENT(BB249, 10000) = 9))
)</f>
        <v>1</v>
      </c>
      <c r="BG249" s="57" t="b">
        <f>AND(
OR(ISBLANK(AW249), AND(MOD(AW249, 10000) = BE249, QUOTIENT(AW249, 10000) = 6)),
OR(ISBLANK(AY249), AND(MOD(AY249, 10000) = BE249, QUOTIENT(AY249, 10000) = 7)),
OR(ISBLANK(BA249), AND(MOD(BA249, 10000) = BE249, QUOTIENT(BA249, 10000) = 8)),
OR(ISBLANK(BC249), AND(MOD(BC249, 10000) = BE249, QUOTIENT(BC249, 10000) = 9))
)</f>
        <v>1</v>
      </c>
    </row>
    <row r="250" spans="1:59">
      <c r="A250" s="9" t="s">
        <v>155</v>
      </c>
      <c r="B250" s="9" t="s">
        <v>1854</v>
      </c>
      <c r="C250" s="9">
        <v>4</v>
      </c>
      <c r="D250" s="9">
        <v>7</v>
      </c>
      <c r="E250" s="9" t="str">
        <f>_xlfn.CONCAT(B250, RIGHT(_xlfn.CONCAT("0", D250), 2))</f>
        <v>BZ-WD07</v>
      </c>
      <c r="F250" s="9" t="s">
        <v>1445</v>
      </c>
      <c r="G250" s="9" t="s">
        <v>655</v>
      </c>
      <c r="H250" s="9" t="s">
        <v>656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>
        <f>MATCH($A250, 'Spells By School'!F:F, 0)</f>
        <v>18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Enchantment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EN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27</v>
      </c>
      <c r="V250" s="9" t="str">
        <f>INDEX('Wand Mapping'!K:K, U250)</f>
        <v>wand_ai_250</v>
      </c>
      <c r="W250" s="9" t="str">
        <f>_xlfn.CONCAT(V250, "_", T250)</f>
        <v>wand_ai_250_EN</v>
      </c>
      <c r="Z250" s="9" t="str">
        <f>IF(ISBLANK(X250), W250, X250)</f>
        <v>wand_ai_250_EN</v>
      </c>
      <c r="AA250" s="9" t="b">
        <v>1</v>
      </c>
      <c r="AD250" s="9" t="b">
        <v>1</v>
      </c>
      <c r="AH250" s="9" t="b">
        <v>1</v>
      </c>
      <c r="AI250" s="9" t="b">
        <v>1</v>
      </c>
      <c r="AJ250" s="9" t="b">
        <v>1</v>
      </c>
      <c r="AK250" s="9" t="b">
        <v>1</v>
      </c>
      <c r="AL250" s="9" t="b">
        <v>1</v>
      </c>
      <c r="AM250" s="9" t="b">
        <v>1</v>
      </c>
      <c r="AX250" s="55">
        <v>74060</v>
      </c>
      <c r="AY250" s="55">
        <v>74061</v>
      </c>
      <c r="BD250" s="9">
        <v>4060</v>
      </c>
      <c r="BE250" s="9">
        <f>IF(BD250="", "", BD250+1)</f>
        <v>4061</v>
      </c>
      <c r="BF250" s="57" t="b">
        <f>AND(
OR(ISBLANK(AV250), AND(MOD(AV250, 10000) = BD250, QUOTIENT(AV250, 10000) = 6)),
OR(ISBLANK(AX250), AND(MOD(AX250, 10000) = BD250, QUOTIENT(AX250, 10000) = 7)),
OR(ISBLANK(AZ250), AND(MOD(AZ250, 10000) = BD250, QUOTIENT(AZ250, 10000) = 8)),
OR(ISBLANK(BB250), AND(MOD(BB250, 10000) = BD250, QUOTIENT(BB250, 10000) = 9))
)</f>
        <v>1</v>
      </c>
      <c r="BG250" s="57" t="b">
        <f>AND(
OR(ISBLANK(AW250), AND(MOD(AW250, 10000) = BE250, QUOTIENT(AW250, 10000) = 6)),
OR(ISBLANK(AY250), AND(MOD(AY250, 10000) = BE250, QUOTIENT(AY250, 10000) = 7)),
OR(ISBLANK(BA250), AND(MOD(BA250, 10000) = BE250, QUOTIENT(BA250, 10000) = 8)),
OR(ISBLANK(BC250), AND(MOD(BC250, 10000) = BE250, QUOTIENT(BC250, 10000) = 9))
)</f>
        <v>1</v>
      </c>
    </row>
    <row r="251" spans="1:59">
      <c r="A251" s="9" t="s">
        <v>1452</v>
      </c>
      <c r="B251" s="9" t="s">
        <v>1856</v>
      </c>
      <c r="C251" s="9">
        <v>4</v>
      </c>
      <c r="D251" s="9">
        <v>7</v>
      </c>
      <c r="E251" s="9" t="str">
        <f>_xlfn.CONCAT(B251, RIGHT(_xlfn.CONCAT("0", D251), 2))</f>
        <v>BZ-WF07</v>
      </c>
      <c r="F251" s="9" t="s">
        <v>1447</v>
      </c>
      <c r="G251" s="9" t="s">
        <v>655</v>
      </c>
      <c r="H251" s="9" t="s">
        <v>656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>
        <f>MATCH($A251, 'Spells By School'!F:F, 0)</f>
        <v>49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Enchantment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EN</v>
      </c>
      <c r="U251" s="9" t="e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#N/A</v>
      </c>
      <c r="V251" s="9" t="e">
        <f>INDEX('Wand Mapping'!K:K, U251)</f>
        <v>#N/A</v>
      </c>
      <c r="W251" s="9" t="e">
        <f>_xlfn.CONCAT(V251, "_", T251)</f>
        <v>#N/A</v>
      </c>
      <c r="X251" s="60" t="s">
        <v>1960</v>
      </c>
      <c r="Z251" s="9" t="str">
        <f>IF(ISBLANK(X251), W251, X251)</f>
        <v>wand_ai_560_EN</v>
      </c>
      <c r="AA251" s="9" t="b">
        <v>1</v>
      </c>
      <c r="AD251" s="9" t="b">
        <v>1</v>
      </c>
      <c r="AH251" s="9" t="b">
        <v>1</v>
      </c>
      <c r="AI251" s="9" t="b">
        <v>1</v>
      </c>
      <c r="AJ251" s="9" t="b">
        <v>1</v>
      </c>
      <c r="AK251" s="9" t="b">
        <v>1</v>
      </c>
      <c r="AL251" s="9" t="b">
        <v>1</v>
      </c>
      <c r="AM251" s="9" t="b">
        <v>1</v>
      </c>
      <c r="AX251" s="55">
        <v>74062</v>
      </c>
      <c r="AY251" s="55">
        <v>74063</v>
      </c>
      <c r="BD251" s="9">
        <v>4062</v>
      </c>
      <c r="BE251" s="9">
        <f>IF(BD251="", "", BD251+1)</f>
        <v>4063</v>
      </c>
      <c r="BF251" s="57" t="b">
        <f>AND(
OR(ISBLANK(AV251), AND(MOD(AV251, 10000) = BD251, QUOTIENT(AV251, 10000) = 6)),
OR(ISBLANK(AX251), AND(MOD(AX251, 10000) = BD251, QUOTIENT(AX251, 10000) = 7)),
OR(ISBLANK(AZ251), AND(MOD(AZ251, 10000) = BD251, QUOTIENT(AZ251, 10000) = 8)),
OR(ISBLANK(BB251), AND(MOD(BB251, 10000) = BD251, QUOTIENT(BB251, 10000) = 9))
)</f>
        <v>1</v>
      </c>
      <c r="BG251" s="57" t="b">
        <f>AND(
OR(ISBLANK(AW251), AND(MOD(AW251, 10000) = BE251, QUOTIENT(AW251, 10000) = 6)),
OR(ISBLANK(AY251), AND(MOD(AY251, 10000) = BE251, QUOTIENT(AY251, 10000) = 7)),
OR(ISBLANK(BA251), AND(MOD(BA251, 10000) = BE251, QUOTIENT(BA251, 10000) = 8)),
OR(ISBLANK(BC251), AND(MOD(BC251, 10000) = BE251, QUOTIENT(BC251, 10000) = 9))
)</f>
        <v>1</v>
      </c>
    </row>
    <row r="252" spans="1:59">
      <c r="A252" s="9" t="s">
        <v>137</v>
      </c>
      <c r="B252" s="9" t="s">
        <v>1855</v>
      </c>
      <c r="C252" s="9">
        <v>4</v>
      </c>
      <c r="D252" s="9">
        <v>7</v>
      </c>
      <c r="E252" s="9" t="str">
        <f>_xlfn.CONCAT(B252, RIGHT(_xlfn.CONCAT("0", D252), 2))</f>
        <v>BZ-WE07</v>
      </c>
      <c r="F252" s="9" t="s">
        <v>1446</v>
      </c>
      <c r="G252" s="9" t="s">
        <v>655</v>
      </c>
      <c r="H252" s="9" t="s">
        <v>656</v>
      </c>
      <c r="J252" s="9" t="e">
        <f>MATCH($A252, 'Spells By School'!A:A, 0)</f>
        <v>#N/A</v>
      </c>
      <c r="K252" s="9" t="e">
        <f>MATCH($A252, 'Spells By School'!B:B, 0)</f>
        <v>#N/A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>
        <f>MATCH($A252, 'Spells By School'!F:F, 0)</f>
        <v>19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Enchantment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EN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24</v>
      </c>
      <c r="V252" s="9" t="str">
        <f>INDEX('Wand Mapping'!K:K, U252)</f>
        <v>wand_ai_220</v>
      </c>
      <c r="W252" s="9" t="str">
        <f>_xlfn.CONCAT(V252, "_", T252)</f>
        <v>wand_ai_220_EN</v>
      </c>
      <c r="Z252" s="9" t="str">
        <f>IF(ISBLANK(X252), W252, X252)</f>
        <v>wand_ai_220_EN</v>
      </c>
      <c r="AA252" s="9" t="b">
        <v>1</v>
      </c>
      <c r="AD252" s="9" t="b">
        <v>1</v>
      </c>
      <c r="AH252" s="9" t="b">
        <v>1</v>
      </c>
      <c r="AI252" s="9" t="b">
        <v>1</v>
      </c>
      <c r="AJ252" s="9" t="b">
        <v>1</v>
      </c>
      <c r="AK252" s="9" t="b">
        <v>1</v>
      </c>
      <c r="AL252" s="9" t="b">
        <v>1</v>
      </c>
      <c r="AM252" s="9" t="b">
        <v>1</v>
      </c>
      <c r="AX252" s="55">
        <v>74064</v>
      </c>
      <c r="AY252" s="55">
        <v>74065</v>
      </c>
      <c r="BD252" s="9">
        <v>4064</v>
      </c>
      <c r="BE252" s="9">
        <f>IF(BD252="", "", BD252+1)</f>
        <v>4065</v>
      </c>
      <c r="BF252" s="57" t="b">
        <f>AND(
OR(ISBLANK(AV252), AND(MOD(AV252, 10000) = BD252, QUOTIENT(AV252, 10000) = 6)),
OR(ISBLANK(AX252), AND(MOD(AX252, 10000) = BD252, QUOTIENT(AX252, 10000) = 7)),
OR(ISBLANK(AZ252), AND(MOD(AZ252, 10000) = BD252, QUOTIENT(AZ252, 10000) = 8)),
OR(ISBLANK(BB252), AND(MOD(BB252, 10000) = BD252, QUOTIENT(BB252, 10000) = 9))
)</f>
        <v>1</v>
      </c>
      <c r="BG252" s="57" t="b">
        <f>AND(
OR(ISBLANK(AW252), AND(MOD(AW252, 10000) = BE252, QUOTIENT(AW252, 10000) = 6)),
OR(ISBLANK(AY252), AND(MOD(AY252, 10000) = BE252, QUOTIENT(AY252, 10000) = 7)),
OR(ISBLANK(BA252), AND(MOD(BA252, 10000) = BE252, QUOTIENT(BA252, 10000) = 8)),
OR(ISBLANK(BC252), AND(MOD(BC252, 10000) = BE252, QUOTIENT(BC252, 10000) = 9))
)</f>
        <v>1</v>
      </c>
    </row>
    <row r="253" spans="1:59">
      <c r="A253" s="9" t="s">
        <v>318</v>
      </c>
      <c r="B253" s="9" t="s">
        <v>1857</v>
      </c>
      <c r="C253" s="9">
        <v>4</v>
      </c>
      <c r="D253" s="9">
        <v>7</v>
      </c>
      <c r="E253" s="9" t="str">
        <f>_xlfn.CONCAT(B253, RIGHT(_xlfn.CONCAT("0", D253), 2))</f>
        <v>BZ-WG07</v>
      </c>
      <c r="F253" s="9" t="s">
        <v>1448</v>
      </c>
      <c r="G253" s="9" t="s">
        <v>655</v>
      </c>
      <c r="H253" s="9" t="s">
        <v>656</v>
      </c>
      <c r="J253" s="9" t="e">
        <f>MATCH($A253, 'Spells By School'!A:A, 0)</f>
        <v>#N/A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>
        <f>MATCH($A253, 'Spells By School'!E:E, 0)</f>
        <v>56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Invocation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EV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52</v>
      </c>
      <c r="V253" s="9" t="str">
        <f>INDEX('Wand Mapping'!K:K, U253)</f>
        <v>wand_ai_500</v>
      </c>
      <c r="W253" s="9" t="str">
        <f>_xlfn.CONCAT(V253, "_", T253)</f>
        <v>wand_ai_500_EV</v>
      </c>
      <c r="Z253" s="9" t="str">
        <f>IF(ISBLANK(X253), W253, X253)</f>
        <v>wand_ai_500_EV</v>
      </c>
      <c r="AA253" s="9" t="b">
        <v>1</v>
      </c>
      <c r="AD253" s="9" t="b">
        <v>1</v>
      </c>
      <c r="AH253" s="9" t="b">
        <v>1</v>
      </c>
      <c r="AI253" s="9" t="b">
        <v>1</v>
      </c>
      <c r="AJ253" s="9" t="b">
        <v>1</v>
      </c>
      <c r="AK253" s="9" t="b">
        <v>1</v>
      </c>
      <c r="AL253" s="9" t="b">
        <v>1</v>
      </c>
      <c r="AM253" s="9" t="b">
        <v>1</v>
      </c>
      <c r="AX253" s="55">
        <v>74066</v>
      </c>
      <c r="AY253" s="55">
        <v>74067</v>
      </c>
      <c r="BD253" s="9">
        <v>4066</v>
      </c>
      <c r="BE253" s="9">
        <f>IF(BD253="", "", BD253+1)</f>
        <v>4067</v>
      </c>
      <c r="BF253" s="57" t="b">
        <f>AND(
OR(ISBLANK(AV253), AND(MOD(AV253, 10000) = BD253, QUOTIENT(AV253, 10000) = 6)),
OR(ISBLANK(AX253), AND(MOD(AX253, 10000) = BD253, QUOTIENT(AX253, 10000) = 7)),
OR(ISBLANK(AZ253), AND(MOD(AZ253, 10000) = BD253, QUOTIENT(AZ253, 10000) = 8)),
OR(ISBLANK(BB253), AND(MOD(BB253, 10000) = BD253, QUOTIENT(BB253, 10000) = 9))
)</f>
        <v>1</v>
      </c>
      <c r="BG253" s="57" t="b">
        <f>AND(
OR(ISBLANK(AW253), AND(MOD(AW253, 10000) = BE253, QUOTIENT(AW253, 10000) = 6)),
OR(ISBLANK(AY253), AND(MOD(AY253, 10000) = BE253, QUOTIENT(AY253, 10000) = 7)),
OR(ISBLANK(BA253), AND(MOD(BA253, 10000) = BE253, QUOTIENT(BA253, 10000) = 8)),
OR(ISBLANK(BC253), AND(MOD(BC253, 10000) = BE253, QUOTIENT(BC253, 10000) = 9))
)</f>
        <v>1</v>
      </c>
    </row>
    <row r="254" spans="1:59">
      <c r="A254" s="9" t="s">
        <v>622</v>
      </c>
      <c r="B254" s="9" t="s">
        <v>1858</v>
      </c>
      <c r="C254" s="9">
        <v>4</v>
      </c>
      <c r="D254" s="9">
        <v>7</v>
      </c>
      <c r="E254" s="9" t="str">
        <f>_xlfn.CONCAT(B254, RIGHT(_xlfn.CONCAT("0", D254), 2))</f>
        <v>BZ-WH07</v>
      </c>
      <c r="F254" s="9" t="s">
        <v>1449</v>
      </c>
      <c r="G254" s="9" t="s">
        <v>655</v>
      </c>
      <c r="H254" s="9" t="s">
        <v>656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>
        <f>MATCH($A254, 'Spells By School'!E:E, 0)</f>
        <v>64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Invocation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EV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99</v>
      </c>
      <c r="V254" s="9" t="str">
        <f>INDEX('Wand Mapping'!K:K, U254)</f>
        <v>wand_ai_970</v>
      </c>
      <c r="W254" s="9" t="str">
        <f>_xlfn.CONCAT(V254, "_", T254)</f>
        <v>wand_ai_970_EV</v>
      </c>
      <c r="Z254" s="9" t="str">
        <f>IF(ISBLANK(X254), W254, X254)</f>
        <v>wand_ai_970_EV</v>
      </c>
      <c r="AA254" s="9" t="b">
        <v>1</v>
      </c>
      <c r="AD254" s="9" t="b">
        <v>1</v>
      </c>
      <c r="AH254" s="9" t="b">
        <v>1</v>
      </c>
      <c r="AI254" s="9" t="b">
        <v>1</v>
      </c>
      <c r="AJ254" s="9" t="b">
        <v>1</v>
      </c>
      <c r="AK254" s="9" t="b">
        <v>1</v>
      </c>
      <c r="AL254" s="9" t="b">
        <v>1</v>
      </c>
      <c r="AM254" s="9" t="b">
        <v>1</v>
      </c>
      <c r="AX254" s="55">
        <v>74068</v>
      </c>
      <c r="AY254" s="55">
        <v>74069</v>
      </c>
      <c r="BD254" s="9">
        <v>4068</v>
      </c>
      <c r="BE254" s="9">
        <f>IF(BD254="", "", BD254+1)</f>
        <v>4069</v>
      </c>
      <c r="BF254" s="57" t="b">
        <f>AND(
OR(ISBLANK(AV254), AND(MOD(AV254, 10000) = BD254, QUOTIENT(AV254, 10000) = 6)),
OR(ISBLANK(AX254), AND(MOD(AX254, 10000) = BD254, QUOTIENT(AX254, 10000) = 7)),
OR(ISBLANK(AZ254), AND(MOD(AZ254, 10000) = BD254, QUOTIENT(AZ254, 10000) = 8)),
OR(ISBLANK(BB254), AND(MOD(BB254, 10000) = BD254, QUOTIENT(BB254, 10000) = 9))
)</f>
        <v>1</v>
      </c>
      <c r="BG254" s="57" t="b">
        <f>AND(
OR(ISBLANK(AW254), AND(MOD(AW254, 10000) = BE254, QUOTIENT(AW254, 10000) = 6)),
OR(ISBLANK(AY254), AND(MOD(AY254, 10000) = BE254, QUOTIENT(AY254, 10000) = 7)),
OR(ISBLANK(BA254), AND(MOD(BA254, 10000) = BE254, QUOTIENT(BA254, 10000) = 8)),
OR(ISBLANK(BC254), AND(MOD(BC254, 10000) = BE254, QUOTIENT(BC254, 10000) = 9))
)</f>
        <v>1</v>
      </c>
    </row>
    <row r="255" spans="1:59">
      <c r="A255" s="9" t="s">
        <v>402</v>
      </c>
      <c r="B255" s="9" t="s">
        <v>1859</v>
      </c>
      <c r="C255" s="9">
        <v>4</v>
      </c>
      <c r="D255" s="9">
        <v>7</v>
      </c>
      <c r="E255" s="9" t="str">
        <f>_xlfn.CONCAT(B255, RIGHT(_xlfn.CONCAT("0", D255), 2))</f>
        <v>BZ-WI07</v>
      </c>
      <c r="F255" s="9" t="s">
        <v>1450</v>
      </c>
      <c r="G255" s="9" t="s">
        <v>655</v>
      </c>
      <c r="H255" s="9" t="s">
        <v>656</v>
      </c>
      <c r="J255" s="9" t="e">
        <f>MATCH($A255, 'Spells By School'!A:A, 0)</f>
        <v>#N/A</v>
      </c>
      <c r="K255" s="9">
        <f>MATCH($A255, 'Spells By School'!B:B, 0)</f>
        <v>94</v>
      </c>
      <c r="L255" s="9" t="e">
        <f>MATCH($A255, 'Spells By School'!C:C, 0)</f>
        <v>#N/A</v>
      </c>
      <c r="M255" s="9" t="e">
        <f>MATCH($A255, 'Spells By School'!D:D, 0)</f>
        <v>#N/A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Conjuration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CO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66</v>
      </c>
      <c r="V255" s="9" t="str">
        <f>INDEX('Wand Mapping'!K:K, U255)</f>
        <v>wand_ai_640</v>
      </c>
      <c r="W255" s="9" t="str">
        <f>_xlfn.CONCAT(V255, "_", T255)</f>
        <v>wand_ai_640_CO</v>
      </c>
      <c r="Z255" s="9" t="str">
        <f>IF(ISBLANK(X255), W255, X255)</f>
        <v>wand_ai_640_CO</v>
      </c>
      <c r="AA255" s="9" t="b">
        <v>1</v>
      </c>
      <c r="AD255" s="9" t="b">
        <v>1</v>
      </c>
      <c r="AH255" s="9" t="b">
        <v>1</v>
      </c>
      <c r="AI255" s="9" t="b">
        <v>1</v>
      </c>
      <c r="AJ255" s="9" t="b">
        <v>1</v>
      </c>
      <c r="AK255" s="9" t="b">
        <v>1</v>
      </c>
      <c r="AL255" s="9" t="b">
        <v>1</v>
      </c>
      <c r="AM255" s="9" t="b">
        <v>1</v>
      </c>
      <c r="AX255" s="55">
        <v>74070</v>
      </c>
      <c r="AY255" s="55">
        <v>74071</v>
      </c>
      <c r="BD255" s="9">
        <v>4070</v>
      </c>
      <c r="BE255" s="9">
        <f>IF(BD255="", "", BD255+1)</f>
        <v>4071</v>
      </c>
      <c r="BF255" s="57" t="b">
        <f>AND(
OR(ISBLANK(AV255), AND(MOD(AV255, 10000) = BD255, QUOTIENT(AV255, 10000) = 6)),
OR(ISBLANK(AX255), AND(MOD(AX255, 10000) = BD255, QUOTIENT(AX255, 10000) = 7)),
OR(ISBLANK(AZ255), AND(MOD(AZ255, 10000) = BD255, QUOTIENT(AZ255, 10000) = 8)),
OR(ISBLANK(BB255), AND(MOD(BB255, 10000) = BD255, QUOTIENT(BB255, 10000) = 9))
)</f>
        <v>1</v>
      </c>
      <c r="BG255" s="57" t="b">
        <f>AND(
OR(ISBLANK(AW255), AND(MOD(AW255, 10000) = BE255, QUOTIENT(AW255, 10000) = 6)),
OR(ISBLANK(AY255), AND(MOD(AY255, 10000) = BE255, QUOTIENT(AY255, 10000) = 7)),
OR(ISBLANK(BA255), AND(MOD(BA255, 10000) = BE255, QUOTIENT(BA255, 10000) = 8)),
OR(ISBLANK(BC255), AND(MOD(BC255, 10000) = BE255, QUOTIENT(BC255, 10000) = 9))
)</f>
        <v>1</v>
      </c>
    </row>
    <row r="256" spans="1:59">
      <c r="A256" s="48" t="s">
        <v>367</v>
      </c>
      <c r="B256" s="9" t="s">
        <v>1717</v>
      </c>
      <c r="C256" s="9">
        <v>4</v>
      </c>
      <c r="D256" s="9">
        <v>7</v>
      </c>
      <c r="E256" s="9" t="str">
        <f>_xlfn.CONCAT(B256, RIGHT(_xlfn.CONCAT("0", D256), 2))</f>
        <v>BZ-OW07</v>
      </c>
      <c r="F256" s="9" t="s">
        <v>1536</v>
      </c>
      <c r="G256" s="9" t="s">
        <v>655</v>
      </c>
      <c r="H256" s="9" t="s">
        <v>654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>
        <f>MATCH($A256, 'Spells By School'!E:E, 0)</f>
        <v>81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Invocation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EV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60</v>
      </c>
      <c r="V256" s="9" t="str">
        <f>INDEX('Wand Mapping'!K:K, U256)</f>
        <v>wand_ai_580</v>
      </c>
      <c r="W256" s="9" t="str">
        <f>_xlfn.CONCAT(V256, "_", T256)</f>
        <v>wand_ai_580_EV</v>
      </c>
      <c r="Z256" s="9" t="str">
        <f>IF(ISBLANK(X256), W256, X256)</f>
        <v>wand_ai_580_EV</v>
      </c>
      <c r="AA256" s="9" t="b">
        <v>1</v>
      </c>
      <c r="AD256" s="9" t="b">
        <v>1</v>
      </c>
      <c r="AH256" s="9" t="b">
        <v>1</v>
      </c>
      <c r="AI256" s="9" t="b">
        <v>1</v>
      </c>
      <c r="AJ256" s="9" t="b">
        <v>1</v>
      </c>
      <c r="AK256" s="9" t="b">
        <v>1</v>
      </c>
      <c r="AL256" s="9" t="b">
        <v>1</v>
      </c>
      <c r="AM256" s="9" t="b">
        <v>1</v>
      </c>
      <c r="AZ256" s="55">
        <v>84072</v>
      </c>
      <c r="BA256" s="55">
        <v>84073</v>
      </c>
      <c r="BD256" s="9">
        <v>4072</v>
      </c>
      <c r="BE256" s="9">
        <f>IF(BD256="", "", BD256+1)</f>
        <v>4073</v>
      </c>
      <c r="BF256" s="57" t="b">
        <f>AND(
OR(ISBLANK(AV256), AND(MOD(AV256, 10000) = BD256, QUOTIENT(AV256, 10000) = 6)),
OR(ISBLANK(AX256), AND(MOD(AX256, 10000) = BD256, QUOTIENT(AX256, 10000) = 7)),
OR(ISBLANK(AZ256), AND(MOD(AZ256, 10000) = BD256, QUOTIENT(AZ256, 10000) = 8)),
OR(ISBLANK(BB256), AND(MOD(BB256, 10000) = BD256, QUOTIENT(BB256, 10000) = 9))
)</f>
        <v>1</v>
      </c>
      <c r="BG256" s="57" t="b">
        <f>AND(
OR(ISBLANK(AW256), AND(MOD(AW256, 10000) = BE256, QUOTIENT(AW256, 10000) = 6)),
OR(ISBLANK(AY256), AND(MOD(AY256, 10000) = BE256, QUOTIENT(AY256, 10000) = 7)),
OR(ISBLANK(BA256), AND(MOD(BA256, 10000) = BE256, QUOTIENT(BA256, 10000) = 8)),
OR(ISBLANK(BC256), AND(MOD(BC256, 10000) = BE256, QUOTIENT(BC256, 10000) = 9))
)</f>
        <v>1</v>
      </c>
    </row>
    <row r="257" spans="1:59">
      <c r="A257" s="9" t="s">
        <v>362</v>
      </c>
      <c r="B257" s="9" t="s">
        <v>1718</v>
      </c>
      <c r="C257" s="9">
        <v>4</v>
      </c>
      <c r="D257" s="9">
        <v>7</v>
      </c>
      <c r="E257" s="9" t="str">
        <f>_xlfn.CONCAT(B257, RIGHT(_xlfn.CONCAT("0", D257), 2))</f>
        <v>BZ-OX07</v>
      </c>
      <c r="F257" s="9" t="s">
        <v>1537</v>
      </c>
      <c r="G257" s="9" t="s">
        <v>655</v>
      </c>
      <c r="H257" s="9" t="s">
        <v>654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>
        <f>MATCH($A257, 'Spells By School'!H:H, 0)</f>
        <v>21</v>
      </c>
      <c r="R257" s="9" t="e">
        <f>MATCH($A257, 'Spells By School'!I:I, 0)</f>
        <v>#N/A</v>
      </c>
      <c r="S257" s="9" t="str">
        <f ca="1">IF(ISNA($J257), IF(ISNA($K257), IF(ISNA($L257), IF(ISNA($M257), IF(ISNA($N257), IF(ISNA($O257), IF(ISNA($P257), IF(ISNA($Q257), IF(ISNA($R257), "###error###", R$1),Q$1),P$1),O$1),N$1),M$1),L$1),K$1),J$1)</f>
        <v>Illusion</v>
      </c>
      <c r="T257" s="9" t="str">
        <f ca="1">IF(ISNA($J257), IF(ISNA($K257), IF(ISNA($L257), IF(ISNA($M257), IF(ISNA($N257), IF(ISNA($O257), IF(ISNA($P257), IF(ISNA($Q257), IF(ISNA($R257), "###error###", "WM"),"IL"),"NE"),"EN"),"EV"),"TR"),"DI"),"CO"),"AB")</f>
        <v>IL</v>
      </c>
      <c r="U257" s="9">
        <f ca="1"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59</v>
      </c>
      <c r="V257" s="9" t="str">
        <f ca="1">INDEX('Wand Mapping'!K:K, U257)</f>
        <v>wand_ai_570</v>
      </c>
      <c r="W257" s="9" t="str">
        <f ca="1">_xlfn.CONCAT(V257, "_", T257)</f>
        <v>wand_ai_570_IL</v>
      </c>
      <c r="Z257" s="9" t="str">
        <f ca="1">IF(ISBLANK(X257), W257, X257)</f>
        <v>wand_ai_570_IL</v>
      </c>
      <c r="AA257" s="9" t="b">
        <v>1</v>
      </c>
      <c r="AD257" s="9" t="b">
        <v>1</v>
      </c>
      <c r="AH257" s="9" t="b">
        <v>1</v>
      </c>
      <c r="AI257" s="9" t="b">
        <v>1</v>
      </c>
      <c r="AJ257" s="9" t="b">
        <v>1</v>
      </c>
      <c r="AK257" s="9" t="b">
        <v>1</v>
      </c>
      <c r="AL257" s="9" t="b">
        <v>1</v>
      </c>
      <c r="AM257" s="9" t="b">
        <v>1</v>
      </c>
      <c r="AZ257" s="55">
        <v>84074</v>
      </c>
      <c r="BA257" s="55">
        <v>84075</v>
      </c>
      <c r="BD257" s="9">
        <v>4074</v>
      </c>
      <c r="BE257" s="9">
        <f>IF(BD257="", "", BD257+1)</f>
        <v>4075</v>
      </c>
      <c r="BF257" s="57" t="b">
        <f>AND(
OR(ISBLANK(AV257), AND(MOD(AV257, 10000) = BD257, QUOTIENT(AV257, 10000) = 6)),
OR(ISBLANK(AX257), AND(MOD(AX257, 10000) = BD257, QUOTIENT(AX257, 10000) = 7)),
OR(ISBLANK(AZ257), AND(MOD(AZ257, 10000) = BD257, QUOTIENT(AZ257, 10000) = 8)),
OR(ISBLANK(BB257), AND(MOD(BB257, 10000) = BD257, QUOTIENT(BB257, 10000) = 9))
)</f>
        <v>1</v>
      </c>
      <c r="BG257" s="57" t="b">
        <f>AND(
OR(ISBLANK(AW257), AND(MOD(AW257, 10000) = BE257, QUOTIENT(AW257, 10000) = 6)),
OR(ISBLANK(AY257), AND(MOD(AY257, 10000) = BE257, QUOTIENT(AY257, 10000) = 7)),
OR(ISBLANK(BA257), AND(MOD(BA257, 10000) = BE257, QUOTIENT(BA257, 10000) = 8)),
OR(ISBLANK(BC257), AND(MOD(BC257, 10000) = BE257, QUOTIENT(BC257, 10000) = 9))
)</f>
        <v>1</v>
      </c>
    </row>
    <row r="258" spans="1:59">
      <c r="A258" s="9" t="s">
        <v>368</v>
      </c>
      <c r="B258" s="9" t="s">
        <v>1719</v>
      </c>
      <c r="C258" s="9">
        <v>4</v>
      </c>
      <c r="D258" s="9">
        <v>7</v>
      </c>
      <c r="E258" s="9" t="str">
        <f>_xlfn.CONCAT(B258, RIGHT(_xlfn.CONCAT("0", D258), 2))</f>
        <v>BZ-OY07</v>
      </c>
      <c r="F258" s="9" t="s">
        <v>1538</v>
      </c>
      <c r="G258" s="9" t="s">
        <v>655</v>
      </c>
      <c r="H258" s="9" t="s">
        <v>654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>
        <f ca="1">MATCH($A258, 'Spells By School'!G:G, 0)</f>
        <v>33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ca="1">IF(ISNA($J258), IF(ISNA($K258), IF(ISNA($L258), IF(ISNA($M258), IF(ISNA($N258), IF(ISNA($O258), IF(ISNA($P258), IF(ISNA($Q258), IF(ISNA($R258), "###error###", R$1),Q$1),P$1),O$1),N$1),M$1),L$1),K$1),J$1)</f>
        <v>Necromancy</v>
      </c>
      <c r="T258" s="9" t="str">
        <f ca="1">IF(ISNA($J258), IF(ISNA($K258), IF(ISNA($L258), IF(ISNA($M258), IF(ISNA($N258), IF(ISNA($O258), IF(ISNA($P258), IF(ISNA($Q258), IF(ISNA($R258), "###error###", "WM"),"IL"),"NE"),"EN"),"EV"),"TR"),"DI"),"CO"),"AB")</f>
        <v>NE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60</v>
      </c>
      <c r="V258" s="9" t="str">
        <f ca="1">INDEX('Wand Mapping'!K:K, U258)</f>
        <v>wand_ai_580</v>
      </c>
      <c r="W258" s="9" t="str">
        <f ca="1">_xlfn.CONCAT(V258, "_", T258)</f>
        <v>wand_ai_580_NE</v>
      </c>
      <c r="Z258" s="9" t="str">
        <f ca="1">IF(ISBLANK(X258), W258, X258)</f>
        <v>wand_ai_580_NE</v>
      </c>
      <c r="AA258" s="9" t="b">
        <v>1</v>
      </c>
      <c r="AD258" s="9" t="b">
        <v>1</v>
      </c>
      <c r="AH258" s="9" t="b">
        <v>1</v>
      </c>
      <c r="AI258" s="9" t="b">
        <v>1</v>
      </c>
      <c r="AJ258" s="9" t="b">
        <v>1</v>
      </c>
      <c r="AK258" s="9" t="b">
        <v>1</v>
      </c>
      <c r="AL258" s="9" t="b">
        <v>1</v>
      </c>
      <c r="AM258" s="9" t="b">
        <v>1</v>
      </c>
      <c r="AZ258" s="55">
        <v>84076</v>
      </c>
      <c r="BA258" s="55">
        <v>84077</v>
      </c>
      <c r="BD258" s="9">
        <v>4076</v>
      </c>
      <c r="BE258" s="9">
        <f>IF(BD258="", "", BD258+1)</f>
        <v>4077</v>
      </c>
      <c r="BF258" s="57" t="b">
        <f>AND(
OR(ISBLANK(AV258), AND(MOD(AV258, 10000) = BD258, QUOTIENT(AV258, 10000) = 6)),
OR(ISBLANK(AX258), AND(MOD(AX258, 10000) = BD258, QUOTIENT(AX258, 10000) = 7)),
OR(ISBLANK(AZ258), AND(MOD(AZ258, 10000) = BD258, QUOTIENT(AZ258, 10000) = 8)),
OR(ISBLANK(BB258), AND(MOD(BB258, 10000) = BD258, QUOTIENT(BB258, 10000) = 9))
)</f>
        <v>1</v>
      </c>
      <c r="BG258" s="57" t="b">
        <f>AND(
OR(ISBLANK(AW258), AND(MOD(AW258, 10000) = BE258, QUOTIENT(AW258, 10000) = 6)),
OR(ISBLANK(AY258), AND(MOD(AY258, 10000) = BE258, QUOTIENT(AY258, 10000) = 7)),
OR(ISBLANK(BA258), AND(MOD(BA258, 10000) = BE258, QUOTIENT(BA258, 10000) = 8)),
OR(ISBLANK(BC258), AND(MOD(BC258, 10000) = BE258, QUOTIENT(BC258, 10000) = 9))
)</f>
        <v>1</v>
      </c>
    </row>
    <row r="259" spans="1:59">
      <c r="A259" s="9" t="s">
        <v>381</v>
      </c>
      <c r="B259" s="9" t="s">
        <v>1720</v>
      </c>
      <c r="C259" s="9">
        <v>4</v>
      </c>
      <c r="D259" s="9">
        <v>7</v>
      </c>
      <c r="E259" s="9" t="str">
        <f>_xlfn.CONCAT(B259, RIGHT(_xlfn.CONCAT("0", D259), 2))</f>
        <v>BZ-OZ07</v>
      </c>
      <c r="F259" s="9" t="s">
        <v>1539</v>
      </c>
      <c r="G259" s="9" t="s">
        <v>655</v>
      </c>
      <c r="H259" s="9" t="s">
        <v>654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>
        <f>MATCH($A259, 'Spells By School'!H:H, 0)</f>
        <v>2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Illusion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IL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62</v>
      </c>
      <c r="V259" s="9" t="str">
        <f ca="1">INDEX('Wand Mapping'!K:K, U259)</f>
        <v>wand_ai_600</v>
      </c>
      <c r="W259" s="9" t="str">
        <f ca="1">_xlfn.CONCAT(V259, "_", T259)</f>
        <v>wand_ai_600_IL</v>
      </c>
      <c r="Z259" s="9" t="str">
        <f ca="1">IF(ISBLANK(X259), W259, X259)</f>
        <v>wand_ai_600_IL</v>
      </c>
      <c r="AA259" s="9" t="b">
        <v>1</v>
      </c>
      <c r="AD259" s="9" t="b">
        <v>1</v>
      </c>
      <c r="AH259" s="9" t="b">
        <v>1</v>
      </c>
      <c r="AI259" s="9" t="b">
        <v>1</v>
      </c>
      <c r="AJ259" s="9" t="b">
        <v>1</v>
      </c>
      <c r="AK259" s="9" t="b">
        <v>1</v>
      </c>
      <c r="AL259" s="9" t="b">
        <v>1</v>
      </c>
      <c r="AM259" s="9" t="b">
        <v>1</v>
      </c>
      <c r="AZ259" s="55">
        <v>84078</v>
      </c>
      <c r="BA259" s="55">
        <v>84079</v>
      </c>
      <c r="BD259" s="9">
        <v>4078</v>
      </c>
      <c r="BE259" s="9">
        <f>IF(BD259="", "", BD259+1)</f>
        <v>4079</v>
      </c>
      <c r="BF259" s="57" t="b">
        <f>AND(
OR(ISBLANK(AV259), AND(MOD(AV259, 10000) = BD259, QUOTIENT(AV259, 10000) = 6)),
OR(ISBLANK(AX259), AND(MOD(AX259, 10000) = BD259, QUOTIENT(AX259, 10000) = 7)),
OR(ISBLANK(AZ259), AND(MOD(AZ259, 10000) = BD259, QUOTIENT(AZ259, 10000) = 8)),
OR(ISBLANK(BB259), AND(MOD(BB259, 10000) = BD259, QUOTIENT(BB259, 10000) = 9))
)</f>
        <v>1</v>
      </c>
      <c r="BG259" s="57" t="b">
        <f>AND(
OR(ISBLANK(AW259), AND(MOD(AW259, 10000) = BE259, QUOTIENT(AW259, 10000) = 6)),
OR(ISBLANK(AY259), AND(MOD(AY259, 10000) = BE259, QUOTIENT(AY259, 10000) = 7)),
OR(ISBLANK(BA259), AND(MOD(BA259, 10000) = BE259, QUOTIENT(BA259, 10000) = 8)),
OR(ISBLANK(BC259), AND(MOD(BC259, 10000) = BE259, QUOTIENT(BC259, 10000) = 9))
)</f>
        <v>1</v>
      </c>
    </row>
    <row r="260" spans="1:59">
      <c r="A260" s="9" t="s">
        <v>297</v>
      </c>
      <c r="B260" s="9" t="s">
        <v>1793</v>
      </c>
      <c r="C260" s="9">
        <v>4</v>
      </c>
      <c r="D260" s="9">
        <v>7</v>
      </c>
      <c r="E260" s="9" t="str">
        <f>_xlfn.CONCAT(B260, RIGHT(_xlfn.CONCAT("0", D260), 2))</f>
        <v>BZ-RE07</v>
      </c>
      <c r="F260" s="9" t="s">
        <v>1643</v>
      </c>
      <c r="G260" s="9" t="s">
        <v>655</v>
      </c>
      <c r="H260" s="9" t="s">
        <v>654</v>
      </c>
      <c r="I260" s="9" t="s">
        <v>653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>
        <f>MATCH($A260, 'Spells By School'!D:D, 0)</f>
        <v>56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>IF(ISNA($J260), IF(ISNA($K260), IF(ISNA($L260), IF(ISNA($M260), IF(ISNA($N260), IF(ISNA($O260), IF(ISNA($P260), IF(ISNA($Q260), IF(ISNA($R260), "###error###", R$1),Q$1),P$1),O$1),N$1),M$1),L$1),K$1),J$1)</f>
        <v>Transmutation</v>
      </c>
      <c r="T260" s="9" t="str">
        <f>IF(ISNA($J260), IF(ISNA($K260), IF(ISNA($L260), IF(ISNA($M260), IF(ISNA($N260), IF(ISNA($O260), IF(ISNA($P260), IF(ISNA($Q260), IF(ISNA($R260), "###error###", "WM"),"IL"),"NE"),"EN"),"EV"),"TR"),"DI"),"CO"),"AB")</f>
        <v>TR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49</v>
      </c>
      <c r="V260" s="9" t="str">
        <f>INDEX('Wand Mapping'!K:K, U260)</f>
        <v>wand_ai_470</v>
      </c>
      <c r="W260" s="9" t="str">
        <f>_xlfn.CONCAT(V260, "_", T260)</f>
        <v>wand_ai_470_TR</v>
      </c>
      <c r="Z260" s="9" t="str">
        <f>IF(ISBLANK(X260), W260, X260)</f>
        <v>wand_ai_470_TR</v>
      </c>
      <c r="AA260" s="9" t="b">
        <v>1</v>
      </c>
      <c r="AD260" s="9" t="b">
        <v>1</v>
      </c>
      <c r="AH260" s="9" t="b">
        <v>1</v>
      </c>
      <c r="AI260" s="9" t="b">
        <v>1</v>
      </c>
      <c r="AJ260" s="9" t="b">
        <v>1</v>
      </c>
      <c r="AK260" s="9" t="b">
        <v>1</v>
      </c>
      <c r="AL260" s="9" t="b">
        <v>1</v>
      </c>
      <c r="AM260" s="9" t="b">
        <v>1</v>
      </c>
      <c r="AZ260" s="55">
        <v>84080</v>
      </c>
      <c r="BA260" s="55">
        <v>84081</v>
      </c>
      <c r="BD260" s="9">
        <v>4080</v>
      </c>
      <c r="BE260" s="9">
        <f>IF(BD260="", "", BD260+1)</f>
        <v>4081</v>
      </c>
      <c r="BF260" s="57" t="b">
        <f>AND(
OR(ISBLANK(AV260), AND(MOD(AV260, 10000) = BD260, QUOTIENT(AV260, 10000) = 6)),
OR(ISBLANK(AX260), AND(MOD(AX260, 10000) = BD260, QUOTIENT(AX260, 10000) = 7)),
OR(ISBLANK(AZ260), AND(MOD(AZ260, 10000) = BD260, QUOTIENT(AZ260, 10000) = 8)),
OR(ISBLANK(BB260), AND(MOD(BB260, 10000) = BD260, QUOTIENT(BB260, 10000) = 9))
)</f>
        <v>1</v>
      </c>
      <c r="BG260" s="57" t="b">
        <f>AND(
OR(ISBLANK(AW260), AND(MOD(AW260, 10000) = BE260, QUOTIENT(AW260, 10000) = 6)),
OR(ISBLANK(AY260), AND(MOD(AY260, 10000) = BE260, QUOTIENT(AY260, 10000) = 7)),
OR(ISBLANK(BA260), AND(MOD(BA260, 10000) = BE260, QUOTIENT(BA260, 10000) = 8)),
OR(ISBLANK(BC260), AND(MOD(BC260, 10000) = BE260, QUOTIENT(BC260, 10000) = 9))
)</f>
        <v>1</v>
      </c>
    </row>
    <row r="261" spans="1:59">
      <c r="A261" s="9" t="s">
        <v>544</v>
      </c>
      <c r="B261" s="9" t="s">
        <v>1816</v>
      </c>
      <c r="C261" s="9">
        <v>4</v>
      </c>
      <c r="D261" s="9">
        <v>7</v>
      </c>
      <c r="E261" s="9" t="str">
        <f>_xlfn.CONCAT(B261, RIGHT(_xlfn.CONCAT("0", D261), 2))</f>
        <v>BZ-S207</v>
      </c>
      <c r="F261" s="9" t="s">
        <v>1667</v>
      </c>
      <c r="G261" s="9" t="s">
        <v>655</v>
      </c>
      <c r="H261" s="9" t="s">
        <v>654</v>
      </c>
      <c r="I261" s="9" t="s">
        <v>1668</v>
      </c>
      <c r="J261" s="9" t="e">
        <f>MATCH($A261, 'Spells By School'!A:A, 0)</f>
        <v>#N/A</v>
      </c>
      <c r="K261" s="9">
        <f>MATCH($A261, 'Spells By School'!B:B, 0)</f>
        <v>21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Conjuration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87</v>
      </c>
      <c r="V261" s="9" t="str">
        <f>INDEX('Wand Mapping'!K:K, U261)</f>
        <v>wand_ai_850</v>
      </c>
      <c r="W261" s="9" t="str">
        <f>_xlfn.CONCAT(V261, "_", T261)</f>
        <v>wand_ai_850_CO</v>
      </c>
      <c r="Z261" s="9" t="str">
        <f>IF(ISBLANK(X261), W261, X261)</f>
        <v>wand_ai_850_CO</v>
      </c>
      <c r="AA261" s="9" t="b">
        <v>1</v>
      </c>
      <c r="AD261" s="9" t="b">
        <v>1</v>
      </c>
      <c r="AH261" s="9" t="b">
        <v>1</v>
      </c>
      <c r="AI261" s="9" t="b">
        <v>1</v>
      </c>
      <c r="AJ261" s="9" t="b">
        <v>1</v>
      </c>
      <c r="AK261" s="9" t="b">
        <v>1</v>
      </c>
      <c r="AL261" s="9" t="b">
        <v>1</v>
      </c>
      <c r="AM261" s="9" t="b">
        <v>1</v>
      </c>
      <c r="AZ261" s="55">
        <v>84082</v>
      </c>
      <c r="BA261" s="55">
        <v>84083</v>
      </c>
      <c r="BD261" s="9">
        <v>4082</v>
      </c>
      <c r="BE261" s="9">
        <f>IF(BD261="", "", BD261+1)</f>
        <v>4083</v>
      </c>
      <c r="BF261" s="57" t="b">
        <f>AND(
OR(ISBLANK(AV261), AND(MOD(AV261, 10000) = BD261, QUOTIENT(AV261, 10000) = 6)),
OR(ISBLANK(AX261), AND(MOD(AX261, 10000) = BD261, QUOTIENT(AX261, 10000) = 7)),
OR(ISBLANK(AZ261), AND(MOD(AZ261, 10000) = BD261, QUOTIENT(AZ261, 10000) = 8)),
OR(ISBLANK(BB261), AND(MOD(BB261, 10000) = BD261, QUOTIENT(BB261, 10000) = 9))
)</f>
        <v>1</v>
      </c>
      <c r="BG261" s="57" t="b">
        <f>AND(
OR(ISBLANK(AW261), AND(MOD(AW261, 10000) = BE261, QUOTIENT(AW261, 10000) = 6)),
OR(ISBLANK(AY261), AND(MOD(AY261, 10000) = BE261, QUOTIENT(AY261, 10000) = 7)),
OR(ISBLANK(BA261), AND(MOD(BA261, 10000) = BE261, QUOTIENT(BA261, 10000) = 8)),
OR(ISBLANK(BC261), AND(MOD(BC261, 10000) = BE261, QUOTIENT(BC261, 10000) = 9))
)</f>
        <v>1</v>
      </c>
    </row>
    <row r="262" spans="1:59">
      <c r="A262" s="9" t="s">
        <v>493</v>
      </c>
      <c r="B262" s="9" t="s">
        <v>1755</v>
      </c>
      <c r="C262" s="9">
        <v>4</v>
      </c>
      <c r="D262" s="9">
        <v>7</v>
      </c>
      <c r="E262" s="9" t="str">
        <f>_xlfn.CONCAT(B262, RIGHT(_xlfn.CONCAT("0", D262), 2))</f>
        <v>BZ-P007</v>
      </c>
      <c r="F262" s="9" t="s">
        <v>1540</v>
      </c>
      <c r="G262" s="9" t="s">
        <v>655</v>
      </c>
      <c r="H262" s="9" t="s">
        <v>654</v>
      </c>
      <c r="J262" s="9" t="e">
        <f>MATCH($A262, 'Spells By School'!A:A, 0)</f>
        <v>#N/A</v>
      </c>
      <c r="K262" s="9">
        <f>MATCH($A262, 'Spells By School'!B:B, 0)</f>
        <v>45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Conjuration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CO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80</v>
      </c>
      <c r="V262" s="9" t="str">
        <f>INDEX('Wand Mapping'!K:K, U262)</f>
        <v>wand_ai_780</v>
      </c>
      <c r="W262" s="9" t="str">
        <f>_xlfn.CONCAT(V262, "_", T262)</f>
        <v>wand_ai_780_CO</v>
      </c>
      <c r="Z262" s="9" t="str">
        <f>IF(ISBLANK(X262), W262, X262)</f>
        <v>wand_ai_780_CO</v>
      </c>
      <c r="AA262" s="9" t="b">
        <v>1</v>
      </c>
      <c r="AD262" s="9" t="b">
        <v>1</v>
      </c>
      <c r="AH262" s="9" t="b">
        <v>1</v>
      </c>
      <c r="AI262" s="9" t="b">
        <v>1</v>
      </c>
      <c r="AJ262" s="9" t="b">
        <v>1</v>
      </c>
      <c r="AK262" s="9" t="b">
        <v>1</v>
      </c>
      <c r="AL262" s="9" t="b">
        <v>1</v>
      </c>
      <c r="AM262" s="9" t="b">
        <v>1</v>
      </c>
      <c r="AZ262" s="55">
        <v>84084</v>
      </c>
      <c r="BA262" s="55">
        <v>84085</v>
      </c>
      <c r="BD262" s="9">
        <v>4084</v>
      </c>
      <c r="BE262" s="9">
        <f>IF(BD262="", "", BD262+1)</f>
        <v>4085</v>
      </c>
      <c r="BF262" s="9" t="b">
        <f>AND(
OR(ISBLANK(AV262), AND(MOD(AV262, 10000) = BD262, QUOTIENT(AV262, 10000) = 6)),
OR(ISBLANK(AX262), AND(MOD(AX262, 10000) = BD262, QUOTIENT(AX262, 10000) = 7)),
OR(ISBLANK(AZ262), AND(MOD(AZ262, 10000) = BD262, QUOTIENT(AZ262, 10000) = 8)),
OR(ISBLANK(BB262), AND(MOD(BB262, 10000) = BD262, QUOTIENT(BB262, 10000) = 9))
)</f>
        <v>1</v>
      </c>
      <c r="BG262" s="9" t="b">
        <f>AND(
OR(ISBLANK(AW262), AND(MOD(AW262, 10000) = BE262, QUOTIENT(AW262, 10000) = 6)),
OR(ISBLANK(AY262), AND(MOD(AY262, 10000) = BE262, QUOTIENT(AY262, 10000) = 7)),
OR(ISBLANK(BA262), AND(MOD(BA262, 10000) = BE262, QUOTIENT(BA262, 10000) = 8)),
OR(ISBLANK(BC262), AND(MOD(BC262, 10000) = BE262, QUOTIENT(BC262, 10000) = 9))
)</f>
        <v>1</v>
      </c>
    </row>
    <row r="263" spans="1:59">
      <c r="A263" s="9" t="s">
        <v>189</v>
      </c>
      <c r="B263" s="9" t="s">
        <v>1794</v>
      </c>
      <c r="C263" s="9">
        <v>4</v>
      </c>
      <c r="D263" s="9">
        <v>7</v>
      </c>
      <c r="E263" s="9" t="str">
        <f>_xlfn.CONCAT(B263, RIGHT(_xlfn.CONCAT("0", D263), 2))</f>
        <v>BZ-RF07</v>
      </c>
      <c r="F263" s="9" t="s">
        <v>1644</v>
      </c>
      <c r="G263" s="9" t="s">
        <v>655</v>
      </c>
      <c r="H263" s="9" t="s">
        <v>654</v>
      </c>
      <c r="I263" s="9" t="s">
        <v>653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 t="e">
        <f>MATCH($A263, 'Spells By School'!E:E, 0)</f>
        <v>#N/A</v>
      </c>
      <c r="O263" s="9" t="e">
        <f>MATCH($A263, 'Spells By School'!F:F, 0)</f>
        <v>#N/A</v>
      </c>
      <c r="P263" s="9">
        <f ca="1">MATCH($A263, 'Spells By School'!G:G, 0)</f>
        <v>75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ca="1">IF(ISNA($J263), IF(ISNA($K263), IF(ISNA($L263), IF(ISNA($M263), IF(ISNA($N263), IF(ISNA($O263), IF(ISNA($P263), IF(ISNA($Q263), IF(ISNA($R263), "###error###", R$1),Q$1),P$1),O$1),N$1),M$1),L$1),K$1),J$1)</f>
        <v>Necromancy</v>
      </c>
      <c r="T263" s="9" t="str">
        <f ca="1">IF(ISNA($J263), IF(ISNA($K263), IF(ISNA($L263), IF(ISNA($M263), IF(ISNA($N263), IF(ISNA($O263), IF(ISNA($P263), IF(ISNA($Q263), IF(ISNA($R263), "###error###", "WM"),"IL"),"NE"),"EN"),"EV"),"TR"),"DI"),"CO"),"AB")</f>
        <v>NE</v>
      </c>
      <c r="U263" s="9">
        <f ca="1"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33</v>
      </c>
      <c r="V263" s="9" t="str">
        <f ca="1">INDEX('Wand Mapping'!K:K, U263)</f>
        <v>wand_ai_310</v>
      </c>
      <c r="W263" s="9" t="str">
        <f ca="1">_xlfn.CONCAT(V263, "_", T263)</f>
        <v>wand_ai_310_NE</v>
      </c>
      <c r="Z263" s="9" t="str">
        <f ca="1">IF(ISBLANK(X263), W263, X263)</f>
        <v>wand_ai_310_NE</v>
      </c>
      <c r="AA263" s="9" t="b">
        <v>1</v>
      </c>
      <c r="AD263" s="9" t="b">
        <v>1</v>
      </c>
      <c r="AH263" s="9" t="b">
        <v>1</v>
      </c>
      <c r="AI263" s="9" t="b">
        <v>1</v>
      </c>
      <c r="AJ263" s="9" t="b">
        <v>1</v>
      </c>
      <c r="AK263" s="9" t="b">
        <v>1</v>
      </c>
      <c r="AL263" s="9" t="b">
        <v>1</v>
      </c>
      <c r="AM263" s="9" t="b">
        <v>1</v>
      </c>
      <c r="AZ263" s="55">
        <v>84086</v>
      </c>
      <c r="BA263" s="55">
        <v>84087</v>
      </c>
      <c r="BD263" s="9">
        <v>4086</v>
      </c>
      <c r="BE263" s="9">
        <f>IF(BD263="", "", BD263+1)</f>
        <v>4087</v>
      </c>
      <c r="BF263" s="57" t="b">
        <f>AND(
OR(ISBLANK(AV263), AND(MOD(AV263, 10000) = BD263, QUOTIENT(AV263, 10000) = 6)),
OR(ISBLANK(AX263), AND(MOD(AX263, 10000) = BD263, QUOTIENT(AX263, 10000) = 7)),
OR(ISBLANK(AZ263), AND(MOD(AZ263, 10000) = BD263, QUOTIENT(AZ263, 10000) = 8)),
OR(ISBLANK(BB263), AND(MOD(BB263, 10000) = BD263, QUOTIENT(BB263, 10000) = 9))
)</f>
        <v>1</v>
      </c>
      <c r="BG263" s="57" t="b">
        <f>AND(
OR(ISBLANK(AW263), AND(MOD(AW263, 10000) = BE263, QUOTIENT(AW263, 10000) = 6)),
OR(ISBLANK(AY263), AND(MOD(AY263, 10000) = BE263, QUOTIENT(AY263, 10000) = 7)),
OR(ISBLANK(BA263), AND(MOD(BA263, 10000) = BE263, QUOTIENT(BA263, 10000) = 8)),
OR(ISBLANK(BC263), AND(MOD(BC263, 10000) = BE263, QUOTIENT(BC263, 10000) = 9))
)</f>
        <v>1</v>
      </c>
    </row>
    <row r="264" spans="1:59">
      <c r="A264" s="73" t="s">
        <v>2074</v>
      </c>
      <c r="B264" s="73" t="s">
        <v>2075</v>
      </c>
      <c r="C264" s="9">
        <v>4</v>
      </c>
      <c r="D264" s="9">
        <v>7</v>
      </c>
      <c r="E264" s="9" t="str">
        <f>_xlfn.CONCAT(B264, RIGHT(_xlfn.CONCAT("0", D264), 2))</f>
        <v>BZ-Z_07</v>
      </c>
      <c r="G264" s="73" t="s">
        <v>2008</v>
      </c>
      <c r="AA264" s="9" t="b">
        <v>1</v>
      </c>
      <c r="AD264" s="9" t="b">
        <v>1</v>
      </c>
      <c r="AH264" s="9" t="b">
        <v>1</v>
      </c>
      <c r="AI264" s="9" t="b">
        <v>1</v>
      </c>
      <c r="AJ264" s="9" t="b">
        <v>1</v>
      </c>
      <c r="AK264" s="9" t="b">
        <v>1</v>
      </c>
      <c r="AL264" s="9" t="b">
        <v>1</v>
      </c>
      <c r="AM264" s="9" t="b">
        <v>1</v>
      </c>
      <c r="BB264" s="55">
        <v>94088</v>
      </c>
      <c r="BC264" s="55">
        <v>94089</v>
      </c>
      <c r="BD264" s="9">
        <v>4088</v>
      </c>
      <c r="BE264" s="9">
        <f>IF(BD264="", "", BD264+1)</f>
        <v>4089</v>
      </c>
      <c r="BF264" s="57" t="b">
        <f>AND(
OR(ISBLANK(AV264), AND(MOD(AV264, 10000) = BD264, QUOTIENT(AV264, 10000) = 6)),
OR(ISBLANK(AX264), AND(MOD(AX264, 10000) = BD264, QUOTIENT(AX264, 10000) = 7)),
OR(ISBLANK(AZ264), AND(MOD(AZ264, 10000) = BD264, QUOTIENT(AZ264, 10000) = 8)),
OR(ISBLANK(BB264), AND(MOD(BB264, 10000) = BD264, QUOTIENT(BB264, 10000) = 9))
)</f>
        <v>1</v>
      </c>
      <c r="BG264" s="57" t="b">
        <f>AND(
OR(ISBLANK(AW264), AND(MOD(AW264, 10000) = BE264, QUOTIENT(AW264, 10000) = 6)),
OR(ISBLANK(AY264), AND(MOD(AY264, 10000) = BE264, QUOTIENT(AY264, 10000) = 7)),
OR(ISBLANK(BA264), AND(MOD(BA264, 10000) = BE264, QUOTIENT(BA264, 10000) = 8)),
OR(ISBLANK(BC264), AND(MOD(BC264, 10000) = BE264, QUOTIENT(BC264, 10000) = 9))
)</f>
        <v>1</v>
      </c>
    </row>
    <row r="265" spans="1:59">
      <c r="A265" s="9" t="s">
        <v>149</v>
      </c>
      <c r="B265" s="9" t="s">
        <v>1109</v>
      </c>
      <c r="C265" s="9">
        <v>4</v>
      </c>
      <c r="D265" s="9">
        <v>7</v>
      </c>
      <c r="E265" s="9" t="str">
        <f>_xlfn.CONCAT(B265, RIGHT(_xlfn.CONCAT("0", D265), 2))</f>
        <v>BZ-4I07</v>
      </c>
      <c r="F265" s="9" t="s">
        <v>995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>
        <f ca="1">MATCH($A265, 'Spells By School'!G:G, 0)</f>
        <v>21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Necromancy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NE</v>
      </c>
      <c r="U265" s="9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26</v>
      </c>
      <c r="V265" s="9" t="str">
        <f ca="1">INDEX('Wand Mapping'!K:K, U265)</f>
        <v>wand_ai_240</v>
      </c>
      <c r="W265" s="9" t="str">
        <f ca="1">_xlfn.CONCAT(V265, "_", T265)</f>
        <v>wand_ai_240_NE</v>
      </c>
      <c r="Z265" s="9" t="str">
        <f ca="1">IF(ISBLANK(X265), W265, X265)</f>
        <v>wand_ai_240_NE</v>
      </c>
      <c r="AB265" s="9" t="b">
        <v>1</v>
      </c>
      <c r="AC265" s="68" t="s">
        <v>2033</v>
      </c>
      <c r="AE265" s="9" t="b">
        <v>1</v>
      </c>
      <c r="AF265" s="68" t="s">
        <v>2033</v>
      </c>
      <c r="AG265" s="68" t="s">
        <v>2033</v>
      </c>
      <c r="AH265" s="9" t="b">
        <v>1</v>
      </c>
      <c r="AI265" s="9" t="b">
        <v>1</v>
      </c>
      <c r="AJ265" s="9" t="b">
        <v>1</v>
      </c>
      <c r="AK265" s="9" t="b">
        <v>1</v>
      </c>
      <c r="AL265" s="9" t="b">
        <v>1</v>
      </c>
      <c r="AM265" s="9" t="b">
        <v>1</v>
      </c>
      <c r="AV265" s="55">
        <v>64500</v>
      </c>
      <c r="AW265" s="55">
        <v>64501</v>
      </c>
      <c r="BB265" s="55">
        <v>94500</v>
      </c>
      <c r="BC265" s="55">
        <v>94501</v>
      </c>
      <c r="BD265" s="9">
        <v>4500</v>
      </c>
      <c r="BE265" s="9">
        <f>IF(BD265="", "", BD265+1)</f>
        <v>4501</v>
      </c>
      <c r="BF265" s="57" t="b">
        <f>AND(
OR(ISBLANK(AV265), AND(MOD(AV265, 10000) = BD265, QUOTIENT(AV265, 10000) = 6)),
OR(ISBLANK(AX265), AND(MOD(AX265, 10000) = BD265, QUOTIENT(AX265, 10000) = 7)),
OR(ISBLANK(AZ265), AND(MOD(AZ265, 10000) = BD265, QUOTIENT(AZ265, 10000) = 8)),
OR(ISBLANK(BB265), AND(MOD(BB265, 10000) = BD265, QUOTIENT(BB265, 10000) = 9))
)</f>
        <v>1</v>
      </c>
      <c r="BG265" s="57" t="b">
        <f>AND(
OR(ISBLANK(AW265), AND(MOD(AW265, 10000) = BE265, QUOTIENT(AW265, 10000) = 6)),
OR(ISBLANK(AY265), AND(MOD(AY265, 10000) = BE265, QUOTIENT(AY265, 10000) = 7)),
OR(ISBLANK(BA265), AND(MOD(BA265, 10000) = BE265, QUOTIENT(BA265, 10000) = 8)),
OR(ISBLANK(BC265), AND(MOD(BC265, 10000) = BE265, QUOTIENT(BC265, 10000) = 9))
)</f>
        <v>1</v>
      </c>
    </row>
    <row r="266" spans="1:59">
      <c r="A266" s="9" t="s">
        <v>619</v>
      </c>
      <c r="B266" s="9" t="s">
        <v>1110</v>
      </c>
      <c r="C266" s="9">
        <v>4</v>
      </c>
      <c r="D266" s="9">
        <v>7</v>
      </c>
      <c r="E266" s="9" t="str">
        <f>_xlfn.CONCAT(B266, RIGHT(_xlfn.CONCAT("0", D266), 2))</f>
        <v>BZ-4J07</v>
      </c>
      <c r="F266" s="9" t="s">
        <v>996</v>
      </c>
      <c r="G266" s="9" t="s">
        <v>655</v>
      </c>
      <c r="H266" s="9" t="s">
        <v>652</v>
      </c>
      <c r="J266" s="9" t="e">
        <f>MATCH($A266, 'Spells By School'!A:A, 0)</f>
        <v>#N/A</v>
      </c>
      <c r="K266" s="9">
        <f>MATCH($A266, 'Spells By School'!B:B, 0)</f>
        <v>3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Conjuration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CO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99</v>
      </c>
      <c r="V266" s="9" t="str">
        <f>INDEX('Wand Mapping'!K:K, U266)</f>
        <v>wand_ai_970</v>
      </c>
      <c r="W266" s="9" t="str">
        <f>_xlfn.CONCAT(V266, "_", T266)</f>
        <v>wand_ai_970_CO</v>
      </c>
      <c r="Z266" s="9" t="str">
        <f>IF(ISBLANK(X266), W266, X266)</f>
        <v>wand_ai_970_CO</v>
      </c>
      <c r="AB266" s="68" t="s">
        <v>2033</v>
      </c>
      <c r="AC266" s="9" t="b">
        <v>1</v>
      </c>
      <c r="AE266" s="68" t="s">
        <v>2033</v>
      </c>
      <c r="AF266" s="9" t="b">
        <v>1</v>
      </c>
      <c r="AG266" s="9" t="b">
        <v>1</v>
      </c>
      <c r="AH266" s="9" t="b">
        <v>1</v>
      </c>
      <c r="AI266" s="9" t="b">
        <v>1</v>
      </c>
      <c r="AJ266" s="9" t="b">
        <v>1</v>
      </c>
      <c r="AK266" s="9" t="b">
        <v>1</v>
      </c>
      <c r="AL266" s="9" t="b">
        <v>1</v>
      </c>
      <c r="AM266" s="9" t="b">
        <v>1</v>
      </c>
      <c r="AV266" s="55">
        <v>64502</v>
      </c>
      <c r="AW266" s="55">
        <v>64503</v>
      </c>
      <c r="AX266" s="55">
        <v>74502</v>
      </c>
      <c r="AY266" s="55">
        <v>74503</v>
      </c>
      <c r="AZ266" s="55">
        <v>84502</v>
      </c>
      <c r="BA266" s="55">
        <v>84503</v>
      </c>
      <c r="BB266" s="55">
        <v>94502</v>
      </c>
      <c r="BC266" s="55">
        <v>94503</v>
      </c>
      <c r="BD266" s="9">
        <v>4502</v>
      </c>
      <c r="BE266" s="9">
        <f>IF(BD266="", "", BD266+1)</f>
        <v>4503</v>
      </c>
      <c r="BF266" s="57" t="b">
        <f>AND(
OR(ISBLANK(AV266), AND(MOD(AV266, 10000) = BD266, QUOTIENT(AV266, 10000) = 6)),
OR(ISBLANK(AX266), AND(MOD(AX266, 10000) = BD266, QUOTIENT(AX266, 10000) = 7)),
OR(ISBLANK(AZ266), AND(MOD(AZ266, 10000) = BD266, QUOTIENT(AZ266, 10000) = 8)),
OR(ISBLANK(BB266), AND(MOD(BB266, 10000) = BD266, QUOTIENT(BB266, 10000) = 9))
)</f>
        <v>1</v>
      </c>
      <c r="BG266" s="57" t="b">
        <f>AND(
OR(ISBLANK(AW266), AND(MOD(AW266, 10000) = BE266, QUOTIENT(AW266, 10000) = 6)),
OR(ISBLANK(AY266), AND(MOD(AY266, 10000) = BE266, QUOTIENT(AY266, 10000) = 7)),
OR(ISBLANK(BA266), AND(MOD(BA266, 10000) = BE266, QUOTIENT(BA266, 10000) = 8)),
OR(ISBLANK(BC266), AND(MOD(BC266, 10000) = BE266, QUOTIENT(BC266, 10000) = 9))
)</f>
        <v>1</v>
      </c>
    </row>
    <row r="267" spans="1:59">
      <c r="A267" s="9" t="s">
        <v>447</v>
      </c>
      <c r="B267" s="9" t="s">
        <v>1111</v>
      </c>
      <c r="C267" s="9">
        <v>4</v>
      </c>
      <c r="D267" s="9">
        <v>7</v>
      </c>
      <c r="E267" s="9" t="str">
        <f>_xlfn.CONCAT(B267, RIGHT(_xlfn.CONCAT("0", D267), 2))</f>
        <v>BZ-4K07</v>
      </c>
      <c r="F267" s="9" t="s">
        <v>997</v>
      </c>
      <c r="G267" s="9" t="s">
        <v>655</v>
      </c>
      <c r="H267" s="9" t="s">
        <v>652</v>
      </c>
      <c r="J267" s="9">
        <f>MATCH($A267, 'Spells By School'!A:A, 0)</f>
        <v>18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Abjuration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AB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73</v>
      </c>
      <c r="V267" s="9" t="str">
        <f>INDEX('Wand Mapping'!K:K, U267)</f>
        <v>wand_ai_710</v>
      </c>
      <c r="W267" s="9" t="str">
        <f>_xlfn.CONCAT(V267, "_", T267)</f>
        <v>wand_ai_710_AB</v>
      </c>
      <c r="Z267" s="9" t="str">
        <f>IF(ISBLANK(X267), W267, X267)</f>
        <v>wand_ai_710_AB</v>
      </c>
      <c r="AB267" s="9" t="b">
        <v>1</v>
      </c>
      <c r="AC267" s="68" t="s">
        <v>2033</v>
      </c>
      <c r="AE267" s="9" t="b">
        <v>1</v>
      </c>
      <c r="AF267" s="68" t="s">
        <v>2033</v>
      </c>
      <c r="AG267" s="68" t="s">
        <v>2033</v>
      </c>
      <c r="AH267" s="9" t="b">
        <v>1</v>
      </c>
      <c r="AI267" s="9" t="b">
        <v>1</v>
      </c>
      <c r="AJ267" s="9" t="b">
        <v>1</v>
      </c>
      <c r="AK267" s="9" t="b">
        <v>1</v>
      </c>
      <c r="AL267" s="9" t="b">
        <v>1</v>
      </c>
      <c r="AM267" s="9" t="b">
        <v>1</v>
      </c>
      <c r="AV267" s="55">
        <v>64504</v>
      </c>
      <c r="AW267" s="55">
        <v>64505</v>
      </c>
      <c r="AX267" s="55">
        <v>74504</v>
      </c>
      <c r="AY267" s="55">
        <v>74505</v>
      </c>
      <c r="BB267" s="55">
        <v>94504</v>
      </c>
      <c r="BC267" s="55">
        <v>94505</v>
      </c>
      <c r="BD267" s="9">
        <v>4504</v>
      </c>
      <c r="BE267" s="9">
        <f>IF(BD267="", "", BD267+1)</f>
        <v>4505</v>
      </c>
      <c r="BF267" s="57" t="b">
        <f>AND(
OR(ISBLANK(AV267), AND(MOD(AV267, 10000) = BD267, QUOTIENT(AV267, 10000) = 6)),
OR(ISBLANK(AX267), AND(MOD(AX267, 10000) = BD267, QUOTIENT(AX267, 10000) = 7)),
OR(ISBLANK(AZ267), AND(MOD(AZ267, 10000) = BD267, QUOTIENT(AZ267, 10000) = 8)),
OR(ISBLANK(BB267), AND(MOD(BB267, 10000) = BD267, QUOTIENT(BB267, 10000) = 9))
)</f>
        <v>1</v>
      </c>
      <c r="BG267" s="57" t="b">
        <f>AND(
OR(ISBLANK(AW267), AND(MOD(AW267, 10000) = BE267, QUOTIENT(AW267, 10000) = 6)),
OR(ISBLANK(AY267), AND(MOD(AY267, 10000) = BE267, QUOTIENT(AY267, 10000) = 7)),
OR(ISBLANK(BA267), AND(MOD(BA267, 10000) = BE267, QUOTIENT(BA267, 10000) = 8)),
OR(ISBLANK(BC267), AND(MOD(BC267, 10000) = BE267, QUOTIENT(BC267, 10000) = 9))
)</f>
        <v>1</v>
      </c>
    </row>
    <row r="268" spans="1:59">
      <c r="A268" s="9" t="s">
        <v>86</v>
      </c>
      <c r="B268" s="9" t="s">
        <v>1112</v>
      </c>
      <c r="C268" s="9">
        <v>4</v>
      </c>
      <c r="D268" s="9">
        <v>7</v>
      </c>
      <c r="E268" s="9" t="str">
        <f>_xlfn.CONCAT(B268, RIGHT(_xlfn.CONCAT("0", D268), 2))</f>
        <v>BZ-4L07</v>
      </c>
      <c r="F268" s="9" t="s">
        <v>998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50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15</v>
      </c>
      <c r="V268" s="9" t="str">
        <f ca="1">INDEX('Wand Mapping'!K:K, U268)</f>
        <v>wand_ai_130</v>
      </c>
      <c r="W268" s="9" t="str">
        <f ca="1">_xlfn.CONCAT(V268, "_", T268)</f>
        <v>wand_ai_130_NE</v>
      </c>
      <c r="Z268" s="9" t="str">
        <f ca="1">IF(ISBLANK(X268), W268, X268)</f>
        <v>wand_ai_130_NE</v>
      </c>
      <c r="AB268" s="9" t="b">
        <v>1</v>
      </c>
      <c r="AC268" s="68" t="s">
        <v>2033</v>
      </c>
      <c r="AE268" s="9" t="b">
        <v>1</v>
      </c>
      <c r="AF268" s="68" t="s">
        <v>2033</v>
      </c>
      <c r="AG268" s="68" t="s">
        <v>2033</v>
      </c>
      <c r="AH268" s="9" t="b">
        <v>1</v>
      </c>
      <c r="AI268" s="9" t="b">
        <v>1</v>
      </c>
      <c r="AJ268" s="9" t="b">
        <v>1</v>
      </c>
      <c r="AK268" s="9" t="b">
        <v>1</v>
      </c>
      <c r="AL268" s="9" t="b">
        <v>1</v>
      </c>
      <c r="AM268" s="9" t="b">
        <v>1</v>
      </c>
      <c r="AV268" s="55">
        <v>64506</v>
      </c>
      <c r="AW268" s="55">
        <v>64507</v>
      </c>
      <c r="AX268" s="55">
        <v>74506</v>
      </c>
      <c r="AY268" s="55">
        <v>74507</v>
      </c>
      <c r="BB268" s="55">
        <v>94506</v>
      </c>
      <c r="BC268" s="55">
        <v>94507</v>
      </c>
      <c r="BD268" s="9">
        <v>4506</v>
      </c>
      <c r="BE268" s="9">
        <f>IF(BD268="", "", BD268+1)</f>
        <v>4507</v>
      </c>
      <c r="BF268" s="57" t="b">
        <f>AND(
OR(ISBLANK(AV268), AND(MOD(AV268, 10000) = BD268, QUOTIENT(AV268, 10000) = 6)),
OR(ISBLANK(AX268), AND(MOD(AX268, 10000) = BD268, QUOTIENT(AX268, 10000) = 7)),
OR(ISBLANK(AZ268), AND(MOD(AZ268, 10000) = BD268, QUOTIENT(AZ268, 10000) = 8)),
OR(ISBLANK(BB268), AND(MOD(BB268, 10000) = BD268, QUOTIENT(BB268, 10000) = 9))
)</f>
        <v>1</v>
      </c>
      <c r="BG268" s="57" t="b">
        <f>AND(
OR(ISBLANK(AW268), AND(MOD(AW268, 10000) = BE268, QUOTIENT(AW268, 10000) = 6)),
OR(ISBLANK(AY268), AND(MOD(AY268, 10000) = BE268, QUOTIENT(AY268, 10000) = 7)),
OR(ISBLANK(BA268), AND(MOD(BA268, 10000) = BE268, QUOTIENT(BA268, 10000) = 8)),
OR(ISBLANK(BC268), AND(MOD(BC268, 10000) = BE268, QUOTIENT(BC268, 10000) = 9))
)</f>
        <v>1</v>
      </c>
    </row>
    <row r="269" spans="1:59">
      <c r="A269" s="9" t="s">
        <v>561</v>
      </c>
      <c r="B269" s="9" t="s">
        <v>1113</v>
      </c>
      <c r="C269" s="9">
        <v>4</v>
      </c>
      <c r="D269" s="9">
        <v>7</v>
      </c>
      <c r="E269" s="9" t="str">
        <f>_xlfn.CONCAT(B269, RIGHT(_xlfn.CONCAT("0", D269), 2))</f>
        <v>BZ-4M07</v>
      </c>
      <c r="F269" s="9" t="s">
        <v>999</v>
      </c>
      <c r="G269" s="9" t="s">
        <v>655</v>
      </c>
      <c r="H269" s="9" t="s">
        <v>652</v>
      </c>
      <c r="J269" s="9" t="e">
        <f>MATCH($A269, 'Spells By School'!A:A, 0)</f>
        <v>#N/A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>
        <f>MATCH($A269, 'Spells By School'!F:F, 0)</f>
        <v>39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Enchantment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EN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89</v>
      </c>
      <c r="V269" s="9" t="str">
        <f>INDEX('Wand Mapping'!K:K, U269)</f>
        <v>wand_ai_870</v>
      </c>
      <c r="W269" s="9" t="str">
        <f>_xlfn.CONCAT(V269, "_", T269)</f>
        <v>wand_ai_870_EN</v>
      </c>
      <c r="Z269" s="9" t="str">
        <f>IF(ISBLANK(X269), W269, X269)</f>
        <v>wand_ai_870_EN</v>
      </c>
      <c r="AB269" s="9" t="b">
        <v>1</v>
      </c>
      <c r="AE269" s="9" t="b">
        <v>1</v>
      </c>
      <c r="AH269" s="9" t="b">
        <v>1</v>
      </c>
      <c r="AI269" s="9" t="b">
        <v>1</v>
      </c>
      <c r="AJ269" s="9" t="b">
        <v>1</v>
      </c>
      <c r="AK269" s="9" t="b">
        <v>1</v>
      </c>
      <c r="AL269" s="9" t="b">
        <v>1</v>
      </c>
      <c r="AM269" s="9" t="b">
        <v>1</v>
      </c>
      <c r="AV269" s="55">
        <v>64508</v>
      </c>
      <c r="AW269" s="55">
        <v>64509</v>
      </c>
      <c r="AX269" s="55">
        <v>74508</v>
      </c>
      <c r="AY269" s="55">
        <v>74509</v>
      </c>
      <c r="BB269" s="55">
        <v>94508</v>
      </c>
      <c r="BC269" s="55">
        <v>94509</v>
      </c>
      <c r="BD269" s="9">
        <v>4508</v>
      </c>
      <c r="BE269" s="9">
        <f>IF(BD269="", "", BD269+1)</f>
        <v>4509</v>
      </c>
      <c r="BF269" s="57" t="b">
        <f>AND(
OR(ISBLANK(AV269), AND(MOD(AV269, 10000) = BD269, QUOTIENT(AV269, 10000) = 6)),
OR(ISBLANK(AX269), AND(MOD(AX269, 10000) = BD269, QUOTIENT(AX269, 10000) = 7)),
OR(ISBLANK(AZ269), AND(MOD(AZ269, 10000) = BD269, QUOTIENT(AZ269, 10000) = 8)),
OR(ISBLANK(BB269), AND(MOD(BB269, 10000) = BD269, QUOTIENT(BB269, 10000) = 9))
)</f>
        <v>1</v>
      </c>
      <c r="BG269" s="57" t="b">
        <f>AND(
OR(ISBLANK(AW269), AND(MOD(AW269, 10000) = BE269, QUOTIENT(AW269, 10000) = 6)),
OR(ISBLANK(AY269), AND(MOD(AY269, 10000) = BE269, QUOTIENT(AY269, 10000) = 7)),
OR(ISBLANK(BA269), AND(MOD(BA269, 10000) = BE269, QUOTIENT(BA269, 10000) = 8)),
OR(ISBLANK(BC269), AND(MOD(BC269, 10000) = BE269, QUOTIENT(BC269, 10000) = 9))
)</f>
        <v>1</v>
      </c>
    </row>
    <row r="270" spans="1:59">
      <c r="A270" s="9" t="s">
        <v>438</v>
      </c>
      <c r="B270" s="9" t="s">
        <v>1114</v>
      </c>
      <c r="C270" s="9">
        <v>4</v>
      </c>
      <c r="D270" s="9">
        <v>7</v>
      </c>
      <c r="E270" s="9" t="str">
        <f>_xlfn.CONCAT(B270, RIGHT(_xlfn.CONCAT("0", D270), 2))</f>
        <v>BZ-4N07</v>
      </c>
      <c r="F270" s="9" t="s">
        <v>1000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>
        <f>MATCH($A270, 'Spells By School'!F:F, 0)</f>
        <v>13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>IF(ISNA($J270), IF(ISNA($K270), IF(ISNA($L270), IF(ISNA($M270), IF(ISNA($N270), IF(ISNA($O270), IF(ISNA($P270), IF(ISNA($Q270), IF(ISNA($R270), "###error###", R$1),Q$1),P$1),O$1),N$1),M$1),L$1),K$1),J$1)</f>
        <v>Enchantment</v>
      </c>
      <c r="T270" s="9" t="str">
        <f>IF(ISNA($J270), IF(ISNA($K270), IF(ISNA($L270), IF(ISNA($M270), IF(ISNA($N270), IF(ISNA($O270), IF(ISNA($P270), IF(ISNA($Q270), IF(ISNA($R270), "###error###", "WM"),"IL"),"NE"),"EN"),"EV"),"TR"),"DI"),"CO"),"AB")</f>
        <v>EN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71</v>
      </c>
      <c r="V270" s="9" t="str">
        <f>INDEX('Wand Mapping'!K:K, U270)</f>
        <v>wand_ai_690</v>
      </c>
      <c r="W270" s="9" t="str">
        <f>_xlfn.CONCAT(V270, "_", T270)</f>
        <v>wand_ai_690_EN</v>
      </c>
      <c r="Z270" s="9" t="str">
        <f>IF(ISBLANK(X270), W270, X270)</f>
        <v>wand_ai_690_EN</v>
      </c>
      <c r="AB270" s="9" t="b">
        <v>1</v>
      </c>
      <c r="AC270" s="68" t="s">
        <v>2033</v>
      </c>
      <c r="AE270" s="9" t="b">
        <v>1</v>
      </c>
      <c r="AF270" s="68" t="s">
        <v>2033</v>
      </c>
      <c r="AG270" s="68" t="s">
        <v>2033</v>
      </c>
      <c r="AH270" s="9" t="b">
        <v>1</v>
      </c>
      <c r="AI270" s="9" t="b">
        <v>1</v>
      </c>
      <c r="AJ270" s="9" t="b">
        <v>1</v>
      </c>
      <c r="AK270" s="9" t="b">
        <v>1</v>
      </c>
      <c r="AL270" s="9" t="b">
        <v>1</v>
      </c>
      <c r="AM270" s="9" t="b">
        <v>1</v>
      </c>
      <c r="AV270" s="55">
        <v>64510</v>
      </c>
      <c r="AW270" s="55">
        <v>64511</v>
      </c>
      <c r="AX270" s="55">
        <v>74510</v>
      </c>
      <c r="AY270" s="55">
        <v>74511</v>
      </c>
      <c r="BB270" s="55">
        <v>94510</v>
      </c>
      <c r="BC270" s="55">
        <v>94511</v>
      </c>
      <c r="BD270" s="9">
        <v>4510</v>
      </c>
      <c r="BE270" s="9">
        <f>IF(BD270="", "", BD270+1)</f>
        <v>4511</v>
      </c>
      <c r="BF270" s="57" t="b">
        <f>AND(
OR(ISBLANK(AV270), AND(MOD(AV270, 10000) = BD270, QUOTIENT(AV270, 10000) = 6)),
OR(ISBLANK(AX270), AND(MOD(AX270, 10000) = BD270, QUOTIENT(AX270, 10000) = 7)),
OR(ISBLANK(AZ270), AND(MOD(AZ270, 10000) = BD270, QUOTIENT(AZ270, 10000) = 8)),
OR(ISBLANK(BB270), AND(MOD(BB270, 10000) = BD270, QUOTIENT(BB270, 10000) = 9))
)</f>
        <v>1</v>
      </c>
      <c r="BG270" s="57" t="b">
        <f>AND(
OR(ISBLANK(AW270), AND(MOD(AW270, 10000) = BE270, QUOTIENT(AW270, 10000) = 6)),
OR(ISBLANK(AY270), AND(MOD(AY270, 10000) = BE270, QUOTIENT(AY270, 10000) = 7)),
OR(ISBLANK(BA270), AND(MOD(BA270, 10000) = BE270, QUOTIENT(BA270, 10000) = 8)),
OR(ISBLANK(BC270), AND(MOD(BC270, 10000) = BE270, QUOTIENT(BC270, 10000) = 9))
)</f>
        <v>1</v>
      </c>
    </row>
    <row r="271" spans="1:59">
      <c r="A271" s="9" t="s">
        <v>1013</v>
      </c>
      <c r="B271" s="9" t="s">
        <v>1115</v>
      </c>
      <c r="C271" s="9">
        <v>4</v>
      </c>
      <c r="D271" s="9">
        <v>7</v>
      </c>
      <c r="E271" s="9" t="str">
        <f>_xlfn.CONCAT(B271, RIGHT(_xlfn.CONCAT("0", D271), 2))</f>
        <v>BZ-4O07</v>
      </c>
      <c r="F271" s="9" t="s">
        <v>1001</v>
      </c>
      <c r="G271" s="9" t="s">
        <v>655</v>
      </c>
      <c r="H271" s="9" t="s">
        <v>652</v>
      </c>
      <c r="J271" s="9" t="e">
        <f>MATCH($A271, 'Spells By School'!A:A, 0)</f>
        <v>#N/A</v>
      </c>
      <c r="K271" s="9" t="e">
        <f>MATCH($A271, 'Spells By School'!B:B, 0)</f>
        <v>#N/A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ca="1">IF(ISNA($J271), IF(ISNA($K271), IF(ISNA($L271), IF(ISNA($M271), IF(ISNA($N271), IF(ISNA($O271), IF(ISNA($P271), IF(ISNA($Q271), IF(ISNA($R271), "###error###", R$1),Q$1),P$1),O$1),N$1),M$1),L$1),K$1),J$1)</f>
        <v>###error###</v>
      </c>
      <c r="T271" s="9" t="str">
        <f ca="1">IF(ISNA($J271), IF(ISNA($K271), IF(ISNA($L271), IF(ISNA($M271), IF(ISNA($N271), IF(ISNA($O271), IF(ISNA($P271), IF(ISNA($Q271), IF(ISNA($R271), "###error###", "WM"),"IL"),"NE"),"EN"),"EV"),"TR"),"DI"),"CO"),"AB")</f>
        <v>###error###</v>
      </c>
      <c r="U271" s="9" t="str">
        <f ca="1"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###error###</v>
      </c>
      <c r="V271" s="9" t="e">
        <f ca="1">INDEX('Wand Mapping'!K:K, U271)</f>
        <v>#VALUE!</v>
      </c>
      <c r="W271" s="9" t="e">
        <f ca="1">_xlfn.CONCAT(V271, "_", T271)</f>
        <v>#VALUE!</v>
      </c>
      <c r="X271" s="9" t="s">
        <v>1945</v>
      </c>
      <c r="Y271" s="9" t="s">
        <v>51</v>
      </c>
      <c r="Z271" s="9" t="str">
        <f>IF(ISBLANK(X271), W271, X271)</f>
        <v>wand_ai_080_AB</v>
      </c>
      <c r="AA271" s="9" t="b">
        <v>1</v>
      </c>
      <c r="AB271" s="9" t="b">
        <v>1</v>
      </c>
      <c r="AC271" s="9" t="b">
        <v>1</v>
      </c>
      <c r="AD271" s="9" t="b">
        <v>1</v>
      </c>
      <c r="AE271" s="9" t="b">
        <v>1</v>
      </c>
      <c r="AF271" s="9" t="b">
        <v>1</v>
      </c>
      <c r="AG271" s="9" t="b">
        <v>1</v>
      </c>
      <c r="AH271" s="9" t="b">
        <v>1</v>
      </c>
      <c r="AI271" s="9" t="b">
        <v>1</v>
      </c>
      <c r="AJ271" s="9" t="b">
        <v>1</v>
      </c>
      <c r="AK271" s="9" t="b">
        <v>1</v>
      </c>
      <c r="AL271" s="9" t="b">
        <v>1</v>
      </c>
      <c r="AM271" s="9" t="b">
        <v>1</v>
      </c>
      <c r="AV271" s="55">
        <v>64512</v>
      </c>
      <c r="AW271" s="55">
        <v>64513</v>
      </c>
      <c r="BB271" s="55">
        <v>94512</v>
      </c>
      <c r="BC271" s="55">
        <v>94513</v>
      </c>
      <c r="BD271" s="9">
        <v>4512</v>
      </c>
      <c r="BE271" s="9">
        <f>IF(BD271="", "", BD271+1)</f>
        <v>4513</v>
      </c>
      <c r="BF271" s="57" t="b">
        <f>AND(
OR(ISBLANK(AV271), AND(MOD(AV271, 10000) = BD271, QUOTIENT(AV271, 10000) = 6)),
OR(ISBLANK(AX271), AND(MOD(AX271, 10000) = BD271, QUOTIENT(AX271, 10000) = 7)),
OR(ISBLANK(AZ271), AND(MOD(AZ271, 10000) = BD271, QUOTIENT(AZ271, 10000) = 8)),
OR(ISBLANK(BB271), AND(MOD(BB271, 10000) = BD271, QUOTIENT(BB271, 10000) = 9))
)</f>
        <v>1</v>
      </c>
      <c r="BG271" s="57" t="b">
        <f>AND(
OR(ISBLANK(AW271), AND(MOD(AW271, 10000) = BE271, QUOTIENT(AW271, 10000) = 6)),
OR(ISBLANK(AY271), AND(MOD(AY271, 10000) = BE271, QUOTIENT(AY271, 10000) = 7)),
OR(ISBLANK(BA271), AND(MOD(BA271, 10000) = BE271, QUOTIENT(BA271, 10000) = 8)),
OR(ISBLANK(BC271), AND(MOD(BC271, 10000) = BE271, QUOTIENT(BC271, 10000) = 9))
)</f>
        <v>1</v>
      </c>
    </row>
    <row r="272" spans="1:59">
      <c r="A272" s="9" t="s">
        <v>618</v>
      </c>
      <c r="B272" s="9" t="s">
        <v>1116</v>
      </c>
      <c r="C272" s="9">
        <v>4</v>
      </c>
      <c r="D272" s="9">
        <v>7</v>
      </c>
      <c r="E272" s="9" t="str">
        <f>_xlfn.CONCAT(B272, RIGHT(_xlfn.CONCAT("0", D272), 2))</f>
        <v>BZ-4P07</v>
      </c>
      <c r="F272" s="9" t="s">
        <v>1002</v>
      </c>
      <c r="G272" s="9" t="s">
        <v>655</v>
      </c>
      <c r="H272" s="9" t="s">
        <v>652</v>
      </c>
      <c r="J272" s="9">
        <f>MATCH($A272, 'Spells By School'!A:A, 0)</f>
        <v>45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>IF(ISNA($J272), IF(ISNA($K272), IF(ISNA($L272), IF(ISNA($M272), IF(ISNA($N272), IF(ISNA($O272), IF(ISNA($P272), IF(ISNA($Q272), IF(ISNA($R272), "###error###", R$1),Q$1),P$1),O$1),N$1),M$1),L$1),K$1),J$1)</f>
        <v>Abjuration</v>
      </c>
      <c r="T272" s="9" t="str">
        <f>IF(ISNA($J272), IF(ISNA($K272), IF(ISNA($L272), IF(ISNA($M272), IF(ISNA($N272), IF(ISNA($O272), IF(ISNA($P272), IF(ISNA($Q272), IF(ISNA($R272), "###error###", "WM"),"IL"),"NE"),"EN"),"EV"),"TR"),"DI"),"CO"),"AB")</f>
        <v>AB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99</v>
      </c>
      <c r="V272" s="9" t="str">
        <f>INDEX('Wand Mapping'!K:K, U272)</f>
        <v>wand_ai_970</v>
      </c>
      <c r="W272" s="9" t="str">
        <f>_xlfn.CONCAT(V272, "_", T272)</f>
        <v>wand_ai_970_AB</v>
      </c>
      <c r="Y272" s="73" t="s">
        <v>2092</v>
      </c>
      <c r="Z272" s="9" t="str">
        <f>IF(ISBLANK(X272), W272, X272)</f>
        <v>wand_ai_970_AB</v>
      </c>
      <c r="AB272" s="9" t="b">
        <v>1</v>
      </c>
      <c r="AE272" s="9" t="b">
        <v>1</v>
      </c>
      <c r="AH272" s="9" t="b">
        <v>1</v>
      </c>
      <c r="AI272" s="9" t="b">
        <v>1</v>
      </c>
      <c r="AJ272" s="9" t="b">
        <v>1</v>
      </c>
      <c r="AK272" s="9" t="b">
        <v>1</v>
      </c>
      <c r="AL272" s="9" t="b">
        <v>1</v>
      </c>
      <c r="AM272" s="9" t="b">
        <v>1</v>
      </c>
      <c r="AV272" s="55">
        <v>64514</v>
      </c>
      <c r="AW272" s="55">
        <v>64515</v>
      </c>
      <c r="AX272" s="55">
        <v>74514</v>
      </c>
      <c r="AY272" s="55">
        <v>74515</v>
      </c>
      <c r="BB272" s="55">
        <v>94514</v>
      </c>
      <c r="BC272" s="55">
        <v>94515</v>
      </c>
      <c r="BD272" s="9">
        <v>4514</v>
      </c>
      <c r="BE272" s="9">
        <f>IF(BD272="", "", BD272+1)</f>
        <v>4515</v>
      </c>
      <c r="BF272" s="57" t="b">
        <f>AND(
OR(ISBLANK(AV272), AND(MOD(AV272, 10000) = BD272, QUOTIENT(AV272, 10000) = 6)),
OR(ISBLANK(AX272), AND(MOD(AX272, 10000) = BD272, QUOTIENT(AX272, 10000) = 7)),
OR(ISBLANK(AZ272), AND(MOD(AZ272, 10000) = BD272, QUOTIENT(AZ272, 10000) = 8)),
OR(ISBLANK(BB272), AND(MOD(BB272, 10000) = BD272, QUOTIENT(BB272, 10000) = 9))
)</f>
        <v>1</v>
      </c>
      <c r="BG272" s="57" t="b">
        <f>AND(
OR(ISBLANK(AW272), AND(MOD(AW272, 10000) = BE272, QUOTIENT(AW272, 10000) = 6)),
OR(ISBLANK(AY272), AND(MOD(AY272, 10000) = BE272, QUOTIENT(AY272, 10000) = 7)),
OR(ISBLANK(BA272), AND(MOD(BA272, 10000) = BE272, QUOTIENT(BA272, 10000) = 8)),
OR(ISBLANK(BC272), AND(MOD(BC272, 10000) = BE272, QUOTIENT(BC272, 10000) = 9))
)</f>
        <v>1</v>
      </c>
    </row>
    <row r="273" spans="1:59">
      <c r="A273" s="9" t="s">
        <v>285</v>
      </c>
      <c r="B273" s="9" t="s">
        <v>1117</v>
      </c>
      <c r="C273" s="9">
        <v>4</v>
      </c>
      <c r="D273" s="9">
        <v>7</v>
      </c>
      <c r="E273" s="9" t="str">
        <f>_xlfn.CONCAT(B273, RIGHT(_xlfn.CONCAT("0", D273), 2))</f>
        <v>BZ-4Q07</v>
      </c>
      <c r="F273" s="9" t="s">
        <v>1003</v>
      </c>
      <c r="G273" s="9" t="s">
        <v>655</v>
      </c>
      <c r="H273" s="9" t="s">
        <v>652</v>
      </c>
      <c r="J273" s="9" t="e">
        <f>MATCH($A273, 'Spells By School'!A:A, 0)</f>
        <v>#N/A</v>
      </c>
      <c r="K273" s="9" t="e">
        <f>MATCH($A273, 'Spells By School'!B:B, 0)</f>
        <v>#N/A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>
        <f ca="1">MATCH($A273, 'Spells By School'!G:G, 0)</f>
        <v>25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ca="1">IF(ISNA($J273), IF(ISNA($K273), IF(ISNA($L273), IF(ISNA($M273), IF(ISNA($N273), IF(ISNA($O273), IF(ISNA($P273), IF(ISNA($Q273), IF(ISNA($R273), "###error###", R$1),Q$1),P$1),O$1),N$1),M$1),L$1),K$1),J$1)</f>
        <v>Necromancy</v>
      </c>
      <c r="T273" s="9" t="str">
        <f ca="1">IF(ISNA($J273), IF(ISNA($K273), IF(ISNA($L273), IF(ISNA($M273), IF(ISNA($N273), IF(ISNA($O273), IF(ISNA($P273), IF(ISNA($Q273), IF(ISNA($R273), "###error###", "WM"),"IL"),"NE"),"EN"),"EV"),"TR"),"DI"),"CO"),"AB")</f>
        <v>NE</v>
      </c>
      <c r="U273" s="9">
        <f ca="1"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47</v>
      </c>
      <c r="V273" s="9" t="str">
        <f ca="1">INDEX('Wand Mapping'!K:K, U273)</f>
        <v>wand_ai_450</v>
      </c>
      <c r="W273" s="9" t="str">
        <f ca="1">_xlfn.CONCAT(V273, "_", T273)</f>
        <v>wand_ai_450_NE</v>
      </c>
      <c r="Z273" s="9" t="str">
        <f ca="1">IF(ISBLANK(X273), W273, X273)</f>
        <v>wand_ai_450_NE</v>
      </c>
      <c r="AB273" s="9" t="b">
        <v>1</v>
      </c>
      <c r="AC273" s="9" t="b">
        <v>1</v>
      </c>
      <c r="AE273" s="9" t="b">
        <v>1</v>
      </c>
      <c r="AF273" s="9" t="b">
        <v>1</v>
      </c>
      <c r="AG273" s="9" t="b">
        <v>1</v>
      </c>
      <c r="AH273" s="9" t="b">
        <v>1</v>
      </c>
      <c r="AI273" s="9" t="b">
        <v>1</v>
      </c>
      <c r="AJ273" s="9" t="b">
        <v>1</v>
      </c>
      <c r="AK273" s="9" t="b">
        <v>1</v>
      </c>
      <c r="AL273" s="9" t="b">
        <v>1</v>
      </c>
      <c r="AM273" s="9" t="b">
        <v>1</v>
      </c>
      <c r="AV273" s="55">
        <v>64516</v>
      </c>
      <c r="AW273" s="55">
        <v>64517</v>
      </c>
      <c r="BB273" s="55">
        <v>94516</v>
      </c>
      <c r="BC273" s="55">
        <v>94517</v>
      </c>
      <c r="BD273" s="9">
        <v>4516</v>
      </c>
      <c r="BE273" s="9">
        <f>IF(BD273="", "", BD273+1)</f>
        <v>4517</v>
      </c>
      <c r="BF273" s="57" t="b">
        <f>AND(
OR(ISBLANK(AV273), AND(MOD(AV273, 10000) = BD273, QUOTIENT(AV273, 10000) = 6)),
OR(ISBLANK(AX273), AND(MOD(AX273, 10000) = BD273, QUOTIENT(AX273, 10000) = 7)),
OR(ISBLANK(AZ273), AND(MOD(AZ273, 10000) = BD273, QUOTIENT(AZ273, 10000) = 8)),
OR(ISBLANK(BB273), AND(MOD(BB273, 10000) = BD273, QUOTIENT(BB273, 10000) = 9))
)</f>
        <v>1</v>
      </c>
      <c r="BG273" s="57" t="b">
        <f>AND(
OR(ISBLANK(AW273), AND(MOD(AW273, 10000) = BE273, QUOTIENT(AW273, 10000) = 6)),
OR(ISBLANK(AY273), AND(MOD(AY273, 10000) = BE273, QUOTIENT(AY273, 10000) = 7)),
OR(ISBLANK(BA273), AND(MOD(BA273, 10000) = BE273, QUOTIENT(BA273, 10000) = 8)),
OR(ISBLANK(BC273), AND(MOD(BC273, 10000) = BE273, QUOTIENT(BC273, 10000) = 9))
)</f>
        <v>1</v>
      </c>
    </row>
    <row r="274" spans="1:59">
      <c r="A274" s="9" t="s">
        <v>460</v>
      </c>
      <c r="B274" s="9" t="s">
        <v>1118</v>
      </c>
      <c r="C274" s="9">
        <v>4</v>
      </c>
      <c r="D274" s="9">
        <v>7</v>
      </c>
      <c r="E274" s="9" t="str">
        <f>_xlfn.CONCAT(B274, RIGHT(_xlfn.CONCAT("0", D274), 2))</f>
        <v>BZ-4R07</v>
      </c>
      <c r="F274" s="9" t="s">
        <v>1004</v>
      </c>
      <c r="G274" s="9" t="s">
        <v>655</v>
      </c>
      <c r="H274" s="9" t="s">
        <v>652</v>
      </c>
      <c r="J274" s="9" t="e">
        <f>MATCH($A274, 'Spells By School'!A:A, 0)</f>
        <v>#N/A</v>
      </c>
      <c r="K274" s="9">
        <f>MATCH($A274, 'Spells By School'!B:B, 0)</f>
        <v>10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Conjuration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CO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75</v>
      </c>
      <c r="V274" s="9" t="str">
        <f>INDEX('Wand Mapping'!K:K, U274)</f>
        <v>wand_ai_730</v>
      </c>
      <c r="W274" s="9" t="str">
        <f>_xlfn.CONCAT(V274, "_", T274)</f>
        <v>wand_ai_730_CO</v>
      </c>
      <c r="Z274" s="9" t="str">
        <f>IF(ISBLANK(X274), W274, X274)</f>
        <v>wand_ai_730_CO</v>
      </c>
      <c r="AC274" s="9" t="b">
        <v>1</v>
      </c>
      <c r="AF274" s="9" t="b">
        <v>1</v>
      </c>
      <c r="AG274" s="9" t="b">
        <v>1</v>
      </c>
      <c r="AH274" s="9" t="b">
        <v>1</v>
      </c>
      <c r="AI274" s="9" t="b">
        <v>1</v>
      </c>
      <c r="AJ274" s="9" t="b">
        <v>1</v>
      </c>
      <c r="AK274" s="9" t="b">
        <v>1</v>
      </c>
      <c r="AL274" s="9" t="b">
        <v>1</v>
      </c>
      <c r="AM274" s="9" t="b">
        <v>1</v>
      </c>
      <c r="AV274" s="55">
        <v>64518</v>
      </c>
      <c r="AW274" s="55">
        <v>64519</v>
      </c>
      <c r="BD274" s="9">
        <v>4518</v>
      </c>
      <c r="BE274" s="9">
        <f>IF(BD274="", "", BD274+1)</f>
        <v>4519</v>
      </c>
      <c r="BF274" s="57" t="b">
        <f>AND(
OR(ISBLANK(AV274), AND(MOD(AV274, 10000) = BD274, QUOTIENT(AV274, 10000) = 6)),
OR(ISBLANK(AX274), AND(MOD(AX274, 10000) = BD274, QUOTIENT(AX274, 10000) = 7)),
OR(ISBLANK(AZ274), AND(MOD(AZ274, 10000) = BD274, QUOTIENT(AZ274, 10000) = 8)),
OR(ISBLANK(BB274), AND(MOD(BB274, 10000) = BD274, QUOTIENT(BB274, 10000) = 9))
)</f>
        <v>1</v>
      </c>
      <c r="BG274" s="57" t="b">
        <f>AND(
OR(ISBLANK(AW274), AND(MOD(AW274, 10000) = BE274, QUOTIENT(AW274, 10000) = 6)),
OR(ISBLANK(AY274), AND(MOD(AY274, 10000) = BE274, QUOTIENT(AY274, 10000) = 7)),
OR(ISBLANK(BA274), AND(MOD(BA274, 10000) = BE274, QUOTIENT(BA274, 10000) = 8)),
OR(ISBLANK(BC274), AND(MOD(BC274, 10000) = BE274, QUOTIENT(BC274, 10000) = 9))
)</f>
        <v>1</v>
      </c>
    </row>
    <row r="275" spans="1:59">
      <c r="A275" s="74" t="s">
        <v>2094</v>
      </c>
      <c r="AC275" s="9" t="b">
        <v>1</v>
      </c>
      <c r="AF275" s="9" t="b">
        <v>1</v>
      </c>
      <c r="AG275" s="9" t="b">
        <v>1</v>
      </c>
      <c r="AH275" s="9" t="b">
        <v>1</v>
      </c>
      <c r="AI275" s="9" t="b">
        <v>1</v>
      </c>
      <c r="AJ275" s="9" t="b">
        <v>1</v>
      </c>
      <c r="AK275" s="9" t="b">
        <v>1</v>
      </c>
      <c r="AL275" s="9" t="b">
        <v>1</v>
      </c>
      <c r="AM275" s="9" t="b">
        <v>1</v>
      </c>
      <c r="BB275" s="55">
        <v>94520</v>
      </c>
      <c r="BC275" s="55">
        <v>94521</v>
      </c>
      <c r="BD275" s="9">
        <v>4520</v>
      </c>
      <c r="BE275" s="9">
        <f>IF(BD275="", "", BD275+1)</f>
        <v>4521</v>
      </c>
      <c r="BF275" s="57" t="b">
        <f>AND(
OR(ISBLANK(AV275), AND(MOD(AV275, 10000) = BD275, QUOTIENT(AV275, 10000) = 6)),
OR(ISBLANK(AX275), AND(MOD(AX275, 10000) = BD275, QUOTIENT(AX275, 10000) = 7)),
OR(ISBLANK(AZ275), AND(MOD(AZ275, 10000) = BD275, QUOTIENT(AZ275, 10000) = 8)),
OR(ISBLANK(BB275), AND(MOD(BB275, 10000) = BD275, QUOTIENT(BB275, 10000) = 9))
)</f>
        <v>1</v>
      </c>
      <c r="BG275" s="57" t="b">
        <f>AND(
OR(ISBLANK(AW275), AND(MOD(AW275, 10000) = BE275, QUOTIENT(AW275, 10000) = 6)),
OR(ISBLANK(AY275), AND(MOD(AY275, 10000) = BE275, QUOTIENT(AY275, 10000) = 7)),
OR(ISBLANK(BA275), AND(MOD(BA275, 10000) = BE275, QUOTIENT(BA275, 10000) = 8)),
OR(ISBLANK(BC275), AND(MOD(BC275, 10000) = BE275, QUOTIENT(BC275, 10000) = 9))
)</f>
        <v>1</v>
      </c>
    </row>
    <row r="276" spans="1:59">
      <c r="A276" s="74" t="s">
        <v>2093</v>
      </c>
      <c r="AC276" s="9" t="b">
        <v>1</v>
      </c>
      <c r="AF276" s="9" t="b">
        <v>1</v>
      </c>
      <c r="AG276" s="9" t="b">
        <v>1</v>
      </c>
      <c r="AH276" s="9" t="b">
        <v>1</v>
      </c>
      <c r="AI276" s="9" t="b">
        <v>1</v>
      </c>
      <c r="AJ276" s="9" t="b">
        <v>1</v>
      </c>
      <c r="AK276" s="9" t="b">
        <v>1</v>
      </c>
      <c r="AL276" s="9" t="b">
        <v>1</v>
      </c>
      <c r="AM276" s="9" t="b">
        <v>1</v>
      </c>
      <c r="BB276" s="55">
        <v>94522</v>
      </c>
      <c r="BC276" s="55">
        <v>94523</v>
      </c>
      <c r="BD276" s="9">
        <v>4522</v>
      </c>
      <c r="BE276" s="9">
        <f>IF(BD276="", "", BD276+1)</f>
        <v>4523</v>
      </c>
      <c r="BF276" s="57" t="b">
        <f>AND(
OR(ISBLANK(AV276), AND(MOD(AV276, 10000) = BD276, QUOTIENT(AV276, 10000) = 6)),
OR(ISBLANK(AX276), AND(MOD(AX276, 10000) = BD276, QUOTIENT(AX276, 10000) = 7)),
OR(ISBLANK(AZ276), AND(MOD(AZ276, 10000) = BD276, QUOTIENT(AZ276, 10000) = 8)),
OR(ISBLANK(BB276), AND(MOD(BB276, 10000) = BD276, QUOTIENT(BB276, 10000) = 9))
)</f>
        <v>1</v>
      </c>
      <c r="BG276" s="57" t="b">
        <f>AND(
OR(ISBLANK(AW276), AND(MOD(AW276, 10000) = BE276, QUOTIENT(AW276, 10000) = 6)),
OR(ISBLANK(AY276), AND(MOD(AY276, 10000) = BE276, QUOTIENT(AY276, 10000) = 7)),
OR(ISBLANK(BA276), AND(MOD(BA276, 10000) = BE276, QUOTIENT(BA276, 10000) = 8)),
OR(ISBLANK(BC276), AND(MOD(BC276, 10000) = BE276, QUOTIENT(BC276, 10000) = 9))
)</f>
        <v>1</v>
      </c>
    </row>
    <row r="277" spans="1:59">
      <c r="A277" s="9" t="s">
        <v>424</v>
      </c>
      <c r="B277" s="9" t="s">
        <v>1119</v>
      </c>
      <c r="C277" s="9">
        <v>4</v>
      </c>
      <c r="D277" s="9">
        <v>7</v>
      </c>
      <c r="E277" s="9" t="str">
        <f>_xlfn.CONCAT(B277, RIGHT(_xlfn.CONCAT("0", D277), 2))</f>
        <v>BZ-4S07</v>
      </c>
      <c r="F277" s="9" t="s">
        <v>1005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>
        <f ca="1">MATCH($A277, 'Spells By School'!G:G, 0)</f>
        <v>52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ca="1">IF(ISNA($J277), IF(ISNA($K277), IF(ISNA($L277), IF(ISNA($M277), IF(ISNA($N277), IF(ISNA($O277), IF(ISNA($P277), IF(ISNA($Q277), IF(ISNA($R277), "###error###", R$1),Q$1),P$1),O$1),N$1),M$1),L$1),K$1),J$1)</f>
        <v>Necromancy</v>
      </c>
      <c r="T277" s="9" t="str">
        <f ca="1">IF(ISNA($J277), IF(ISNA($K277), IF(ISNA($L277), IF(ISNA($M277), IF(ISNA($N277), IF(ISNA($O277), IF(ISNA($P277), IF(ISNA($Q277), IF(ISNA($R277), "###error###", "WM"),"IL"),"NE"),"EN"),"EV"),"TR"),"DI"),"CO"),"AB")</f>
        <v>NE</v>
      </c>
      <c r="U277" s="9">
        <f ca="1"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69</v>
      </c>
      <c r="V277" s="9" t="str">
        <f ca="1">INDEX('Wand Mapping'!K:K, U277)</f>
        <v>wand_ai_670</v>
      </c>
      <c r="W277" s="9" t="str">
        <f ca="1">_xlfn.CONCAT(V277, "_", T277)</f>
        <v>wand_ai_670_NE</v>
      </c>
      <c r="Z277" s="9" t="str">
        <f ca="1">IF(ISBLANK(X277), W277, X277)</f>
        <v>wand_ai_670_NE</v>
      </c>
      <c r="AB277" s="9" t="b">
        <v>1</v>
      </c>
      <c r="AC277" s="68" t="s">
        <v>2033</v>
      </c>
      <c r="AE277" s="9" t="b">
        <v>1</v>
      </c>
      <c r="AF277" s="68" t="s">
        <v>2033</v>
      </c>
      <c r="AG277" s="68" t="s">
        <v>2033</v>
      </c>
      <c r="AH277" s="68" t="s">
        <v>2033</v>
      </c>
      <c r="AI277" s="68" t="s">
        <v>2033</v>
      </c>
      <c r="AJ277" s="9" t="b">
        <v>1</v>
      </c>
      <c r="AK277" s="9" t="b">
        <v>1</v>
      </c>
      <c r="AL277" s="9" t="b">
        <v>1</v>
      </c>
      <c r="AM277" s="9" t="b">
        <v>1</v>
      </c>
      <c r="AV277" s="55">
        <v>64524</v>
      </c>
      <c r="AW277" s="55">
        <v>64525</v>
      </c>
      <c r="AX277" s="55">
        <v>74524</v>
      </c>
      <c r="AY277" s="55">
        <v>74525</v>
      </c>
      <c r="BB277" s="55">
        <v>94524</v>
      </c>
      <c r="BC277" s="55">
        <v>94525</v>
      </c>
      <c r="BD277" s="9">
        <v>4524</v>
      </c>
      <c r="BE277" s="9">
        <f>IF(BD277="", "", BD277+1)</f>
        <v>4525</v>
      </c>
      <c r="BF277" s="57" t="b">
        <f>AND(
OR(ISBLANK(AV277), AND(MOD(AV277, 10000) = BD277, QUOTIENT(AV277, 10000) = 6)),
OR(ISBLANK(AX277), AND(MOD(AX277, 10000) = BD277, QUOTIENT(AX277, 10000) = 7)),
OR(ISBLANK(AZ277), AND(MOD(AZ277, 10000) = BD277, QUOTIENT(AZ277, 10000) = 8)),
OR(ISBLANK(BB277), AND(MOD(BB277, 10000) = BD277, QUOTIENT(BB277, 10000) = 9))
)</f>
        <v>1</v>
      </c>
      <c r="BG277" s="57" t="b">
        <f>AND(
OR(ISBLANK(AW277), AND(MOD(AW277, 10000) = BE277, QUOTIENT(AW277, 10000) = 6)),
OR(ISBLANK(AY277), AND(MOD(AY277, 10000) = BE277, QUOTIENT(AY277, 10000) = 7)),
OR(ISBLANK(BA277), AND(MOD(BA277, 10000) = BE277, QUOTIENT(BA277, 10000) = 8)),
OR(ISBLANK(BC277), AND(MOD(BC277, 10000) = BE277, QUOTIENT(BC277, 10000) = 9))
)</f>
        <v>1</v>
      </c>
    </row>
    <row r="278" spans="1:59">
      <c r="A278" s="9" t="s">
        <v>237</v>
      </c>
      <c r="B278" s="9" t="s">
        <v>1120</v>
      </c>
      <c r="C278" s="9">
        <v>4</v>
      </c>
      <c r="D278" s="9">
        <v>7</v>
      </c>
      <c r="E278" s="9" t="str">
        <f>_xlfn.CONCAT(B278, RIGHT(_xlfn.CONCAT("0", D278), 2))</f>
        <v>BZ-4T07</v>
      </c>
      <c r="F278" s="9" t="s">
        <v>1006</v>
      </c>
      <c r="G278" s="9" t="s">
        <v>655</v>
      </c>
      <c r="H278" s="9" t="s">
        <v>652</v>
      </c>
      <c r="J278" s="9" t="e">
        <f>MATCH($A278, 'Spells By School'!A:A, 0)</f>
        <v>#N/A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>
        <f>MATCH($A278, 'Spells By School'!E:E, 0)</f>
        <v>38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Invocation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EV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41</v>
      </c>
      <c r="V278" s="9" t="str">
        <f>INDEX('Wand Mapping'!K:K, U278)</f>
        <v>wand_ai_390</v>
      </c>
      <c r="W278" s="9" t="str">
        <f>_xlfn.CONCAT(V278, "_", T278)</f>
        <v>wand_ai_390_EV</v>
      </c>
      <c r="Z278" s="9" t="str">
        <f>IF(ISBLANK(X278), W278, X278)</f>
        <v>wand_ai_390_EV</v>
      </c>
      <c r="AB278" s="9" t="b">
        <v>1</v>
      </c>
      <c r="AE278" s="9" t="b">
        <v>1</v>
      </c>
      <c r="AH278" s="9" t="b">
        <v>1</v>
      </c>
      <c r="AI278" s="9" t="b">
        <v>1</v>
      </c>
      <c r="AJ278" s="9" t="b">
        <v>1</v>
      </c>
      <c r="AK278" s="9" t="b">
        <v>1</v>
      </c>
      <c r="AL278" s="9" t="b">
        <v>1</v>
      </c>
      <c r="AM278" s="9" t="b">
        <v>1</v>
      </c>
      <c r="AV278" s="55">
        <v>64526</v>
      </c>
      <c r="AW278" s="55">
        <v>64527</v>
      </c>
      <c r="BB278" s="55">
        <v>94526</v>
      </c>
      <c r="BC278" s="55">
        <v>94527</v>
      </c>
      <c r="BD278" s="9">
        <v>4526</v>
      </c>
      <c r="BE278" s="9">
        <f>IF(BD278="", "", BD278+1)</f>
        <v>4527</v>
      </c>
      <c r="BF278" s="57" t="b">
        <f>AND(
OR(ISBLANK(AV278), AND(MOD(AV278, 10000) = BD278, QUOTIENT(AV278, 10000) = 6)),
OR(ISBLANK(AX278), AND(MOD(AX278, 10000) = BD278, QUOTIENT(AX278, 10000) = 7)),
OR(ISBLANK(AZ278), AND(MOD(AZ278, 10000) = BD278, QUOTIENT(AZ278, 10000) = 8)),
OR(ISBLANK(BB278), AND(MOD(BB278, 10000) = BD278, QUOTIENT(BB278, 10000) = 9))
)</f>
        <v>1</v>
      </c>
      <c r="BG278" s="57" t="b">
        <f>AND(
OR(ISBLANK(AW278), AND(MOD(AW278, 10000) = BE278, QUOTIENT(AW278, 10000) = 6)),
OR(ISBLANK(AY278), AND(MOD(AY278, 10000) = BE278, QUOTIENT(AY278, 10000) = 7)),
OR(ISBLANK(BA278), AND(MOD(BA278, 10000) = BE278, QUOTIENT(BA278, 10000) = 8)),
OR(ISBLANK(BC278), AND(MOD(BC278, 10000) = BE278, QUOTIENT(BC278, 10000) = 9))
)</f>
        <v>1</v>
      </c>
    </row>
    <row r="279" spans="1:59">
      <c r="A279" s="9" t="s">
        <v>227</v>
      </c>
      <c r="B279" s="9" t="s">
        <v>1121</v>
      </c>
      <c r="C279" s="9">
        <v>4</v>
      </c>
      <c r="D279" s="9">
        <v>7</v>
      </c>
      <c r="E279" s="9" t="str">
        <f>_xlfn.CONCAT(B279, RIGHT(_xlfn.CONCAT("0", D279), 2))</f>
        <v>BZ-4U07</v>
      </c>
      <c r="F279" s="9" t="s">
        <v>1007</v>
      </c>
      <c r="G279" s="9" t="s">
        <v>655</v>
      </c>
      <c r="H279" s="9" t="s">
        <v>652</v>
      </c>
      <c r="J279" s="9">
        <f>MATCH($A279, 'Spells By School'!A:A, 0)</f>
        <v>35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>IF(ISNA($J279), IF(ISNA($K279), IF(ISNA($L279), IF(ISNA($M279), IF(ISNA($N279), IF(ISNA($O279), IF(ISNA($P279), IF(ISNA($Q279), IF(ISNA($R279), "###error###", R$1),Q$1),P$1),O$1),N$1),M$1),L$1),K$1),J$1)</f>
        <v>Abjuration</v>
      </c>
      <c r="T279" s="9" t="str">
        <f>IF(ISNA($J279), IF(ISNA($K279), IF(ISNA($L279), IF(ISNA($M279), IF(ISNA($N279), IF(ISNA($O279), IF(ISNA($P279), IF(ISNA($Q279), IF(ISNA($R279), "###error###", "WM"),"IL"),"NE"),"EN"),"EV"),"TR"),"DI"),"CO"),"AB")</f>
        <v>AB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40</v>
      </c>
      <c r="V279" s="9" t="str">
        <f>INDEX('Wand Mapping'!K:K, U279)</f>
        <v>wand_ai_380</v>
      </c>
      <c r="W279" s="9" t="str">
        <f>_xlfn.CONCAT(V279, "_", T279)</f>
        <v>wand_ai_380_AB</v>
      </c>
      <c r="Z279" s="9" t="str">
        <f>IF(ISBLANK(X279), W279, X279)</f>
        <v>wand_ai_380_AB</v>
      </c>
      <c r="AB279" s="9" t="b">
        <v>1</v>
      </c>
      <c r="AC279" s="68" t="s">
        <v>2033</v>
      </c>
      <c r="AE279" s="9" t="b">
        <v>1</v>
      </c>
      <c r="AF279" s="68" t="s">
        <v>2033</v>
      </c>
      <c r="AG279" s="68" t="s">
        <v>2033</v>
      </c>
      <c r="AH279" s="9" t="b">
        <v>1</v>
      </c>
      <c r="AI279" s="9" t="b">
        <v>1</v>
      </c>
      <c r="AJ279" s="9" t="b">
        <v>1</v>
      </c>
      <c r="AK279" s="9" t="b">
        <v>1</v>
      </c>
      <c r="AL279" s="9" t="b">
        <v>1</v>
      </c>
      <c r="AM279" s="9" t="b">
        <v>1</v>
      </c>
      <c r="AV279" s="55">
        <v>64528</v>
      </c>
      <c r="AW279" s="55">
        <v>64529</v>
      </c>
      <c r="BB279" s="55">
        <v>94528</v>
      </c>
      <c r="BC279" s="55">
        <v>94529</v>
      </c>
      <c r="BD279" s="9">
        <v>4528</v>
      </c>
      <c r="BE279" s="9">
        <f>IF(BD279="", "", BD279+1)</f>
        <v>4529</v>
      </c>
      <c r="BF279" s="57" t="b">
        <f>AND(
OR(ISBLANK(AV279), AND(MOD(AV279, 10000) = BD279, QUOTIENT(AV279, 10000) = 6)),
OR(ISBLANK(AX279), AND(MOD(AX279, 10000) = BD279, QUOTIENT(AX279, 10000) = 7)),
OR(ISBLANK(AZ279), AND(MOD(AZ279, 10000) = BD279, QUOTIENT(AZ279, 10000) = 8)),
OR(ISBLANK(BB279), AND(MOD(BB279, 10000) = BD279, QUOTIENT(BB279, 10000) = 9))
)</f>
        <v>1</v>
      </c>
      <c r="BG279" s="57" t="b">
        <f>AND(
OR(ISBLANK(AW279), AND(MOD(AW279, 10000) = BE279, QUOTIENT(AW279, 10000) = 6)),
OR(ISBLANK(AY279), AND(MOD(AY279, 10000) = BE279, QUOTIENT(AY279, 10000) = 7)),
OR(ISBLANK(BA279), AND(MOD(BA279, 10000) = BE279, QUOTIENT(BA279, 10000) = 8)),
OR(ISBLANK(BC279), AND(MOD(BC279, 10000) = BE279, QUOTIENT(BC279, 10000) = 9))
)</f>
        <v>1</v>
      </c>
    </row>
    <row r="280" spans="1:59">
      <c r="A280" s="9" t="s">
        <v>536</v>
      </c>
      <c r="B280" s="9" t="s">
        <v>1122</v>
      </c>
      <c r="C280" s="9">
        <v>4</v>
      </c>
      <c r="D280" s="9">
        <v>7</v>
      </c>
      <c r="E280" s="9" t="str">
        <f>_xlfn.CONCAT(B280, RIGHT(_xlfn.CONCAT("0", D280), 2))</f>
        <v>BZ-4V07</v>
      </c>
      <c r="F280" s="9" t="s">
        <v>1008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10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ca="1">IF(ISNA($J280), IF(ISNA($K280), IF(ISNA($L280), IF(ISNA($M280), IF(ISNA($N280), IF(ISNA($O280), IF(ISNA($P280), IF(ISNA($Q280), IF(ISNA($R280), "###error###", R$1),Q$1),P$1),O$1),N$1),M$1),L$1),K$1),J$1)</f>
        <v>Necromancy</v>
      </c>
      <c r="T280" s="9" t="str">
        <f ca="1">IF(ISNA($J280), IF(ISNA($K280), IF(ISNA($L280), IF(ISNA($M280), IF(ISNA($N280), IF(ISNA($O280), IF(ISNA($P280), IF(ISNA($Q280), IF(ISNA($R280), "###error###", "WM"),"IL"),"NE"),"EN"),"EV"),"TR"),"DI"),"CO"),"AB")</f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85</v>
      </c>
      <c r="V280" s="9" t="str">
        <f ca="1">INDEX('Wand Mapping'!K:K, U280)</f>
        <v>wand_ai_830</v>
      </c>
      <c r="W280" s="9" t="str">
        <f ca="1">_xlfn.CONCAT(V280, "_", T280)</f>
        <v>wand_ai_830_NE</v>
      </c>
      <c r="Z280" s="9" t="str">
        <f ca="1">IF(ISBLANK(X280), W280, X280)</f>
        <v>wand_ai_830_NE</v>
      </c>
      <c r="AB280" s="9" t="b">
        <v>1</v>
      </c>
      <c r="AC280" s="68" t="s">
        <v>2033</v>
      </c>
      <c r="AE280" s="9" t="b">
        <v>1</v>
      </c>
      <c r="AF280" s="68" t="s">
        <v>2033</v>
      </c>
      <c r="AG280" s="68" t="s">
        <v>2033</v>
      </c>
      <c r="AH280" s="9" t="b">
        <v>1</v>
      </c>
      <c r="AI280" s="9" t="b">
        <v>1</v>
      </c>
      <c r="AJ280" s="9" t="b">
        <v>1</v>
      </c>
      <c r="AK280" s="9" t="b">
        <v>1</v>
      </c>
      <c r="AL280" s="9" t="b">
        <v>1</v>
      </c>
      <c r="AM280" s="9" t="b">
        <v>1</v>
      </c>
      <c r="AV280" s="55">
        <v>64530</v>
      </c>
      <c r="AW280" s="55">
        <v>64531</v>
      </c>
      <c r="AX280" s="55">
        <v>74530</v>
      </c>
      <c r="AY280" s="55">
        <v>74531</v>
      </c>
      <c r="BB280" s="55">
        <v>94530</v>
      </c>
      <c r="BC280" s="55">
        <v>94531</v>
      </c>
      <c r="BD280" s="9">
        <v>4530</v>
      </c>
      <c r="BE280" s="9">
        <f>IF(BD280="", "", BD280+1)</f>
        <v>4531</v>
      </c>
      <c r="BF280" s="57" t="b">
        <f>AND(
OR(ISBLANK(AV280), AND(MOD(AV280, 10000) = BD280, QUOTIENT(AV280, 10000) = 6)),
OR(ISBLANK(AX280), AND(MOD(AX280, 10000) = BD280, QUOTIENT(AX280, 10000) = 7)),
OR(ISBLANK(AZ280), AND(MOD(AZ280, 10000) = BD280, QUOTIENT(AZ280, 10000) = 8)),
OR(ISBLANK(BB280), AND(MOD(BB280, 10000) = BD280, QUOTIENT(BB280, 10000) = 9))
)</f>
        <v>1</v>
      </c>
      <c r="BG280" s="57" t="b">
        <f>AND(
OR(ISBLANK(AW280), AND(MOD(AW280, 10000) = BE280, QUOTIENT(AW280, 10000) = 6)),
OR(ISBLANK(AY280), AND(MOD(AY280, 10000) = BE280, QUOTIENT(AY280, 10000) = 7)),
OR(ISBLANK(BA280), AND(MOD(BA280, 10000) = BE280, QUOTIENT(BA280, 10000) = 8)),
OR(ISBLANK(BC280), AND(MOD(BC280, 10000) = BE280, QUOTIENT(BC280, 10000) = 9))
)</f>
        <v>1</v>
      </c>
    </row>
    <row r="281" spans="1:59">
      <c r="A281" s="9" t="s">
        <v>351</v>
      </c>
      <c r="B281" s="9" t="s">
        <v>1124</v>
      </c>
      <c r="C281" s="9">
        <v>4</v>
      </c>
      <c r="D281" s="9">
        <v>7</v>
      </c>
      <c r="E281" s="9" t="str">
        <f>_xlfn.CONCAT(B281, RIGHT(_xlfn.CONCAT("0", D281), 2))</f>
        <v>BZ-4X07</v>
      </c>
      <c r="F281" s="9" t="s">
        <v>1010</v>
      </c>
      <c r="G281" s="9" t="s">
        <v>655</v>
      </c>
      <c r="H281" s="9" t="s">
        <v>652</v>
      </c>
      <c r="J281" s="9" t="e">
        <f>MATCH($A281, 'Spells By School'!A:A, 0)</f>
        <v>#N/A</v>
      </c>
      <c r="K281" s="9">
        <f>MATCH($A281, 'Spells By School'!B:B, 0)</f>
        <v>13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Conjuration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CO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58</v>
      </c>
      <c r="V281" s="9" t="str">
        <f>INDEX('Wand Mapping'!K:K, U281)</f>
        <v>wand_ai_560</v>
      </c>
      <c r="W281" s="9" t="str">
        <f>_xlfn.CONCAT(V281, "_", T281)</f>
        <v>wand_ai_560_CO</v>
      </c>
      <c r="Z281" s="9" t="str">
        <f>IF(ISBLANK(X281), W281, X281)</f>
        <v>wand_ai_560_CO</v>
      </c>
      <c r="AB281" s="9" t="b">
        <v>1</v>
      </c>
      <c r="AC281" s="68" t="s">
        <v>2033</v>
      </c>
      <c r="AE281" s="9" t="b">
        <v>1</v>
      </c>
      <c r="AF281" s="68" t="s">
        <v>2033</v>
      </c>
      <c r="AG281" s="68" t="s">
        <v>2033</v>
      </c>
      <c r="AH281" s="9" t="b">
        <v>1</v>
      </c>
      <c r="AI281" s="9" t="b">
        <v>1</v>
      </c>
      <c r="AJ281" s="9" t="b">
        <v>1</v>
      </c>
      <c r="AK281" s="9" t="b">
        <v>1</v>
      </c>
      <c r="AL281" s="9" t="b">
        <v>1</v>
      </c>
      <c r="AM281" s="9" t="b">
        <v>1</v>
      </c>
      <c r="AV281" s="55">
        <v>64532</v>
      </c>
      <c r="AW281" s="55">
        <v>64533</v>
      </c>
      <c r="AX281" s="55">
        <v>74532</v>
      </c>
      <c r="AY281" s="55">
        <v>74533</v>
      </c>
      <c r="AZ281" s="55">
        <v>84532</v>
      </c>
      <c r="BA281" s="55">
        <v>84533</v>
      </c>
      <c r="BB281" s="55">
        <v>94532</v>
      </c>
      <c r="BC281" s="55">
        <v>94533</v>
      </c>
      <c r="BD281" s="9">
        <v>4532</v>
      </c>
      <c r="BE281" s="9">
        <f>IF(BD281="", "", BD281+1)</f>
        <v>4533</v>
      </c>
      <c r="BF281" s="57" t="b">
        <f>AND(
OR(ISBLANK(AV281), AND(MOD(AV281, 10000) = BD281, QUOTIENT(AV281, 10000) = 6)),
OR(ISBLANK(AX281), AND(MOD(AX281, 10000) = BD281, QUOTIENT(AX281, 10000) = 7)),
OR(ISBLANK(AZ281), AND(MOD(AZ281, 10000) = BD281, QUOTIENT(AZ281, 10000) = 8)),
OR(ISBLANK(BB281), AND(MOD(BB281, 10000) = BD281, QUOTIENT(BB281, 10000) = 9))
)</f>
        <v>1</v>
      </c>
      <c r="BG281" s="57" t="b">
        <f>AND(
OR(ISBLANK(AW281), AND(MOD(AW281, 10000) = BE281, QUOTIENT(AW281, 10000) = 6)),
OR(ISBLANK(AY281), AND(MOD(AY281, 10000) = BE281, QUOTIENT(AY281, 10000) = 7)),
OR(ISBLANK(BA281), AND(MOD(BA281, 10000) = BE281, QUOTIENT(BA281, 10000) = 8)),
OR(ISBLANK(BC281), AND(MOD(BC281, 10000) = BE281, QUOTIENT(BC281, 10000) = 9))
)</f>
        <v>1</v>
      </c>
    </row>
    <row r="282" spans="1:59">
      <c r="A282" s="9" t="s">
        <v>476</v>
      </c>
      <c r="B282" s="9" t="s">
        <v>1125</v>
      </c>
      <c r="C282" s="9">
        <v>4</v>
      </c>
      <c r="D282" s="9">
        <v>7</v>
      </c>
      <c r="E282" s="9" t="str">
        <f>_xlfn.CONCAT(B282, RIGHT(_xlfn.CONCAT("0", D282), 2))</f>
        <v>BZ-4Y07</v>
      </c>
      <c r="F282" s="9" t="s">
        <v>1011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>
        <f ca="1">MATCH($A282, 'Spells By School'!G:G, 0)</f>
        <v>41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ca="1">IF(ISNA($J282), IF(ISNA($K282), IF(ISNA($L282), IF(ISNA($M282), IF(ISNA($N282), IF(ISNA($O282), IF(ISNA($P282), IF(ISNA($Q282), IF(ISNA($R282), "###error###", R$1),Q$1),P$1),O$1),N$1),M$1),L$1),K$1),J$1)</f>
        <v>Necromancy</v>
      </c>
      <c r="T282" s="9" t="str">
        <f ca="1">IF(ISNA($J282), IF(ISNA($K282), IF(ISNA($L282), IF(ISNA($M282), IF(ISNA($N282), IF(ISNA($O282), IF(ISNA($P282), IF(ISNA($Q282), IF(ISNA($R282), "###error###", "WM"),"IL"),"NE"),"EN"),"EV"),"TR"),"DI"),"CO"),"AB")</f>
        <v>NE</v>
      </c>
      <c r="U282" s="9">
        <f ca="1"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77</v>
      </c>
      <c r="V282" s="9" t="str">
        <f ca="1">INDEX('Wand Mapping'!K:K, U282)</f>
        <v>wand_ai_750</v>
      </c>
      <c r="W282" s="9" t="str">
        <f ca="1">_xlfn.CONCAT(V282, "_", T282)</f>
        <v>wand_ai_750_NE</v>
      </c>
      <c r="Z282" s="9" t="str">
        <f ca="1">IF(ISBLANK(X282), W282, X282)</f>
        <v>wand_ai_750_NE</v>
      </c>
      <c r="AB282" s="9" t="b">
        <v>1</v>
      </c>
      <c r="AC282" s="68" t="s">
        <v>2033</v>
      </c>
      <c r="AE282" s="9" t="b">
        <v>1</v>
      </c>
      <c r="AF282" s="68" t="s">
        <v>2033</v>
      </c>
      <c r="AG282" s="68" t="s">
        <v>2033</v>
      </c>
      <c r="AH282" s="9" t="b">
        <v>1</v>
      </c>
      <c r="AI282" s="9" t="b">
        <v>1</v>
      </c>
      <c r="AJ282" s="9" t="b">
        <v>1</v>
      </c>
      <c r="AK282" s="9" t="b">
        <v>1</v>
      </c>
      <c r="AL282" s="9" t="b">
        <v>1</v>
      </c>
      <c r="AM282" s="9" t="b">
        <v>1</v>
      </c>
      <c r="AV282" s="55">
        <v>64534</v>
      </c>
      <c r="AW282" s="55">
        <v>64535</v>
      </c>
      <c r="BB282" s="55">
        <v>94534</v>
      </c>
      <c r="BC282" s="55">
        <v>94535</v>
      </c>
      <c r="BD282" s="9">
        <v>4534</v>
      </c>
      <c r="BE282" s="9">
        <f>IF(BD282="", "", BD282+1)</f>
        <v>4535</v>
      </c>
      <c r="BF282" s="57" t="b">
        <f>AND(
OR(ISBLANK(AV282), AND(MOD(AV282, 10000) = BD282, QUOTIENT(AV282, 10000) = 6)),
OR(ISBLANK(AX282), AND(MOD(AX282, 10000) = BD282, QUOTIENT(AX282, 10000) = 7)),
OR(ISBLANK(AZ282), AND(MOD(AZ282, 10000) = BD282, QUOTIENT(AZ282, 10000) = 8)),
OR(ISBLANK(BB282), AND(MOD(BB282, 10000) = BD282, QUOTIENT(BB282, 10000) = 9))
)</f>
        <v>1</v>
      </c>
      <c r="BG282" s="57" t="b">
        <f>AND(
OR(ISBLANK(AW282), AND(MOD(AW282, 10000) = BE282, QUOTIENT(AW282, 10000) = 6)),
OR(ISBLANK(AY282), AND(MOD(AY282, 10000) = BE282, QUOTIENT(AY282, 10000) = 7)),
OR(ISBLANK(BA282), AND(MOD(BA282, 10000) = BE282, QUOTIENT(BA282, 10000) = 8)),
OR(ISBLANK(BC282), AND(MOD(BC282, 10000) = BE282, QUOTIENT(BC282, 10000) = 9))
)</f>
        <v>1</v>
      </c>
    </row>
    <row r="283" spans="1:59">
      <c r="A283" s="9" t="s">
        <v>152</v>
      </c>
      <c r="B283" s="9" t="s">
        <v>1126</v>
      </c>
      <c r="C283" s="9">
        <v>4</v>
      </c>
      <c r="D283" s="9">
        <v>7</v>
      </c>
      <c r="E283" s="9" t="str">
        <f>_xlfn.CONCAT(B283, RIGHT(_xlfn.CONCAT("0", D283), 2))</f>
        <v>BZ-4Z07</v>
      </c>
      <c r="F283" s="9" t="s">
        <v>1012</v>
      </c>
      <c r="G283" s="9" t="s">
        <v>655</v>
      </c>
      <c r="H283" s="9" t="s">
        <v>652</v>
      </c>
      <c r="J283" s="9" t="e">
        <f>MATCH($A283, 'Spells By School'!A:A, 0)</f>
        <v>#N/A</v>
      </c>
      <c r="K283" s="9">
        <f>MATCH($A283, 'Spells By School'!B:B, 0)</f>
        <v>70</v>
      </c>
      <c r="L283" s="9" t="e">
        <f>MATCH($A283, 'Spells By School'!C:C, 0)</f>
        <v>#N/A</v>
      </c>
      <c r="M283" s="9" t="e">
        <f>MATCH($A283, 'Spells By School'!D:D, 0)</f>
        <v>#N/A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Conjuration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CO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27</v>
      </c>
      <c r="V283" s="9" t="str">
        <f>INDEX('Wand Mapping'!K:K, U283)</f>
        <v>wand_ai_250</v>
      </c>
      <c r="W283" s="9" t="str">
        <f>_xlfn.CONCAT(V283, "_", T283)</f>
        <v>wand_ai_250_CO</v>
      </c>
      <c r="Z283" s="9" t="str">
        <f>IF(ISBLANK(X283), W283, X283)</f>
        <v>wand_ai_250_CO</v>
      </c>
      <c r="AG283" s="9" t="b">
        <v>1</v>
      </c>
      <c r="AH283" s="9" t="b">
        <v>1</v>
      </c>
      <c r="AI283" s="9" t="b">
        <v>1</v>
      </c>
      <c r="AJ283" s="9" t="b">
        <v>1</v>
      </c>
      <c r="AK283" s="9" t="b">
        <v>1</v>
      </c>
      <c r="AL283" s="9" t="b">
        <v>1</v>
      </c>
      <c r="AM283" s="9" t="b">
        <v>1</v>
      </c>
      <c r="AV283" s="55">
        <v>64536</v>
      </c>
      <c r="AW283" s="55">
        <v>64537</v>
      </c>
      <c r="BB283" s="55">
        <v>94536</v>
      </c>
      <c r="BC283" s="55">
        <v>94537</v>
      </c>
      <c r="BD283" s="9">
        <v>4536</v>
      </c>
      <c r="BE283" s="9">
        <f>IF(BD283="", "", BD283+1)</f>
        <v>4537</v>
      </c>
      <c r="BF283" s="57" t="b">
        <f>AND(
OR(ISBLANK(AV283), AND(MOD(AV283, 10000) = BD283, QUOTIENT(AV283, 10000) = 6)),
OR(ISBLANK(AX283), AND(MOD(AX283, 10000) = BD283, QUOTIENT(AX283, 10000) = 7)),
OR(ISBLANK(AZ283), AND(MOD(AZ283, 10000) = BD283, QUOTIENT(AZ283, 10000) = 8)),
OR(ISBLANK(BB283), AND(MOD(BB283, 10000) = BD283, QUOTIENT(BB283, 10000) = 9))
)</f>
        <v>1</v>
      </c>
      <c r="BG283" s="57" t="b">
        <f>AND(
OR(ISBLANK(AW283), AND(MOD(AW283, 10000) = BE283, QUOTIENT(AW283, 10000) = 6)),
OR(ISBLANK(AY283), AND(MOD(AY283, 10000) = BE283, QUOTIENT(AY283, 10000) = 7)),
OR(ISBLANK(BA283), AND(MOD(BA283, 10000) = BE283, QUOTIENT(BA283, 10000) = 8)),
OR(ISBLANK(BC283), AND(MOD(BC283, 10000) = BE283, QUOTIENT(BC283, 10000) = 9))
)</f>
        <v>1</v>
      </c>
    </row>
    <row r="284" spans="1:59">
      <c r="A284" s="9" t="s">
        <v>454</v>
      </c>
      <c r="B284" s="9" t="s">
        <v>1871</v>
      </c>
      <c r="C284" s="9">
        <v>4</v>
      </c>
      <c r="D284" s="9">
        <v>7</v>
      </c>
      <c r="E284" s="9" t="str">
        <f>_xlfn.CONCAT(B284, RIGHT(_xlfn.CONCAT("0", D284), 2))</f>
        <v>BZ-WU07</v>
      </c>
      <c r="F284" s="9" t="s">
        <v>1463</v>
      </c>
      <c r="G284" s="9" t="s">
        <v>655</v>
      </c>
      <c r="H284" s="9" t="s">
        <v>656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34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Transmutation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74</v>
      </c>
      <c r="V284" s="9" t="str">
        <f>INDEX('Wand Mapping'!K:K, U284)</f>
        <v>wand_ai_720</v>
      </c>
      <c r="W284" s="9" t="str">
        <f>_xlfn.CONCAT(V284, "_", T284)</f>
        <v>wand_ai_720_TR</v>
      </c>
      <c r="Z284" s="9" t="str">
        <f>IF(ISBLANK(X284), W284, X284)</f>
        <v>wand_ai_720_TR</v>
      </c>
      <c r="AC284" s="9" t="b">
        <v>1</v>
      </c>
      <c r="AF284" s="9" t="b">
        <v>1</v>
      </c>
      <c r="AG284" s="9" t="b">
        <v>1</v>
      </c>
      <c r="AH284" s="9" t="b">
        <v>1</v>
      </c>
      <c r="AI284" s="9" t="b">
        <v>1</v>
      </c>
      <c r="AJ284" s="9" t="b">
        <v>1</v>
      </c>
      <c r="AK284" s="9" t="b">
        <v>1</v>
      </c>
      <c r="AL284" s="9" t="b">
        <v>1</v>
      </c>
      <c r="AM284" s="9" t="b">
        <v>1</v>
      </c>
      <c r="AX284" s="55">
        <v>74538</v>
      </c>
      <c r="AY284" s="55">
        <v>74539</v>
      </c>
      <c r="BD284" s="9">
        <v>4538</v>
      </c>
      <c r="BE284" s="9">
        <f>IF(BD284="", "", BD284+1)</f>
        <v>4539</v>
      </c>
      <c r="BF284" s="57" t="b">
        <f>AND(
OR(ISBLANK(AV284), AND(MOD(AV284, 10000) = BD284, QUOTIENT(AV284, 10000) = 6)),
OR(ISBLANK(AX284), AND(MOD(AX284, 10000) = BD284, QUOTIENT(AX284, 10000) = 7)),
OR(ISBLANK(AZ284), AND(MOD(AZ284, 10000) = BD284, QUOTIENT(AZ284, 10000) = 8)),
OR(ISBLANK(BB284), AND(MOD(BB284, 10000) = BD284, QUOTIENT(BB284, 10000) = 9))
)</f>
        <v>1</v>
      </c>
      <c r="BG284" s="57" t="b">
        <f>AND(
OR(ISBLANK(AW284), AND(MOD(AW284, 10000) = BE284, QUOTIENT(AW284, 10000) = 6)),
OR(ISBLANK(AY284), AND(MOD(AY284, 10000) = BE284, QUOTIENT(AY284, 10000) = 7)),
OR(ISBLANK(BA284), AND(MOD(BA284, 10000) = BE284, QUOTIENT(BA284, 10000) = 8)),
OR(ISBLANK(BC284), AND(MOD(BC284, 10000) = BE284, QUOTIENT(BC284, 10000) = 9))
)</f>
        <v>1</v>
      </c>
    </row>
    <row r="285" spans="1:59">
      <c r="A285" s="9" t="s">
        <v>276</v>
      </c>
      <c r="B285" s="66" t="s">
        <v>1916</v>
      </c>
      <c r="C285" s="9">
        <v>4</v>
      </c>
      <c r="D285" s="9">
        <v>7</v>
      </c>
      <c r="E285" s="9" t="str">
        <f>_xlfn.CONCAT(B285, RIGHT(_xlfn.CONCAT("0", D285), 2))</f>
        <v>BZ-Y107</v>
      </c>
      <c r="F285" s="9" t="s">
        <v>1510</v>
      </c>
      <c r="G285" s="9" t="s">
        <v>655</v>
      </c>
      <c r="H285" s="9" t="s">
        <v>656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>
        <f>MATCH($A285, 'Spells By School'!D:D, 0)</f>
        <v>54</v>
      </c>
      <c r="N285" s="9" t="e">
        <f>MATCH($A285, 'Spells By School'!E:E, 0)</f>
        <v>#N/A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Transmutation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TR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46</v>
      </c>
      <c r="V285" s="9" t="str">
        <f>INDEX('Wand Mapping'!K:K, U285)</f>
        <v>wand_ai_440</v>
      </c>
      <c r="W285" s="9" t="str">
        <f>_xlfn.CONCAT(V285, "_", T285)</f>
        <v>wand_ai_440_TR</v>
      </c>
      <c r="Z285" s="9" t="str">
        <f>IF(ISBLANK(X285), W285, X285)</f>
        <v>wand_ai_440_TR</v>
      </c>
      <c r="AC285" s="9" t="b">
        <v>1</v>
      </c>
      <c r="AF285" s="9" t="b">
        <v>1</v>
      </c>
      <c r="AG285" s="9" t="b">
        <v>1</v>
      </c>
      <c r="AH285" s="9" t="b">
        <v>1</v>
      </c>
      <c r="AI285" s="9" t="b">
        <v>1</v>
      </c>
      <c r="AJ285" s="9" t="b">
        <v>1</v>
      </c>
      <c r="AK285" s="9" t="b">
        <v>1</v>
      </c>
      <c r="AL285" s="9" t="b">
        <v>1</v>
      </c>
      <c r="AM285" s="9" t="b">
        <v>1</v>
      </c>
      <c r="AX285" s="55">
        <v>74540</v>
      </c>
      <c r="AY285" s="55">
        <v>74541</v>
      </c>
      <c r="BD285" s="9">
        <v>4540</v>
      </c>
      <c r="BE285" s="9">
        <f>IF(BD285="", "", BD285+1)</f>
        <v>4541</v>
      </c>
      <c r="BF285" s="57" t="b">
        <f>AND(
OR(ISBLANK(AV285), AND(MOD(AV285, 10000) = BD285, QUOTIENT(AV285, 10000) = 6)),
OR(ISBLANK(AX285), AND(MOD(AX285, 10000) = BD285, QUOTIENT(AX285, 10000) = 7)),
OR(ISBLANK(AZ285), AND(MOD(AZ285, 10000) = BD285, QUOTIENT(AZ285, 10000) = 8)),
OR(ISBLANK(BB285), AND(MOD(BB285, 10000) = BD285, QUOTIENT(BB285, 10000) = 9))
)</f>
        <v>1</v>
      </c>
      <c r="BG285" s="57" t="b">
        <f>AND(
OR(ISBLANK(AW285), AND(MOD(AW285, 10000) = BE285, QUOTIENT(AW285, 10000) = 6)),
OR(ISBLANK(AY285), AND(MOD(AY285, 10000) = BE285, QUOTIENT(AY285, 10000) = 7)),
OR(ISBLANK(BA285), AND(MOD(BA285, 10000) = BE285, QUOTIENT(BA285, 10000) = 8)),
OR(ISBLANK(BC285), AND(MOD(BC285, 10000) = BE285, QUOTIENT(BC285, 10000) = 9))
)</f>
        <v>1</v>
      </c>
    </row>
    <row r="286" spans="1:59">
      <c r="A286" s="9" t="s">
        <v>342</v>
      </c>
      <c r="B286" s="9" t="s">
        <v>1861</v>
      </c>
      <c r="C286" s="9">
        <v>4</v>
      </c>
      <c r="D286" s="9">
        <v>7</v>
      </c>
      <c r="E286" s="9" t="str">
        <f>_xlfn.CONCAT(B286, RIGHT(_xlfn.CONCAT("0", D286), 2))</f>
        <v>BZ-WK07</v>
      </c>
      <c r="F286" s="9" t="s">
        <v>1453</v>
      </c>
      <c r="G286" s="9" t="s">
        <v>655</v>
      </c>
      <c r="H286" s="9" t="s">
        <v>656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74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Transmutation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56</v>
      </c>
      <c r="V286" s="9" t="str">
        <f>INDEX('Wand Mapping'!K:K, U286)</f>
        <v>wand_ai_540</v>
      </c>
      <c r="W286" s="9" t="str">
        <f>_xlfn.CONCAT(V286, "_", T286)</f>
        <v>wand_ai_540_TR</v>
      </c>
      <c r="Z286" s="9" t="str">
        <f>IF(ISBLANK(X286), W286, X286)</f>
        <v>wand_ai_540_TR</v>
      </c>
      <c r="AC286" s="9" t="b">
        <v>1</v>
      </c>
      <c r="AF286" s="9" t="b">
        <v>1</v>
      </c>
      <c r="AG286" s="9" t="b">
        <v>1</v>
      </c>
      <c r="AH286" s="9" t="b">
        <v>1</v>
      </c>
      <c r="AI286" s="9" t="b">
        <v>1</v>
      </c>
      <c r="AJ286" s="9" t="b">
        <v>1</v>
      </c>
      <c r="AK286" s="9" t="b">
        <v>1</v>
      </c>
      <c r="AL286" s="9" t="b">
        <v>1</v>
      </c>
      <c r="AM286" s="9" t="b">
        <v>1</v>
      </c>
      <c r="AX286" s="55">
        <v>74542</v>
      </c>
      <c r="AY286" s="55">
        <v>74543</v>
      </c>
      <c r="BD286" s="9">
        <v>4542</v>
      </c>
      <c r="BE286" s="9">
        <f>IF(BD286="", "", BD286+1)</f>
        <v>4543</v>
      </c>
      <c r="BF286" s="57" t="b">
        <f>AND(
OR(ISBLANK(AV286), AND(MOD(AV286, 10000) = BD286, QUOTIENT(AV286, 10000) = 6)),
OR(ISBLANK(AX286), AND(MOD(AX286, 10000) = BD286, QUOTIENT(AX286, 10000) = 7)),
OR(ISBLANK(AZ286), AND(MOD(AZ286, 10000) = BD286, QUOTIENT(AZ286, 10000) = 8)),
OR(ISBLANK(BB286), AND(MOD(BB286, 10000) = BD286, QUOTIENT(BB286, 10000) = 9))
)</f>
        <v>1</v>
      </c>
      <c r="BG286" s="57" t="b">
        <f>AND(
OR(ISBLANK(AW286), AND(MOD(AW286, 10000) = BE286, QUOTIENT(AW286, 10000) = 6)),
OR(ISBLANK(AY286), AND(MOD(AY286, 10000) = BE286, QUOTIENT(AY286, 10000) = 7)),
OR(ISBLANK(BA286), AND(MOD(BA286, 10000) = BE286, QUOTIENT(BA286, 10000) = 8)),
OR(ISBLANK(BC286), AND(MOD(BC286, 10000) = BE286, QUOTIENT(BC286, 10000) = 9))
)</f>
        <v>1</v>
      </c>
    </row>
    <row r="287" spans="1:59">
      <c r="A287" s="9" t="s">
        <v>73</v>
      </c>
      <c r="B287" s="9" t="s">
        <v>1862</v>
      </c>
      <c r="C287" s="9">
        <v>4</v>
      </c>
      <c r="D287" s="9">
        <v>7</v>
      </c>
      <c r="E287" s="9" t="str">
        <f>_xlfn.CONCAT(B287, RIGHT(_xlfn.CONCAT("0", D287), 2))</f>
        <v>BZ-WL07</v>
      </c>
      <c r="F287" s="9" t="s">
        <v>1454</v>
      </c>
      <c r="G287" s="9" t="s">
        <v>655</v>
      </c>
      <c r="H287" s="9" t="s">
        <v>656</v>
      </c>
      <c r="J287" s="9">
        <f>MATCH($A287, 'Spells By School'!A:A, 0)</f>
        <v>55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 t="e">
        <f>MATCH($A287, 'Spells By School'!E:E, 0)</f>
        <v>#N/A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Abjuration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AB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14</v>
      </c>
      <c r="V287" s="9" t="str">
        <f>INDEX('Wand Mapping'!K:K, U287)</f>
        <v>wand_ai_120</v>
      </c>
      <c r="W287" s="9" t="str">
        <f>_xlfn.CONCAT(V287, "_", T287)</f>
        <v>wand_ai_120_AB</v>
      </c>
      <c r="Z287" s="9" t="str">
        <f>IF(ISBLANK(X287), W287, X287)</f>
        <v>wand_ai_120_AB</v>
      </c>
      <c r="AB287" s="9" t="b">
        <v>1</v>
      </c>
      <c r="AE287" s="9" t="b">
        <v>1</v>
      </c>
      <c r="AH287" s="9" t="b">
        <v>1</v>
      </c>
      <c r="AI287" s="9" t="b">
        <v>1</v>
      </c>
      <c r="AJ287" s="9" t="b">
        <v>1</v>
      </c>
      <c r="AK287" s="9" t="b">
        <v>1</v>
      </c>
      <c r="AL287" s="9" t="b">
        <v>1</v>
      </c>
      <c r="AM287" s="9" t="b">
        <v>1</v>
      </c>
      <c r="AX287" s="55">
        <v>74544</v>
      </c>
      <c r="AY287" s="55">
        <v>74545</v>
      </c>
      <c r="BD287" s="9">
        <v>4544</v>
      </c>
      <c r="BE287" s="9">
        <f>IF(BD287="", "", BD287+1)</f>
        <v>4545</v>
      </c>
      <c r="BF287" s="57" t="b">
        <f>AND(
OR(ISBLANK(AV287), AND(MOD(AV287, 10000) = BD287, QUOTIENT(AV287, 10000) = 6)),
OR(ISBLANK(AX287), AND(MOD(AX287, 10000) = BD287, QUOTIENT(AX287, 10000) = 7)),
OR(ISBLANK(AZ287), AND(MOD(AZ287, 10000) = BD287, QUOTIENT(AZ287, 10000) = 8)),
OR(ISBLANK(BB287), AND(MOD(BB287, 10000) = BD287, QUOTIENT(BB287, 10000) = 9))
)</f>
        <v>1</v>
      </c>
      <c r="BG287" s="57" t="b">
        <f>AND(
OR(ISBLANK(AW287), AND(MOD(AW287, 10000) = BE287, QUOTIENT(AW287, 10000) = 6)),
OR(ISBLANK(AY287), AND(MOD(AY287, 10000) = BE287, QUOTIENT(AY287, 10000) = 7)),
OR(ISBLANK(BA287), AND(MOD(BA287, 10000) = BE287, QUOTIENT(BA287, 10000) = 8)),
OR(ISBLANK(BC287), AND(MOD(BC287, 10000) = BE287, QUOTIENT(BC287, 10000) = 9))
)</f>
        <v>1</v>
      </c>
    </row>
    <row r="288" spans="1:59">
      <c r="A288" s="9" t="s">
        <v>253</v>
      </c>
      <c r="B288" s="9" t="s">
        <v>1863</v>
      </c>
      <c r="C288" s="9">
        <v>4</v>
      </c>
      <c r="D288" s="9">
        <v>7</v>
      </c>
      <c r="E288" s="9" t="str">
        <f>_xlfn.CONCAT(B288, RIGHT(_xlfn.CONCAT("0", D288), 2))</f>
        <v>BZ-WM07</v>
      </c>
      <c r="F288" s="9" t="s">
        <v>1455</v>
      </c>
      <c r="G288" s="9" t="s">
        <v>655</v>
      </c>
      <c r="H288" s="9" t="s">
        <v>656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>
        <f>MATCH($A288, 'Spells By School'!D:D, 0)</f>
        <v>7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Transmutation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TR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43</v>
      </c>
      <c r="V288" s="9" t="str">
        <f>INDEX('Wand Mapping'!K:K, U288)</f>
        <v>wand_ai_410</v>
      </c>
      <c r="W288" s="9" t="str">
        <f>_xlfn.CONCAT(V288, "_", T288)</f>
        <v>wand_ai_410_TR</v>
      </c>
      <c r="Z288" s="9" t="str">
        <f>IF(ISBLANK(X288), W288, X288)</f>
        <v>wand_ai_410_TR</v>
      </c>
      <c r="AB288" s="9" t="b">
        <v>1</v>
      </c>
      <c r="AE288" s="9" t="b">
        <v>1</v>
      </c>
      <c r="AH288" s="9" t="b">
        <v>1</v>
      </c>
      <c r="AI288" s="9" t="b">
        <v>1</v>
      </c>
      <c r="AJ288" s="9" t="b">
        <v>1</v>
      </c>
      <c r="AL288" s="9" t="b">
        <v>1</v>
      </c>
      <c r="AM288" s="9" t="b">
        <v>1</v>
      </c>
      <c r="AX288" s="55">
        <v>74546</v>
      </c>
      <c r="AY288" s="55">
        <v>74547</v>
      </c>
      <c r="BD288" s="9">
        <v>4546</v>
      </c>
      <c r="BE288" s="9">
        <f>IF(BD288="", "", BD288+1)</f>
        <v>4547</v>
      </c>
      <c r="BF288" s="57" t="b">
        <f>AND(
OR(ISBLANK(AV288), AND(MOD(AV288, 10000) = BD288, QUOTIENT(AV288, 10000) = 6)),
OR(ISBLANK(AX288), AND(MOD(AX288, 10000) = BD288, QUOTIENT(AX288, 10000) = 7)),
OR(ISBLANK(AZ288), AND(MOD(AZ288, 10000) = BD288, QUOTIENT(AZ288, 10000) = 8)),
OR(ISBLANK(BB288), AND(MOD(BB288, 10000) = BD288, QUOTIENT(BB288, 10000) = 9))
)</f>
        <v>1</v>
      </c>
      <c r="BG288" s="57" t="b">
        <f>AND(
OR(ISBLANK(AW288), AND(MOD(AW288, 10000) = BE288, QUOTIENT(AW288, 10000) = 6)),
OR(ISBLANK(AY288), AND(MOD(AY288, 10000) = BE288, QUOTIENT(AY288, 10000) = 7)),
OR(ISBLANK(BA288), AND(MOD(BA288, 10000) = BE288, QUOTIENT(BA288, 10000) = 8)),
OR(ISBLANK(BC288), AND(MOD(BC288, 10000) = BE288, QUOTIENT(BC288, 10000) = 9))
)</f>
        <v>1</v>
      </c>
    </row>
    <row r="289" spans="1:59">
      <c r="A289" s="9" t="s">
        <v>449</v>
      </c>
      <c r="B289" s="9" t="s">
        <v>1864</v>
      </c>
      <c r="C289" s="9">
        <v>4</v>
      </c>
      <c r="D289" s="9">
        <v>7</v>
      </c>
      <c r="E289" s="9" t="str">
        <f>_xlfn.CONCAT(B289, RIGHT(_xlfn.CONCAT("0", D289), 2))</f>
        <v>BZ-WN07</v>
      </c>
      <c r="F289" s="9" t="s">
        <v>1456</v>
      </c>
      <c r="G289" s="9" t="s">
        <v>655</v>
      </c>
      <c r="H289" s="9" t="s">
        <v>656</v>
      </c>
      <c r="J289" s="9" t="e">
        <f>MATCH($A289, 'Spells By School'!A:A, 0)</f>
        <v>#N/A</v>
      </c>
      <c r="K289" s="9" t="e">
        <f>MATCH($A289, 'Spells By School'!B:B, 0)</f>
        <v>#N/A</v>
      </c>
      <c r="L289" s="9" t="e">
        <f>MATCH($A289, 'Spells By School'!C:C, 0)</f>
        <v>#N/A</v>
      </c>
      <c r="M289" s="9">
        <f>MATCH($A289, 'Spells By School'!D:D, 0)</f>
        <v>12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Transmutation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TR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73</v>
      </c>
      <c r="V289" s="9" t="str">
        <f>INDEX('Wand Mapping'!K:K, U289)</f>
        <v>wand_ai_710</v>
      </c>
      <c r="W289" s="9" t="str">
        <f>_xlfn.CONCAT(V289, "_", T289)</f>
        <v>wand_ai_710_TR</v>
      </c>
      <c r="Z289" s="9" t="str">
        <f>IF(ISBLANK(X289), W289, X289)</f>
        <v>wand_ai_710_TR</v>
      </c>
      <c r="AB289" s="9" t="b">
        <v>1</v>
      </c>
      <c r="AE289" s="9" t="b">
        <v>1</v>
      </c>
      <c r="AJ289" s="9" t="b">
        <v>1</v>
      </c>
      <c r="AK289" s="9" t="b">
        <v>1</v>
      </c>
      <c r="AL289" s="9" t="b">
        <v>1</v>
      </c>
      <c r="AM289" s="9" t="b">
        <v>1</v>
      </c>
      <c r="AX289" s="55">
        <v>74548</v>
      </c>
      <c r="AY289" s="55">
        <v>74549</v>
      </c>
      <c r="BD289" s="9">
        <v>4548</v>
      </c>
      <c r="BE289" s="9">
        <f>IF(BD289="", "", BD289+1)</f>
        <v>4549</v>
      </c>
      <c r="BF289" s="57" t="b">
        <f>AND(
OR(ISBLANK(AV289), AND(MOD(AV289, 10000) = BD289, QUOTIENT(AV289, 10000) = 6)),
OR(ISBLANK(AX289), AND(MOD(AX289, 10000) = BD289, QUOTIENT(AX289, 10000) = 7)),
OR(ISBLANK(AZ289), AND(MOD(AZ289, 10000) = BD289, QUOTIENT(AZ289, 10000) = 8)),
OR(ISBLANK(BB289), AND(MOD(BB289, 10000) = BD289, QUOTIENT(BB289, 10000) = 9))
)</f>
        <v>1</v>
      </c>
      <c r="BG289" s="57" t="b">
        <f>AND(
OR(ISBLANK(AW289), AND(MOD(AW289, 10000) = BE289, QUOTIENT(AW289, 10000) = 6)),
OR(ISBLANK(AY289), AND(MOD(AY289, 10000) = BE289, QUOTIENT(AY289, 10000) = 7)),
OR(ISBLANK(BA289), AND(MOD(BA289, 10000) = BE289, QUOTIENT(BA289, 10000) = 8)),
OR(ISBLANK(BC289), AND(MOD(BC289, 10000) = BE289, QUOTIENT(BC289, 10000) = 9))
)</f>
        <v>1</v>
      </c>
    </row>
    <row r="290" spans="1:59">
      <c r="A290" s="9" t="s">
        <v>306</v>
      </c>
      <c r="B290" s="9" t="s">
        <v>1865</v>
      </c>
      <c r="C290" s="9">
        <v>4</v>
      </c>
      <c r="D290" s="9">
        <v>7</v>
      </c>
      <c r="E290" s="9" t="str">
        <f>_xlfn.CONCAT(B290, RIGHT(_xlfn.CONCAT("0", D290), 2))</f>
        <v>BZ-WO07</v>
      </c>
      <c r="F290" s="9" t="s">
        <v>1457</v>
      </c>
      <c r="G290" s="9" t="s">
        <v>655</v>
      </c>
      <c r="H290" s="9" t="s">
        <v>656</v>
      </c>
      <c r="J290" s="9" t="e">
        <f>MATCH($A290, 'Spells By School'!A:A, 0)</f>
        <v>#N/A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>
        <f ca="1">MATCH($A290, 'Spells By School'!G:G, 0)</f>
        <v>72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ca="1">IF(ISNA($J290), IF(ISNA($K290), IF(ISNA($L290), IF(ISNA($M290), IF(ISNA($N290), IF(ISNA($O290), IF(ISNA($P290), IF(ISNA($Q290), IF(ISNA($R290), "###error###", R$1),Q$1),P$1),O$1),N$1),M$1),L$1),K$1),J$1)</f>
        <v>Necromancy</v>
      </c>
      <c r="T290" s="9" t="str">
        <f ca="1">IF(ISNA($J290), IF(ISNA($K290), IF(ISNA($L290), IF(ISNA($M290), IF(ISNA($N290), IF(ISNA($O290), IF(ISNA($P290), IF(ISNA($Q290), IF(ISNA($R290), "###error###", "WM"),"IL"),"NE"),"EN"),"EV"),"TR"),"DI"),"CO"),"AB")</f>
        <v>NE</v>
      </c>
      <c r="U290" s="9">
        <f ca="1"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50</v>
      </c>
      <c r="V290" s="9" t="str">
        <f ca="1">INDEX('Wand Mapping'!K:K, U290)</f>
        <v>wand_ai_480</v>
      </c>
      <c r="W290" s="9" t="str">
        <f ca="1">_xlfn.CONCAT(V290, "_", T290)</f>
        <v>wand_ai_480_NE</v>
      </c>
      <c r="Z290" s="9" t="str">
        <f ca="1">IF(ISBLANK(X290), W290, X290)</f>
        <v>wand_ai_480_NE</v>
      </c>
      <c r="AB290" s="9" t="b">
        <v>1</v>
      </c>
      <c r="AE290" s="9" t="b">
        <v>1</v>
      </c>
      <c r="AH290" s="9" t="b">
        <v>1</v>
      </c>
      <c r="AI290" s="9" t="b">
        <v>1</v>
      </c>
      <c r="AJ290" s="9" t="b">
        <v>1</v>
      </c>
      <c r="AK290" s="9" t="b">
        <v>1</v>
      </c>
      <c r="AL290" s="9" t="b">
        <v>1</v>
      </c>
      <c r="AM290" s="9" t="b">
        <v>1</v>
      </c>
      <c r="AX290" s="55">
        <v>74550</v>
      </c>
      <c r="AY290" s="55">
        <v>74551</v>
      </c>
      <c r="BD290" s="9">
        <v>4550</v>
      </c>
      <c r="BE290" s="9">
        <f>IF(BD290="", "", BD290+1)</f>
        <v>4551</v>
      </c>
      <c r="BF290" s="57" t="b">
        <f>AND(
OR(ISBLANK(AV290), AND(MOD(AV290, 10000) = BD290, QUOTIENT(AV290, 10000) = 6)),
OR(ISBLANK(AX290), AND(MOD(AX290, 10000) = BD290, QUOTIENT(AX290, 10000) = 7)),
OR(ISBLANK(AZ290), AND(MOD(AZ290, 10000) = BD290, QUOTIENT(AZ290, 10000) = 8)),
OR(ISBLANK(BB290), AND(MOD(BB290, 10000) = BD290, QUOTIENT(BB290, 10000) = 9))
)</f>
        <v>1</v>
      </c>
      <c r="BG290" s="57" t="b">
        <f>AND(
OR(ISBLANK(AW290), AND(MOD(AW290, 10000) = BE290, QUOTIENT(AW290, 10000) = 6)),
OR(ISBLANK(AY290), AND(MOD(AY290, 10000) = BE290, QUOTIENT(AY290, 10000) = 7)),
OR(ISBLANK(BA290), AND(MOD(BA290, 10000) = BE290, QUOTIENT(BA290, 10000) = 8)),
OR(ISBLANK(BC290), AND(MOD(BC290, 10000) = BE290, QUOTIENT(BC290, 10000) = 9))
)</f>
        <v>1</v>
      </c>
    </row>
    <row r="291" spans="1:59">
      <c r="A291" s="9" t="s">
        <v>427</v>
      </c>
      <c r="B291" s="9" t="s">
        <v>1866</v>
      </c>
      <c r="C291" s="9">
        <v>4</v>
      </c>
      <c r="D291" s="9">
        <v>7</v>
      </c>
      <c r="E291" s="9" t="str">
        <f>_xlfn.CONCAT(B291, RIGHT(_xlfn.CONCAT("0", D291), 2))</f>
        <v>BZ-WP07</v>
      </c>
      <c r="F291" s="9" t="s">
        <v>1458</v>
      </c>
      <c r="G291" s="9" t="s">
        <v>655</v>
      </c>
      <c r="H291" s="9" t="s">
        <v>656</v>
      </c>
      <c r="J291" s="9" t="e">
        <f>MATCH($A291, 'Spells By School'!A:A, 0)</f>
        <v>#N/A</v>
      </c>
      <c r="K291" s="9">
        <f>MATCH($A291, 'Spells By School'!B:B, 0)</f>
        <v>72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70</v>
      </c>
      <c r="V291" s="9" t="str">
        <f>INDEX('Wand Mapping'!K:K, U291)</f>
        <v>wand_ai_680</v>
      </c>
      <c r="W291" s="9" t="str">
        <f>_xlfn.CONCAT(V291, "_", T291)</f>
        <v>wand_ai_680_CO</v>
      </c>
      <c r="Z291" s="9" t="str">
        <f>IF(ISBLANK(X291), W291, X291)</f>
        <v>wand_ai_680_CO</v>
      </c>
      <c r="AC291" s="9" t="b">
        <v>1</v>
      </c>
      <c r="AF291" s="9" t="b">
        <v>1</v>
      </c>
      <c r="AG291" s="9" t="b">
        <v>1</v>
      </c>
      <c r="AH291" s="9" t="b">
        <v>1</v>
      </c>
      <c r="AI291" s="9" t="b">
        <v>1</v>
      </c>
      <c r="AJ291" s="9" t="b">
        <v>1</v>
      </c>
      <c r="AK291" s="9" t="b">
        <v>1</v>
      </c>
      <c r="AL291" s="9" t="b">
        <v>1</v>
      </c>
      <c r="AM291" s="9" t="b">
        <v>1</v>
      </c>
      <c r="AX291" s="55">
        <v>74552</v>
      </c>
      <c r="AY291" s="55">
        <v>74553</v>
      </c>
      <c r="BD291" s="9">
        <v>4552</v>
      </c>
      <c r="BE291" s="9">
        <f>IF(BD291="", "", BD291+1)</f>
        <v>4553</v>
      </c>
      <c r="BF291" s="57" t="b">
        <f>AND(
OR(ISBLANK(AV291), AND(MOD(AV291, 10000) = BD291, QUOTIENT(AV291, 10000) = 6)),
OR(ISBLANK(AX291), AND(MOD(AX291, 10000) = BD291, QUOTIENT(AX291, 10000) = 7)),
OR(ISBLANK(AZ291), AND(MOD(AZ291, 10000) = BD291, QUOTIENT(AZ291, 10000) = 8)),
OR(ISBLANK(BB291), AND(MOD(BB291, 10000) = BD291, QUOTIENT(BB291, 10000) = 9))
)</f>
        <v>1</v>
      </c>
      <c r="BG291" s="57" t="b">
        <f>AND(
OR(ISBLANK(AW291), AND(MOD(AW291, 10000) = BE291, QUOTIENT(AW291, 10000) = 6)),
OR(ISBLANK(AY291), AND(MOD(AY291, 10000) = BE291, QUOTIENT(AY291, 10000) = 7)),
OR(ISBLANK(BA291), AND(MOD(BA291, 10000) = BE291, QUOTIENT(BA291, 10000) = 8)),
OR(ISBLANK(BC291), AND(MOD(BC291, 10000) = BE291, QUOTIENT(BC291, 10000) = 9))
)</f>
        <v>1</v>
      </c>
    </row>
    <row r="292" spans="1:59">
      <c r="A292" s="9" t="s">
        <v>224</v>
      </c>
      <c r="B292" s="9" t="s">
        <v>1867</v>
      </c>
      <c r="C292" s="9">
        <v>4</v>
      </c>
      <c r="D292" s="9">
        <v>7</v>
      </c>
      <c r="E292" s="9" t="str">
        <f>_xlfn.CONCAT(B292, RIGHT(_xlfn.CONCAT("0", D292), 2))</f>
        <v>BZ-WQ07</v>
      </c>
      <c r="F292" s="9" t="s">
        <v>1459</v>
      </c>
      <c r="G292" s="9" t="s">
        <v>655</v>
      </c>
      <c r="H292" s="9" t="s">
        <v>656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 t="e">
        <f>MATCH($A292, 'Spells By School'!D:D, 0)</f>
        <v>#N/A</v>
      </c>
      <c r="N292" s="9">
        <f>MATCH($A292, 'Spells By School'!E:E, 0)</f>
        <v>66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Invocation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EV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39</v>
      </c>
      <c r="V292" s="9" t="str">
        <f>INDEX('Wand Mapping'!K:K, U292)</f>
        <v>wand_ai_370</v>
      </c>
      <c r="W292" s="9" t="str">
        <f>_xlfn.CONCAT(V292, "_", T292)</f>
        <v>wand_ai_370_EV</v>
      </c>
      <c r="Z292" s="9" t="str">
        <f>IF(ISBLANK(X292), W292, X292)</f>
        <v>wand_ai_370_EV</v>
      </c>
      <c r="AC292" s="9" t="b">
        <v>1</v>
      </c>
      <c r="AF292" s="9" t="b">
        <v>1</v>
      </c>
      <c r="AG292" s="9" t="b">
        <v>1</v>
      </c>
      <c r="AH292" s="9" t="b">
        <v>1</v>
      </c>
      <c r="AI292" s="9" t="b">
        <v>1</v>
      </c>
      <c r="AJ292" s="9" t="b">
        <v>1</v>
      </c>
      <c r="AK292" s="9" t="b">
        <v>1</v>
      </c>
      <c r="AL292" s="9" t="b">
        <v>1</v>
      </c>
      <c r="AM292" s="9" t="b">
        <v>1</v>
      </c>
      <c r="AX292" s="55">
        <v>74554</v>
      </c>
      <c r="AY292" s="55">
        <v>74555</v>
      </c>
      <c r="BD292" s="9">
        <v>4554</v>
      </c>
      <c r="BE292" s="9">
        <f>IF(BD292="", "", BD292+1)</f>
        <v>4555</v>
      </c>
      <c r="BF292" s="57" t="b">
        <f>AND(
OR(ISBLANK(AV292), AND(MOD(AV292, 10000) = BD292, QUOTIENT(AV292, 10000) = 6)),
OR(ISBLANK(AX292), AND(MOD(AX292, 10000) = BD292, QUOTIENT(AX292, 10000) = 7)),
OR(ISBLANK(AZ292), AND(MOD(AZ292, 10000) = BD292, QUOTIENT(AZ292, 10000) = 8)),
OR(ISBLANK(BB292), AND(MOD(BB292, 10000) = BD292, QUOTIENT(BB292, 10000) = 9))
)</f>
        <v>1</v>
      </c>
      <c r="BG292" s="57" t="b">
        <f>AND(
OR(ISBLANK(AW292), AND(MOD(AW292, 10000) = BE292, QUOTIENT(AW292, 10000) = 6)),
OR(ISBLANK(AY292), AND(MOD(AY292, 10000) = BE292, QUOTIENT(AY292, 10000) = 7)),
OR(ISBLANK(BA292), AND(MOD(BA292, 10000) = BE292, QUOTIENT(BA292, 10000) = 8)),
OR(ISBLANK(BC292), AND(MOD(BC292, 10000) = BE292, QUOTIENT(BC292, 10000) = 9))
)</f>
        <v>1</v>
      </c>
    </row>
    <row r="293" spans="1:59">
      <c r="A293" s="9" t="s">
        <v>416</v>
      </c>
      <c r="B293" s="9" t="s">
        <v>1868</v>
      </c>
      <c r="C293" s="9">
        <v>4</v>
      </c>
      <c r="D293" s="9">
        <v>7</v>
      </c>
      <c r="E293" s="9" t="str">
        <f>_xlfn.CONCAT(B293, RIGHT(_xlfn.CONCAT("0", D293), 2))</f>
        <v>BZ-WR07</v>
      </c>
      <c r="F293" s="9" t="s">
        <v>1460</v>
      </c>
      <c r="G293" s="9" t="s">
        <v>655</v>
      </c>
      <c r="H293" s="9" t="s">
        <v>656</v>
      </c>
      <c r="J293" s="9" t="e">
        <f>MATCH($A293, 'Spells By School'!A:A, 0)</f>
        <v>#N/A</v>
      </c>
      <c r="K293" s="9" t="e">
        <f>MATCH($A293, 'Spells By School'!B:B, 0)</f>
        <v>#N/A</v>
      </c>
      <c r="L293" s="9" t="e">
        <f>MATCH($A293, 'Spells By School'!C:C, 0)</f>
        <v>#N/A</v>
      </c>
      <c r="M293" s="9">
        <f>MATCH($A293, 'Spells By School'!D:D, 0)</f>
        <v>85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Transmutation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TR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68</v>
      </c>
      <c r="V293" s="9" t="str">
        <f>INDEX('Wand Mapping'!K:K, U293)</f>
        <v>wand_ai_660</v>
      </c>
      <c r="W293" s="9" t="str">
        <f>_xlfn.CONCAT(V293, "_", T293)</f>
        <v>wand_ai_660_TR</v>
      </c>
      <c r="Z293" s="9" t="str">
        <f>IF(ISBLANK(X293), W293, X293)</f>
        <v>wand_ai_660_TR</v>
      </c>
      <c r="AC293" s="9" t="b">
        <v>1</v>
      </c>
      <c r="AF293" s="9" t="b">
        <v>1</v>
      </c>
      <c r="AG293" s="9" t="b">
        <v>1</v>
      </c>
      <c r="AH293" s="9" t="b">
        <v>1</v>
      </c>
      <c r="AI293" s="9" t="b">
        <v>1</v>
      </c>
      <c r="AJ293" s="9" t="b">
        <v>1</v>
      </c>
      <c r="AK293" s="9" t="b">
        <v>1</v>
      </c>
      <c r="AL293" s="9" t="b">
        <v>1</v>
      </c>
      <c r="AM293" s="9" t="b">
        <v>1</v>
      </c>
      <c r="AX293" s="55">
        <v>74556</v>
      </c>
      <c r="AY293" s="55">
        <v>74557</v>
      </c>
      <c r="BD293" s="9">
        <v>4556</v>
      </c>
      <c r="BE293" s="9">
        <f>IF(BD293="", "", BD293+1)</f>
        <v>4557</v>
      </c>
      <c r="BF293" s="57" t="b">
        <f>AND(
OR(ISBLANK(AV293), AND(MOD(AV293, 10000) = BD293, QUOTIENT(AV293, 10000) = 6)),
OR(ISBLANK(AX293), AND(MOD(AX293, 10000) = BD293, QUOTIENT(AX293, 10000) = 7)),
OR(ISBLANK(AZ293), AND(MOD(AZ293, 10000) = BD293, QUOTIENT(AZ293, 10000) = 8)),
OR(ISBLANK(BB293), AND(MOD(BB293, 10000) = BD293, QUOTIENT(BB293, 10000) = 9))
)</f>
        <v>1</v>
      </c>
      <c r="BG293" s="57" t="b">
        <f>AND(
OR(ISBLANK(AW293), AND(MOD(AW293, 10000) = BE293, QUOTIENT(AW293, 10000) = 6)),
OR(ISBLANK(AY293), AND(MOD(AY293, 10000) = BE293, QUOTIENT(AY293, 10000) = 7)),
OR(ISBLANK(BA293), AND(MOD(BA293, 10000) = BE293, QUOTIENT(BA293, 10000) = 8)),
OR(ISBLANK(BC293), AND(MOD(BC293, 10000) = BE293, QUOTIENT(BC293, 10000) = 9))
)</f>
        <v>1</v>
      </c>
    </row>
    <row r="294" spans="1:59">
      <c r="A294" s="9" t="s">
        <v>269</v>
      </c>
      <c r="B294" s="9" t="s">
        <v>1869</v>
      </c>
      <c r="C294" s="9">
        <v>4</v>
      </c>
      <c r="D294" s="9">
        <v>7</v>
      </c>
      <c r="E294" s="9" t="str">
        <f>_xlfn.CONCAT(B294, RIGHT(_xlfn.CONCAT("0", D294), 2))</f>
        <v>BZ-WS07</v>
      </c>
      <c r="F294" s="9" t="s">
        <v>1461</v>
      </c>
      <c r="G294" s="9" t="s">
        <v>655</v>
      </c>
      <c r="H294" s="9" t="s">
        <v>656</v>
      </c>
      <c r="J294" s="9" t="e">
        <f>MATCH($A294, 'Spells By School'!A:A, 0)</f>
        <v>#N/A</v>
      </c>
      <c r="K294" s="9" t="e">
        <f>MATCH($A294, 'Spells By School'!B:B, 0)</f>
        <v>#N/A</v>
      </c>
      <c r="L294" s="9" t="e">
        <f>MATCH($A294, 'Spells By School'!C:C, 0)</f>
        <v>#N/A</v>
      </c>
      <c r="M294" s="9" t="e">
        <f>MATCH($A294, 'Spells By School'!D:D, 0)</f>
        <v>#N/A</v>
      </c>
      <c r="N294" s="9">
        <f>MATCH($A294, 'Spells By School'!E:E, 0)</f>
        <v>82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Invocation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EV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45</v>
      </c>
      <c r="V294" s="9" t="str">
        <f>INDEX('Wand Mapping'!K:K, U294)</f>
        <v>wand_ai_430</v>
      </c>
      <c r="W294" s="9" t="str">
        <f>_xlfn.CONCAT(V294, "_", T294)</f>
        <v>wand_ai_430_EV</v>
      </c>
      <c r="Z294" s="9" t="str">
        <f>IF(ISBLANK(X294), W294, X294)</f>
        <v>wand_ai_430_EV</v>
      </c>
      <c r="AC294" s="9" t="b">
        <v>1</v>
      </c>
      <c r="AF294" s="9" t="b">
        <v>1</v>
      </c>
      <c r="AG294" s="9" t="b">
        <v>1</v>
      </c>
      <c r="AH294" s="9" t="b">
        <v>1</v>
      </c>
      <c r="AI294" s="9" t="b">
        <v>1</v>
      </c>
      <c r="AJ294" s="9" t="b">
        <v>1</v>
      </c>
      <c r="AK294" s="9" t="b">
        <v>1</v>
      </c>
      <c r="AL294" s="9" t="b">
        <v>1</v>
      </c>
      <c r="AM294" s="9" t="b">
        <v>1</v>
      </c>
      <c r="AX294" s="55">
        <v>74558</v>
      </c>
      <c r="AY294" s="55">
        <v>74559</v>
      </c>
      <c r="BD294" s="9">
        <v>4558</v>
      </c>
      <c r="BE294" s="9">
        <f>IF(BD294="", "", BD294+1)</f>
        <v>4559</v>
      </c>
      <c r="BF294" s="57" t="b">
        <f>AND(
OR(ISBLANK(AV294), AND(MOD(AV294, 10000) = BD294, QUOTIENT(AV294, 10000) = 6)),
OR(ISBLANK(AX294), AND(MOD(AX294, 10000) = BD294, QUOTIENT(AX294, 10000) = 7)),
OR(ISBLANK(AZ294), AND(MOD(AZ294, 10000) = BD294, QUOTIENT(AZ294, 10000) = 8)),
OR(ISBLANK(BB294), AND(MOD(BB294, 10000) = BD294, QUOTIENT(BB294, 10000) = 9))
)</f>
        <v>1</v>
      </c>
      <c r="BG294" s="57" t="b">
        <f>AND(
OR(ISBLANK(AW294), AND(MOD(AW294, 10000) = BE294, QUOTIENT(AW294, 10000) = 6)),
OR(ISBLANK(AY294), AND(MOD(AY294, 10000) = BE294, QUOTIENT(AY294, 10000) = 7)),
OR(ISBLANK(BA294), AND(MOD(BA294, 10000) = BE294, QUOTIENT(BA294, 10000) = 8)),
OR(ISBLANK(BC294), AND(MOD(BC294, 10000) = BE294, QUOTIENT(BC294, 10000) = 9))
)</f>
        <v>1</v>
      </c>
    </row>
    <row r="295" spans="1:59">
      <c r="A295" s="9" t="s">
        <v>176</v>
      </c>
      <c r="B295" s="9" t="s">
        <v>1721</v>
      </c>
      <c r="C295" s="9">
        <v>4</v>
      </c>
      <c r="D295" s="9">
        <v>7</v>
      </c>
      <c r="E295" s="9" t="str">
        <f>_xlfn.CONCAT(B295, RIGHT(_xlfn.CONCAT("0", D295), 2))</f>
        <v>BZ-P107</v>
      </c>
      <c r="F295" s="9" t="s">
        <v>1586</v>
      </c>
      <c r="G295" s="9" t="s">
        <v>655</v>
      </c>
      <c r="H295" s="9" t="s">
        <v>654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>
        <f>MATCH($A295, 'Spells By School'!F:F, 0)</f>
        <v>15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Enchantment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EN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31</v>
      </c>
      <c r="V295" s="9" t="str">
        <f>INDEX('Wand Mapping'!K:K, U295)</f>
        <v>wand_ai_290</v>
      </c>
      <c r="W295" s="9" t="str">
        <f>_xlfn.CONCAT(V295, "_", T295)</f>
        <v>wand_ai_290_EN</v>
      </c>
      <c r="Z295" s="9" t="str">
        <f>IF(ISBLANK(X295), W295, X295)</f>
        <v>wand_ai_290_EN</v>
      </c>
      <c r="AB295" s="73" t="b">
        <v>1</v>
      </c>
      <c r="AE295" s="73" t="b">
        <v>1</v>
      </c>
      <c r="AH295" s="73" t="b">
        <v>1</v>
      </c>
      <c r="AI295" s="73" t="b">
        <v>1</v>
      </c>
      <c r="AJ295" s="73" t="b">
        <v>1</v>
      </c>
      <c r="AK295" s="73" t="b">
        <v>1</v>
      </c>
      <c r="AL295" s="73" t="b">
        <v>1</v>
      </c>
      <c r="AM295" s="73" t="b">
        <v>1</v>
      </c>
      <c r="AZ295" s="55">
        <v>84560</v>
      </c>
      <c r="BA295" s="55">
        <v>84561</v>
      </c>
      <c r="BD295" s="9">
        <v>4560</v>
      </c>
      <c r="BE295" s="9">
        <f>IF(BD295="", "", BD295+1)</f>
        <v>4561</v>
      </c>
      <c r="BF295" s="57" t="b">
        <f>AND(
OR(ISBLANK(AV295), AND(MOD(AV295, 10000) = BD295, QUOTIENT(AV295, 10000) = 6)),
OR(ISBLANK(AX295), AND(MOD(AX295, 10000) = BD295, QUOTIENT(AX295, 10000) = 7)),
OR(ISBLANK(AZ295), AND(MOD(AZ295, 10000) = BD295, QUOTIENT(AZ295, 10000) = 8)),
OR(ISBLANK(BB295), AND(MOD(BB295, 10000) = BD295, QUOTIENT(BB295, 10000) = 9))
)</f>
        <v>1</v>
      </c>
      <c r="BG295" s="57" t="b">
        <f>AND(
OR(ISBLANK(AW295), AND(MOD(AW295, 10000) = BE295, QUOTIENT(AW295, 10000) = 6)),
OR(ISBLANK(AY295), AND(MOD(AY295, 10000) = BE295, QUOTIENT(AY295, 10000) = 7)),
OR(ISBLANK(BA295), AND(MOD(BA295, 10000) = BE295, QUOTIENT(BA295, 10000) = 8)),
OR(ISBLANK(BC295), AND(MOD(BC295, 10000) = BE295, QUOTIENT(BC295, 10000) = 9))
)</f>
        <v>1</v>
      </c>
    </row>
    <row r="296" spans="1:59">
      <c r="A296" s="9" t="s">
        <v>465</v>
      </c>
      <c r="B296" s="9" t="s">
        <v>1724</v>
      </c>
      <c r="C296" s="9">
        <v>4</v>
      </c>
      <c r="D296" s="9">
        <v>7</v>
      </c>
      <c r="E296" s="9" t="str">
        <f>_xlfn.CONCAT(B296, RIGHT(_xlfn.CONCAT("0", D296), 2))</f>
        <v>BZ-P407</v>
      </c>
      <c r="F296" s="9" t="s">
        <v>1602</v>
      </c>
      <c r="G296" s="9" t="s">
        <v>655</v>
      </c>
      <c r="H296" s="9" t="s">
        <v>654</v>
      </c>
      <c r="J296" s="9" t="e">
        <f>MATCH($A296, 'Spells By School'!A:A, 0)</f>
        <v>#N/A</v>
      </c>
      <c r="K296" s="9">
        <f>MATCH($A296, 'Spells By School'!B:B, 0)</f>
        <v>34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76</v>
      </c>
      <c r="V296" s="9" t="str">
        <f>INDEX('Wand Mapping'!K:K, U296)</f>
        <v>wand_ai_740</v>
      </c>
      <c r="W296" s="9" t="str">
        <f>_xlfn.CONCAT(V296, "_", T296)</f>
        <v>wand_ai_740_CO</v>
      </c>
      <c r="Z296" s="9" t="str">
        <f>IF(ISBLANK(X296), W296, X296)</f>
        <v>wand_ai_740_CO</v>
      </c>
      <c r="AC296" s="73" t="b">
        <v>1</v>
      </c>
      <c r="AF296" s="73" t="b">
        <v>1</v>
      </c>
      <c r="AG296" s="73" t="b">
        <v>1</v>
      </c>
      <c r="AH296" s="73" t="b">
        <v>1</v>
      </c>
      <c r="AI296" s="73" t="b">
        <v>1</v>
      </c>
      <c r="AJ296" s="73" t="b">
        <v>1</v>
      </c>
      <c r="AK296" s="73" t="b">
        <v>1</v>
      </c>
      <c r="AL296" s="73" t="b">
        <v>1</v>
      </c>
      <c r="AM296" s="73" t="b">
        <v>1</v>
      </c>
      <c r="AZ296" s="55">
        <v>84562</v>
      </c>
      <c r="BA296" s="55">
        <v>84563</v>
      </c>
      <c r="BD296" s="9">
        <v>4562</v>
      </c>
      <c r="BE296" s="9">
        <f>IF(BD296="", "", BD296+1)</f>
        <v>4563</v>
      </c>
      <c r="BF296" s="57" t="b">
        <f>AND(
OR(ISBLANK(AV296), AND(MOD(AV296, 10000) = BD296, QUOTIENT(AV296, 10000) = 6)),
OR(ISBLANK(AX296), AND(MOD(AX296, 10000) = BD296, QUOTIENT(AX296, 10000) = 7)),
OR(ISBLANK(AZ296), AND(MOD(AZ296, 10000) = BD296, QUOTIENT(AZ296, 10000) = 8)),
OR(ISBLANK(BB296), AND(MOD(BB296, 10000) = BD296, QUOTIENT(BB296, 10000) = 9))
)</f>
        <v>1</v>
      </c>
      <c r="BG296" s="57" t="b">
        <f>AND(
OR(ISBLANK(AW296), AND(MOD(AW296, 10000) = BE296, QUOTIENT(AW296, 10000) = 6)),
OR(ISBLANK(AY296), AND(MOD(AY296, 10000) = BE296, QUOTIENT(AY296, 10000) = 7)),
OR(ISBLANK(BA296), AND(MOD(BA296, 10000) = BE296, QUOTIENT(BA296, 10000) = 8)),
OR(ISBLANK(BC296), AND(MOD(BC296, 10000) = BE296, QUOTIENT(BC296, 10000) = 9))
)</f>
        <v>1</v>
      </c>
    </row>
    <row r="297" spans="1:59">
      <c r="A297" s="9" t="s">
        <v>315</v>
      </c>
      <c r="B297" s="9" t="s">
        <v>1722</v>
      </c>
      <c r="C297" s="9">
        <v>4</v>
      </c>
      <c r="D297" s="9">
        <v>7</v>
      </c>
      <c r="E297" s="9" t="str">
        <f>_xlfn.CONCAT(B297, RIGHT(_xlfn.CONCAT("0", D297), 2))</f>
        <v>BZ-P207</v>
      </c>
      <c r="F297" s="9" t="s">
        <v>1587</v>
      </c>
      <c r="G297" s="9" t="s">
        <v>655</v>
      </c>
      <c r="H297" s="9" t="s">
        <v>654</v>
      </c>
      <c r="J297" s="9">
        <f>MATCH($A297, 'Spells By School'!A:A, 0)</f>
        <v>81</v>
      </c>
      <c r="K297" s="9" t="e">
        <f>MATCH($A297, 'Spells By School'!B:B, 0)</f>
        <v>#N/A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Abjuration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AB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52</v>
      </c>
      <c r="V297" s="9" t="str">
        <f>INDEX('Wand Mapping'!K:K, U297)</f>
        <v>wand_ai_500</v>
      </c>
      <c r="W297" s="9" t="str">
        <f>_xlfn.CONCAT(V297, "_", T297)</f>
        <v>wand_ai_500_AB</v>
      </c>
      <c r="Z297" s="9" t="str">
        <f>IF(ISBLANK(X297), W297, X297)</f>
        <v>wand_ai_500_AB</v>
      </c>
      <c r="AB297" s="73" t="b">
        <v>1</v>
      </c>
      <c r="AE297" s="73" t="b">
        <v>1</v>
      </c>
      <c r="AH297" s="73" t="b">
        <v>1</v>
      </c>
      <c r="AI297" s="73" t="b">
        <v>1</v>
      </c>
      <c r="AJ297" s="73" t="b">
        <v>1</v>
      </c>
      <c r="AK297" s="73" t="b">
        <v>1</v>
      </c>
      <c r="AL297" s="73" t="b">
        <v>1</v>
      </c>
      <c r="AM297" s="73" t="b">
        <v>1</v>
      </c>
      <c r="AZ297" s="55">
        <v>84564</v>
      </c>
      <c r="BA297" s="55">
        <v>84565</v>
      </c>
      <c r="BD297" s="9">
        <v>4564</v>
      </c>
      <c r="BE297" s="9">
        <f>IF(BD297="", "", BD297+1)</f>
        <v>4565</v>
      </c>
      <c r="BF297" s="57" t="b">
        <f>AND(
OR(ISBLANK(AV297), AND(MOD(AV297, 10000) = BD297, QUOTIENT(AV297, 10000) = 6)),
OR(ISBLANK(AX297), AND(MOD(AX297, 10000) = BD297, QUOTIENT(AX297, 10000) = 7)),
OR(ISBLANK(AZ297), AND(MOD(AZ297, 10000) = BD297, QUOTIENT(AZ297, 10000) = 8)),
OR(ISBLANK(BB297), AND(MOD(BB297, 10000) = BD297, QUOTIENT(BB297, 10000) = 9))
)</f>
        <v>1</v>
      </c>
      <c r="BG297" s="57" t="b">
        <f>AND(
OR(ISBLANK(AW297), AND(MOD(AW297, 10000) = BE297, QUOTIENT(AW297, 10000) = 6)),
OR(ISBLANK(AY297), AND(MOD(AY297, 10000) = BE297, QUOTIENT(AY297, 10000) = 7)),
OR(ISBLANK(BA297), AND(MOD(BA297, 10000) = BE297, QUOTIENT(BA297, 10000) = 8)),
OR(ISBLANK(BC297), AND(MOD(BC297, 10000) = BE297, QUOTIENT(BC297, 10000) = 9))
)</f>
        <v>1</v>
      </c>
    </row>
    <row r="298" spans="1:59">
      <c r="A298" s="9" t="s">
        <v>429</v>
      </c>
      <c r="B298" s="9" t="s">
        <v>1796</v>
      </c>
      <c r="C298" s="9">
        <v>4</v>
      </c>
      <c r="D298" s="9">
        <v>7</v>
      </c>
      <c r="E298" s="9" t="str">
        <f>_xlfn.CONCAT(B298, RIGHT(_xlfn.CONCAT("0", D298), 2))</f>
        <v>BZ-RH07</v>
      </c>
      <c r="F298" s="9" t="s">
        <v>1646</v>
      </c>
      <c r="G298" s="9" t="s">
        <v>655</v>
      </c>
      <c r="H298" s="9" t="s">
        <v>654</v>
      </c>
      <c r="I298" s="9" t="s">
        <v>653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>
        <f>MATCH($A298, 'Spells By School'!D:D, 0)</f>
        <v>52</v>
      </c>
      <c r="N298" s="9" t="e">
        <f>MATCH($A298, 'Spells By School'!E:E, 0)</f>
        <v>#N/A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Transmutation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TR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70</v>
      </c>
      <c r="V298" s="9" t="str">
        <f>INDEX('Wand Mapping'!K:K, U298)</f>
        <v>wand_ai_680</v>
      </c>
      <c r="W298" s="9" t="str">
        <f>_xlfn.CONCAT(V298, "_", T298)</f>
        <v>wand_ai_680_TR</v>
      </c>
      <c r="Z298" s="9" t="str">
        <f>IF(ISBLANK(X298), W298, X298)</f>
        <v>wand_ai_680_TR</v>
      </c>
      <c r="AF298" s="9" t="b">
        <v>1</v>
      </c>
      <c r="AH298" s="9" t="b">
        <v>1</v>
      </c>
      <c r="AI298" s="9" t="b">
        <v>1</v>
      </c>
      <c r="AJ298" s="9" t="b">
        <v>1</v>
      </c>
      <c r="AK298" s="9" t="b">
        <v>1</v>
      </c>
      <c r="AL298" s="9" t="b">
        <v>1</v>
      </c>
      <c r="AM298" s="9" t="b">
        <v>1</v>
      </c>
      <c r="AZ298" s="55">
        <v>84566</v>
      </c>
      <c r="BA298" s="55">
        <v>84567</v>
      </c>
      <c r="BD298" s="9">
        <v>4566</v>
      </c>
      <c r="BE298" s="9">
        <f>IF(BD298="", "", BD298+1)</f>
        <v>4567</v>
      </c>
      <c r="BF298" s="57" t="b">
        <f>AND(
OR(ISBLANK(AV298), AND(MOD(AV298, 10000) = BD298, QUOTIENT(AV298, 10000) = 6)),
OR(ISBLANK(AX298), AND(MOD(AX298, 10000) = BD298, QUOTIENT(AX298, 10000) = 7)),
OR(ISBLANK(AZ298), AND(MOD(AZ298, 10000) = BD298, QUOTIENT(AZ298, 10000) = 8)),
OR(ISBLANK(BB298), AND(MOD(BB298, 10000) = BD298, QUOTIENT(BB298, 10000) = 9))
)</f>
        <v>1</v>
      </c>
      <c r="BG298" s="57" t="b">
        <f>AND(
OR(ISBLANK(AW298), AND(MOD(AW298, 10000) = BE298, QUOTIENT(AW298, 10000) = 6)),
OR(ISBLANK(AY298), AND(MOD(AY298, 10000) = BE298, QUOTIENT(AY298, 10000) = 7)),
OR(ISBLANK(BA298), AND(MOD(BA298, 10000) = BE298, QUOTIENT(BA298, 10000) = 8)),
OR(ISBLANK(BC298), AND(MOD(BC298, 10000) = BE298, QUOTIENT(BC298, 10000) = 9))
)</f>
        <v>1</v>
      </c>
    </row>
    <row r="299" spans="1:59">
      <c r="A299" s="9" t="s">
        <v>89</v>
      </c>
      <c r="B299" s="9" t="s">
        <v>1797</v>
      </c>
      <c r="C299" s="9">
        <v>4</v>
      </c>
      <c r="D299" s="9">
        <v>7</v>
      </c>
      <c r="E299" s="9" t="str">
        <f>_xlfn.CONCAT(B299, RIGHT(_xlfn.CONCAT("0", D299), 2))</f>
        <v>BZ-RI07</v>
      </c>
      <c r="F299" s="9" t="s">
        <v>1647</v>
      </c>
      <c r="G299" s="9" t="s">
        <v>655</v>
      </c>
      <c r="H299" s="9" t="s">
        <v>654</v>
      </c>
      <c r="I299" s="9" t="s">
        <v>653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>
        <f>MATCH($A299, 'Spells By School'!D:D, 0)</f>
        <v>50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Transmutation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TR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16</v>
      </c>
      <c r="V299" s="9" t="str">
        <f>INDEX('Wand Mapping'!K:K, U299)</f>
        <v>wand_ai_140</v>
      </c>
      <c r="W299" s="9" t="str">
        <f>_xlfn.CONCAT(V299, "_", T299)</f>
        <v>wand_ai_140_TR</v>
      </c>
      <c r="Z299" s="9" t="str">
        <f>IF(ISBLANK(X299), W299, X299)</f>
        <v>wand_ai_140_TR</v>
      </c>
      <c r="AC299" s="9" t="b">
        <v>1</v>
      </c>
      <c r="AF299" s="9" t="b">
        <v>1</v>
      </c>
      <c r="AG299" s="9" t="b">
        <v>1</v>
      </c>
      <c r="AH299" s="9" t="b">
        <v>1</v>
      </c>
      <c r="AI299" s="9" t="b">
        <v>1</v>
      </c>
      <c r="AJ299" s="9" t="b">
        <v>1</v>
      </c>
      <c r="AK299" s="9" t="b">
        <v>1</v>
      </c>
      <c r="AL299" s="9" t="b">
        <v>1</v>
      </c>
      <c r="AM299" s="9" t="b">
        <v>1</v>
      </c>
      <c r="AZ299" s="55">
        <v>84568</v>
      </c>
      <c r="BA299" s="55">
        <v>84569</v>
      </c>
      <c r="BD299" s="9">
        <v>4568</v>
      </c>
      <c r="BE299" s="9">
        <f>IF(BD299="", "", BD299+1)</f>
        <v>4569</v>
      </c>
      <c r="BF299" s="57" t="b">
        <f>AND(
OR(ISBLANK(AV299), AND(MOD(AV299, 10000) = BD299, QUOTIENT(AV299, 10000) = 6)),
OR(ISBLANK(AX299), AND(MOD(AX299, 10000) = BD299, QUOTIENT(AX299, 10000) = 7)),
OR(ISBLANK(AZ299), AND(MOD(AZ299, 10000) = BD299, QUOTIENT(AZ299, 10000) = 8)),
OR(ISBLANK(BB299), AND(MOD(BB299, 10000) = BD299, QUOTIENT(BB299, 10000) = 9))
)</f>
        <v>1</v>
      </c>
      <c r="BG299" s="57" t="b">
        <f>AND(
OR(ISBLANK(AW299), AND(MOD(AW299, 10000) = BE299, QUOTIENT(AW299, 10000) = 6)),
OR(ISBLANK(AY299), AND(MOD(AY299, 10000) = BE299, QUOTIENT(AY299, 10000) = 7)),
OR(ISBLANK(BA299), AND(MOD(BA299, 10000) = BE299, QUOTIENT(BA299, 10000) = 8)),
OR(ISBLANK(BC299), AND(MOD(BC299, 10000) = BE299, QUOTIENT(BC299, 10000) = 9))
)</f>
        <v>1</v>
      </c>
    </row>
    <row r="300" spans="1:59">
      <c r="A300" s="73" t="s">
        <v>2095</v>
      </c>
      <c r="B300" s="73" t="s">
        <v>2076</v>
      </c>
      <c r="C300" s="9">
        <v>4</v>
      </c>
      <c r="D300" s="9">
        <v>7</v>
      </c>
      <c r="E300" s="9" t="str">
        <f>_xlfn.CONCAT(B300, RIGHT(_xlfn.CONCAT("0", D300), 2))</f>
        <v>BZ-Z-07</v>
      </c>
      <c r="G300" s="73" t="s">
        <v>2008</v>
      </c>
      <c r="AC300" s="9" t="b">
        <v>1</v>
      </c>
      <c r="AF300" s="9" t="b">
        <v>1</v>
      </c>
      <c r="AG300" s="9" t="b">
        <v>1</v>
      </c>
      <c r="AH300" s="9" t="b">
        <v>1</v>
      </c>
      <c r="AI300" s="9" t="b">
        <v>1</v>
      </c>
      <c r="AJ300" s="9" t="b">
        <v>1</v>
      </c>
      <c r="AK300" s="9" t="b">
        <v>1</v>
      </c>
      <c r="AL300" s="9" t="b">
        <v>1</v>
      </c>
      <c r="AM300" s="9" t="b">
        <v>1</v>
      </c>
      <c r="BB300" s="55">
        <v>94570</v>
      </c>
      <c r="BC300" s="55">
        <v>94571</v>
      </c>
      <c r="BD300" s="9">
        <v>4570</v>
      </c>
      <c r="BE300" s="9">
        <f>IF(BD300="", "", BD300+1)</f>
        <v>4571</v>
      </c>
      <c r="BF300" s="57" t="b">
        <f>AND(
OR(ISBLANK(AV300), AND(MOD(AV300, 10000) = BD300, QUOTIENT(AV300, 10000) = 6)),
OR(ISBLANK(AX300), AND(MOD(AX300, 10000) = BD300, QUOTIENT(AX300, 10000) = 7)),
OR(ISBLANK(AZ300), AND(MOD(AZ300, 10000) = BD300, QUOTIENT(AZ300, 10000) = 8)),
OR(ISBLANK(BB300), AND(MOD(BB300, 10000) = BD300, QUOTIENT(BB300, 10000) = 9))
)</f>
        <v>1</v>
      </c>
      <c r="BG300" s="57" t="b">
        <f>AND(
OR(ISBLANK(AW300), AND(MOD(AW300, 10000) = BE300, QUOTIENT(AW300, 10000) = 6)),
OR(ISBLANK(AY300), AND(MOD(AY300, 10000) = BE300, QUOTIENT(AY300, 10000) = 7)),
OR(ISBLANK(BA300), AND(MOD(BA300, 10000) = BE300, QUOTIENT(BA300, 10000) = 8)),
OR(ISBLANK(BC300), AND(MOD(BC300, 10000) = BE300, QUOTIENT(BC300, 10000) = 9))
)</f>
        <v>1</v>
      </c>
    </row>
    <row r="301" spans="1:59">
      <c r="A301" s="75" t="s">
        <v>2096</v>
      </c>
      <c r="B301" s="17" t="s">
        <v>1128</v>
      </c>
      <c r="C301" s="17">
        <v>5</v>
      </c>
      <c r="D301" s="17">
        <v>9</v>
      </c>
      <c r="E301" s="17" t="str">
        <f>_xlfn.CONCAT(B301, RIGHT(_xlfn.CONCAT("0", D301), 2))</f>
        <v>BZ-5!09</v>
      </c>
      <c r="F301" s="17" t="s">
        <v>1047</v>
      </c>
      <c r="G301" s="17" t="s">
        <v>655</v>
      </c>
      <c r="H301" s="17" t="s">
        <v>652</v>
      </c>
      <c r="I301" s="17"/>
      <c r="J301" s="17" t="e">
        <f>MATCH($A301, 'Spells By School'!A:A, 0)</f>
        <v>#N/A</v>
      </c>
      <c r="K301" s="17" t="e">
        <f>MATCH($A301, 'Spells By School'!B:B, 0)</f>
        <v>#N/A</v>
      </c>
      <c r="L301" s="17" t="e">
        <f>MATCH($A301, 'Spells By School'!C:C, 0)</f>
        <v>#N/A</v>
      </c>
      <c r="M301" s="17" t="e">
        <f>MATCH($A301, 'Spells By School'!D:D, 0)</f>
        <v>#N/A</v>
      </c>
      <c r="N301" s="17" t="e">
        <f>MATCH($A301, 'Spells By School'!E:E, 0)</f>
        <v>#N/A</v>
      </c>
      <c r="O301" s="17" t="e">
        <f>MATCH($A301, 'Spells By School'!F:F, 0)</f>
        <v>#N/A</v>
      </c>
      <c r="P301" s="17" t="e">
        <f ca="1">MATCH($A301, 'Spells By School'!G:G, 0)</f>
        <v>#N/A</v>
      </c>
      <c r="Q301" s="17" t="e">
        <f>MATCH($A301, 'Spells By School'!H:H, 0)</f>
        <v>#N/A</v>
      </c>
      <c r="R301" s="17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###error###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###error###</v>
      </c>
      <c r="U301" s="9" t="str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###error###</v>
      </c>
      <c r="V301" s="9" t="e">
        <f ca="1">INDEX('Wand Mapping'!K:K, U301)</f>
        <v>#VALUE!</v>
      </c>
      <c r="W301" s="9" t="e">
        <f ca="1">_xlfn.CONCAT(V301, "_", T301)</f>
        <v>#VALUE!</v>
      </c>
      <c r="X301" s="9" t="s">
        <v>1939</v>
      </c>
      <c r="Y301" s="17"/>
      <c r="Z301" s="9" t="str">
        <f>IF(ISBLANK(X301), W301, X301)</f>
        <v>IWAND13</v>
      </c>
      <c r="AA301" s="9" t="b">
        <v>1</v>
      </c>
      <c r="AD301" s="9" t="b">
        <v>1</v>
      </c>
      <c r="AH301" s="9" t="b">
        <v>1</v>
      </c>
      <c r="AI301" s="9" t="b">
        <v>1</v>
      </c>
      <c r="AJ301" s="9" t="b">
        <v>1</v>
      </c>
      <c r="AK301" s="9" t="b">
        <v>1</v>
      </c>
      <c r="AL301" s="9" t="b">
        <v>1</v>
      </c>
      <c r="AM301" s="9" t="b">
        <v>1</v>
      </c>
      <c r="AV301" s="55">
        <v>65000</v>
      </c>
      <c r="AW301" s="55">
        <v>65001</v>
      </c>
      <c r="BB301" s="55">
        <v>95000</v>
      </c>
      <c r="BC301" s="55">
        <v>95001</v>
      </c>
      <c r="BD301" s="9">
        <v>5000</v>
      </c>
      <c r="BE301" s="9">
        <f>IF(BD301="", "", BD301+1)</f>
        <v>5001</v>
      </c>
      <c r="BF301" s="57" t="b">
        <f>AND(
OR(ISBLANK(AV301), AND(MOD(AV301, 10000) = BD301, QUOTIENT(AV301, 10000) = 6)),
OR(ISBLANK(AX301), AND(MOD(AX301, 10000) = BD301, QUOTIENT(AX301, 10000) = 7)),
OR(ISBLANK(AZ301), AND(MOD(AZ301, 10000) = BD301, QUOTIENT(AZ301, 10000) = 8)),
OR(ISBLANK(BB301), AND(MOD(BB301, 10000) = BD301, QUOTIENT(BB301, 10000) = 9))
)</f>
        <v>1</v>
      </c>
      <c r="BG301" s="57" t="b">
        <f>AND(
OR(ISBLANK(AW301), AND(MOD(AW301, 10000) = BE301, QUOTIENT(AW301, 10000) = 6)),
OR(ISBLANK(AY301), AND(MOD(AY301, 10000) = BE301, QUOTIENT(AY301, 10000) = 7)),
OR(ISBLANK(BA301), AND(MOD(BA301, 10000) = BE301, QUOTIENT(BA301, 10000) = 8)),
OR(ISBLANK(BC301), AND(MOD(BC301, 10000) = BE301, QUOTIENT(BC301, 10000) = 9))
)</f>
        <v>1</v>
      </c>
    </row>
    <row r="302" spans="1:59">
      <c r="A302" s="9" t="s">
        <v>554</v>
      </c>
      <c r="B302" s="9" t="s">
        <v>1129</v>
      </c>
      <c r="C302" s="9">
        <v>5</v>
      </c>
      <c r="D302" s="9">
        <v>9</v>
      </c>
      <c r="E302" s="9" t="str">
        <f>_xlfn.CONCAT(B302, RIGHT(_xlfn.CONCAT("0", D302), 2))</f>
        <v>BZ-5[09</v>
      </c>
      <c r="F302" s="9" t="s">
        <v>1048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16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>IF(ISNA($J302), IF(ISNA($K302), IF(ISNA($L302), IF(ISNA($M302), IF(ISNA($N302), IF(ISNA($O302), IF(ISNA($P302), IF(ISNA($Q302), IF(ISNA($R302), "###error###", R$1),Q$1),P$1),O$1),N$1),M$1),L$1),K$1),J$1)</f>
        <v>Invocation</v>
      </c>
      <c r="T302" s="9" t="str">
        <f>IF(ISNA($J302), IF(ISNA($K302), IF(ISNA($L302), IF(ISNA($M302), IF(ISNA($N302), IF(ISNA($O302), IF(ISNA($P302), IF(ISNA($Q302), IF(ISNA($R302), "###error###", "WM"),"IL"),"NE"),"EN"),"EV"),"TR"),"DI"),"CO"),"AB")</f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88</v>
      </c>
      <c r="V302" s="9" t="str">
        <f>INDEX('Wand Mapping'!K:K, U302)</f>
        <v>wand_ai_860</v>
      </c>
      <c r="W302" s="9" t="str">
        <f>_xlfn.CONCAT(V302, "_", T302)</f>
        <v>wand_ai_860_EV</v>
      </c>
      <c r="Z302" s="9" t="str">
        <f>IF(ISBLANK(X302), W302, X302)</f>
        <v>wand_ai_860_EV</v>
      </c>
      <c r="AA302" s="9" t="b">
        <v>1</v>
      </c>
      <c r="AD302" s="9" t="b">
        <v>1</v>
      </c>
      <c r="AH302" s="9" t="b">
        <v>1</v>
      </c>
      <c r="AI302" s="9" t="b">
        <v>1</v>
      </c>
      <c r="AJ302" s="9" t="b">
        <v>1</v>
      </c>
      <c r="AK302" s="9" t="b">
        <v>1</v>
      </c>
      <c r="AL302" s="9" t="b">
        <v>1</v>
      </c>
      <c r="AM302" s="9" t="b">
        <v>1</v>
      </c>
      <c r="AV302" s="55">
        <v>65002</v>
      </c>
      <c r="AW302" s="55">
        <v>65003</v>
      </c>
      <c r="AX302" s="55">
        <v>75002</v>
      </c>
      <c r="AY302" s="55">
        <v>75003</v>
      </c>
      <c r="AZ302" s="55">
        <v>85002</v>
      </c>
      <c r="BA302" s="55">
        <v>85003</v>
      </c>
      <c r="BB302" s="55">
        <v>95002</v>
      </c>
      <c r="BC302" s="55">
        <v>95003</v>
      </c>
      <c r="BD302" s="9">
        <v>5002</v>
      </c>
      <c r="BE302" s="9">
        <f>IF(BD302="", "", BD302+1)</f>
        <v>5003</v>
      </c>
      <c r="BF302" s="57" t="b">
        <f>AND(
OR(ISBLANK(AV302), AND(MOD(AV302, 10000) = BD302, QUOTIENT(AV302, 10000) = 6)),
OR(ISBLANK(AX302), AND(MOD(AX302, 10000) = BD302, QUOTIENT(AX302, 10000) = 7)),
OR(ISBLANK(AZ302), AND(MOD(AZ302, 10000) = BD302, QUOTIENT(AZ302, 10000) = 8)),
OR(ISBLANK(BB302), AND(MOD(BB302, 10000) = BD302, QUOTIENT(BB302, 10000) = 9))
)</f>
        <v>1</v>
      </c>
      <c r="BG302" s="57" t="b">
        <f>AND(
OR(ISBLANK(AW302), AND(MOD(AW302, 10000) = BE302, QUOTIENT(AW302, 10000) = 6)),
OR(ISBLANK(AY302), AND(MOD(AY302, 10000) = BE302, QUOTIENT(AY302, 10000) = 7)),
OR(ISBLANK(BA302), AND(MOD(BA302, 10000) = BE302, QUOTIENT(BA302, 10000) = 8)),
OR(ISBLANK(BC302), AND(MOD(BC302, 10000) = BE302, QUOTIENT(BC302, 10000) = 9))
)</f>
        <v>1</v>
      </c>
    </row>
    <row r="303" spans="1:59">
      <c r="A303" s="9" t="s">
        <v>39</v>
      </c>
      <c r="B303" s="9" t="s">
        <v>1130</v>
      </c>
      <c r="C303" s="9">
        <v>5</v>
      </c>
      <c r="D303" s="9">
        <v>9</v>
      </c>
      <c r="E303" s="9" t="str">
        <f>_xlfn.CONCAT(B303, RIGHT(_xlfn.CONCAT("0", D303), 2))</f>
        <v>BZ-5]09</v>
      </c>
      <c r="F303" s="9" t="s">
        <v>1049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51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Conjuration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8</v>
      </c>
      <c r="V303" s="9" t="str">
        <f>INDEX('Wand Mapping'!K:K, U303)</f>
        <v>wand_ai_060</v>
      </c>
      <c r="W303" s="9" t="str">
        <f>_xlfn.CONCAT(V303, "_", T303)</f>
        <v>wand_ai_060_CO</v>
      </c>
      <c r="Z303" s="9" t="str">
        <f>IF(ISBLANK(X303), W303, X303)</f>
        <v>wand_ai_060_CO</v>
      </c>
      <c r="AA303" s="9" t="b">
        <v>1</v>
      </c>
      <c r="AD303" s="9" t="b">
        <v>1</v>
      </c>
      <c r="AH303" s="9" t="b">
        <v>1</v>
      </c>
      <c r="AI303" s="9" t="b">
        <v>1</v>
      </c>
      <c r="AJ303" s="9" t="b">
        <v>1</v>
      </c>
      <c r="AK303" s="9" t="b">
        <v>1</v>
      </c>
      <c r="AL303" s="9" t="b">
        <v>1</v>
      </c>
      <c r="AM303" s="9" t="b">
        <v>1</v>
      </c>
      <c r="AV303" s="55">
        <v>65004</v>
      </c>
      <c r="AW303" s="55">
        <v>65005</v>
      </c>
      <c r="AX303" s="55">
        <v>75004</v>
      </c>
      <c r="AY303" s="55">
        <v>75005</v>
      </c>
      <c r="AZ303" s="55">
        <v>85004</v>
      </c>
      <c r="BA303" s="55">
        <v>85005</v>
      </c>
      <c r="BD303" s="9">
        <v>5004</v>
      </c>
      <c r="BE303" s="9">
        <f>IF(BD303="", "", BD303+1)</f>
        <v>5005</v>
      </c>
      <c r="BF303" s="57" t="b">
        <f>AND(
OR(ISBLANK(AV303), AND(MOD(AV303, 10000) = BD303, QUOTIENT(AV303, 10000) = 6)),
OR(ISBLANK(AX303), AND(MOD(AX303, 10000) = BD303, QUOTIENT(AX303, 10000) = 7)),
OR(ISBLANK(AZ303), AND(MOD(AZ303, 10000) = BD303, QUOTIENT(AZ303, 10000) = 8)),
OR(ISBLANK(BB303), AND(MOD(BB303, 10000) = BD303, QUOTIENT(BB303, 10000) = 9))
)</f>
        <v>1</v>
      </c>
      <c r="BG303" s="57" t="b">
        <f>AND(
OR(ISBLANK(AW303), AND(MOD(AW303, 10000) = BE303, QUOTIENT(AW303, 10000) = 6)),
OR(ISBLANK(AY303), AND(MOD(AY303, 10000) = BE303, QUOTIENT(AY303, 10000) = 7)),
OR(ISBLANK(BA303), AND(MOD(BA303, 10000) = BE303, QUOTIENT(BA303, 10000) = 8)),
OR(ISBLANK(BC303), AND(MOD(BC303, 10000) = BE303, QUOTIENT(BC303, 10000) = 9))
)</f>
        <v>1</v>
      </c>
    </row>
    <row r="304" spans="1:59">
      <c r="A304" s="74" t="s">
        <v>2097</v>
      </c>
      <c r="AA304" s="9" t="b">
        <v>1</v>
      </c>
      <c r="AD304" s="9" t="b">
        <v>1</v>
      </c>
      <c r="AH304" s="9" t="b">
        <v>1</v>
      </c>
      <c r="AI304" s="9" t="b">
        <v>1</v>
      </c>
      <c r="AJ304" s="9" t="b">
        <v>1</v>
      </c>
      <c r="AK304" s="9" t="b">
        <v>1</v>
      </c>
      <c r="AL304" s="9" t="b">
        <v>1</v>
      </c>
      <c r="AM304" s="9" t="b">
        <v>1</v>
      </c>
      <c r="BB304" s="55">
        <v>95006</v>
      </c>
      <c r="BC304" s="55">
        <v>95007</v>
      </c>
      <c r="BD304" s="9">
        <v>5006</v>
      </c>
      <c r="BE304" s="9">
        <f>IF(BD304="", "", BD304+1)</f>
        <v>5007</v>
      </c>
      <c r="BF304" s="57" t="b">
        <f>AND(
OR(ISBLANK(AV304), AND(MOD(AV304, 10000) = BD304, QUOTIENT(AV304, 10000) = 6)),
OR(ISBLANK(AX304), AND(MOD(AX304, 10000) = BD304, QUOTIENT(AX304, 10000) = 7)),
OR(ISBLANK(AZ304), AND(MOD(AZ304, 10000) = BD304, QUOTIENT(AZ304, 10000) = 8)),
OR(ISBLANK(BB304), AND(MOD(BB304, 10000) = BD304, QUOTIENT(BB304, 10000) = 9))
)</f>
        <v>1</v>
      </c>
      <c r="BG304" s="57" t="b">
        <f>AND(
OR(ISBLANK(AW304), AND(MOD(AW304, 10000) = BE304, QUOTIENT(AW304, 10000) = 6)),
OR(ISBLANK(AY304), AND(MOD(AY304, 10000) = BE304, QUOTIENT(AY304, 10000) = 7)),
OR(ISBLANK(BA304), AND(MOD(BA304, 10000) = BE304, QUOTIENT(BA304, 10000) = 8)),
OR(ISBLANK(BC304), AND(MOD(BC304, 10000) = BE304, QUOTIENT(BC304, 10000) = 9))
)</f>
        <v>1</v>
      </c>
    </row>
    <row r="305" spans="1:59">
      <c r="A305" s="74" t="s">
        <v>2098</v>
      </c>
      <c r="AA305" s="9" t="b">
        <v>1</v>
      </c>
      <c r="AD305" s="9" t="b">
        <v>1</v>
      </c>
      <c r="AH305" s="9" t="b">
        <v>1</v>
      </c>
      <c r="AI305" s="9" t="b">
        <v>1</v>
      </c>
      <c r="AJ305" s="9" t="b">
        <v>1</v>
      </c>
      <c r="AK305" s="9" t="b">
        <v>1</v>
      </c>
      <c r="AL305" s="9" t="b">
        <v>1</v>
      </c>
      <c r="AM305" s="9" t="b">
        <v>1</v>
      </c>
      <c r="BB305" s="55">
        <v>95008</v>
      </c>
      <c r="BC305" s="55">
        <v>95009</v>
      </c>
      <c r="BD305" s="9">
        <v>5008</v>
      </c>
      <c r="BE305" s="9">
        <f>IF(BD305="", "", BD305+1)</f>
        <v>5009</v>
      </c>
      <c r="BF305" s="57" t="b">
        <f>AND(
OR(ISBLANK(AV305), AND(MOD(AV305, 10000) = BD305, QUOTIENT(AV305, 10000) = 6)),
OR(ISBLANK(AX305), AND(MOD(AX305, 10000) = BD305, QUOTIENT(AX305, 10000) = 7)),
OR(ISBLANK(AZ305), AND(MOD(AZ305, 10000) = BD305, QUOTIENT(AZ305, 10000) = 8)),
OR(ISBLANK(BB305), AND(MOD(BB305, 10000) = BD305, QUOTIENT(BB305, 10000) = 9))
)</f>
        <v>1</v>
      </c>
      <c r="BG305" s="57" t="b">
        <f>AND(
OR(ISBLANK(AW305), AND(MOD(AW305, 10000) = BE305, QUOTIENT(AW305, 10000) = 6)),
OR(ISBLANK(AY305), AND(MOD(AY305, 10000) = BE305, QUOTIENT(AY305, 10000) = 7)),
OR(ISBLANK(BA305), AND(MOD(BA305, 10000) = BE305, QUOTIENT(BA305, 10000) = 8)),
OR(ISBLANK(BC305), AND(MOD(BC305, 10000) = BE305, QUOTIENT(BC305, 10000) = 9))
)</f>
        <v>1</v>
      </c>
    </row>
    <row r="306" spans="1:59">
      <c r="A306" s="9" t="s">
        <v>506</v>
      </c>
      <c r="B306" s="9" t="s">
        <v>1131</v>
      </c>
      <c r="C306" s="9">
        <v>5</v>
      </c>
      <c r="D306" s="9">
        <v>9</v>
      </c>
      <c r="E306" s="9" t="str">
        <f>_xlfn.CONCAT(B306, RIGHT(_xlfn.CONCAT("0", D306), 2))</f>
        <v>BZ-5_09</v>
      </c>
      <c r="F306" s="9" t="s">
        <v>1050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>
        <f>MATCH($A306, 'Spells By School'!H:H, 0)</f>
        <v>26</v>
      </c>
      <c r="R306" s="9" t="e">
        <f>MATCH($A306, 'Spells By School'!I:I, 0)</f>
        <v>#N/A</v>
      </c>
      <c r="S306" s="9" t="str">
        <f ca="1">IF(ISNA($J306), IF(ISNA($K306), IF(ISNA($L306), IF(ISNA($M306), IF(ISNA($N306), IF(ISNA($O306), IF(ISNA($P306), IF(ISNA($Q306), IF(ISNA($R306), "###error###", R$1),Q$1),P$1),O$1),N$1),M$1),L$1),K$1),J$1)</f>
        <v>Illusion</v>
      </c>
      <c r="T306" s="9" t="str">
        <f ca="1">IF(ISNA($J306), IF(ISNA($K306), IF(ISNA($L306), IF(ISNA($M306), IF(ISNA($N306), IF(ISNA($O306), IF(ISNA($P306), IF(ISNA($Q306), IF(ISNA($R306), "###error###", "WM"),"IL"),"NE"),"EN"),"EV"),"TR"),"DI"),"CO"),"AB")</f>
        <v>IL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81</v>
      </c>
      <c r="V306" s="9" t="str">
        <f ca="1">INDEX('Wand Mapping'!K:K, U306)</f>
        <v>wand_ai_790</v>
      </c>
      <c r="W306" s="9" t="str">
        <f ca="1">_xlfn.CONCAT(V306, "_", T306)</f>
        <v>wand_ai_790_IL</v>
      </c>
      <c r="Z306" s="9" t="str">
        <f ca="1">IF(ISBLANK(X306), W306, X306)</f>
        <v>wand_ai_790_IL</v>
      </c>
      <c r="AA306" s="9" t="b">
        <v>1</v>
      </c>
      <c r="AD306" s="9" t="b">
        <v>1</v>
      </c>
      <c r="AH306" s="9" t="b">
        <v>1</v>
      </c>
      <c r="AI306" s="9" t="b">
        <v>1</v>
      </c>
      <c r="AJ306" s="9" t="b">
        <v>1</v>
      </c>
      <c r="AK306" s="9" t="b">
        <v>1</v>
      </c>
      <c r="AL306" s="9" t="b">
        <v>1</v>
      </c>
      <c r="AM306" s="9" t="b">
        <v>1</v>
      </c>
      <c r="AV306" s="55">
        <v>65010</v>
      </c>
      <c r="AW306" s="55">
        <v>65011</v>
      </c>
      <c r="BB306" s="55">
        <v>95010</v>
      </c>
      <c r="BC306" s="55">
        <v>95011</v>
      </c>
      <c r="BD306" s="9">
        <v>5010</v>
      </c>
      <c r="BE306" s="9">
        <f>IF(BD306="", "", BD306+1)</f>
        <v>5011</v>
      </c>
      <c r="BF306" s="57" t="b">
        <f>AND(
OR(ISBLANK(AV306), AND(MOD(AV306, 10000) = BD306, QUOTIENT(AV306, 10000) = 6)),
OR(ISBLANK(AX306), AND(MOD(AX306, 10000) = BD306, QUOTIENT(AX306, 10000) = 7)),
OR(ISBLANK(AZ306), AND(MOD(AZ306, 10000) = BD306, QUOTIENT(AZ306, 10000) = 8)),
OR(ISBLANK(BB306), AND(MOD(BB306, 10000) = BD306, QUOTIENT(BB306, 10000) = 9))
)</f>
        <v>1</v>
      </c>
      <c r="BG306" s="57" t="b">
        <f>AND(
OR(ISBLANK(AW306), AND(MOD(AW306, 10000) = BE306, QUOTIENT(AW306, 10000) = 6)),
OR(ISBLANK(AY306), AND(MOD(AY306, 10000) = BE306, QUOTIENT(AY306, 10000) = 7)),
OR(ISBLANK(BA306), AND(MOD(BA306, 10000) = BE306, QUOTIENT(BA306, 10000) = 8)),
OR(ISBLANK(BC306), AND(MOD(BC306, 10000) = BE306, QUOTIENT(BC306, 10000) = 9))
)</f>
        <v>1</v>
      </c>
    </row>
    <row r="307" spans="1:59">
      <c r="A307" s="9" t="s">
        <v>423</v>
      </c>
      <c r="B307" s="9" t="s">
        <v>741</v>
      </c>
      <c r="C307" s="9">
        <v>5</v>
      </c>
      <c r="D307" s="9">
        <v>9</v>
      </c>
      <c r="E307" s="9" t="str">
        <f>_xlfn.CONCAT(B307, RIGHT(_xlfn.CONCAT("0", D307), 2))</f>
        <v>BZ-5009</v>
      </c>
      <c r="F307" s="9" t="s">
        <v>1051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>
        <f>MATCH($A307, 'Spells By School'!F:F, 0)</f>
        <v>16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Enchantment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EN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69</v>
      </c>
      <c r="V307" s="9" t="str">
        <f>INDEX('Wand Mapping'!K:K, U307)</f>
        <v>wand_ai_670</v>
      </c>
      <c r="W307" s="9" t="str">
        <f>_xlfn.CONCAT(V307, "_", T307)</f>
        <v>wand_ai_670_EN</v>
      </c>
      <c r="Z307" s="9" t="str">
        <f>IF(ISBLANK(X307), W307, X307)</f>
        <v>wand_ai_670_EN</v>
      </c>
      <c r="AA307" s="9" t="b">
        <v>1</v>
      </c>
      <c r="AD307" s="9" t="b">
        <v>1</v>
      </c>
      <c r="AH307" s="9" t="b">
        <v>1</v>
      </c>
      <c r="AI307" s="9" t="b">
        <v>1</v>
      </c>
      <c r="AJ307" s="9" t="b">
        <v>1</v>
      </c>
      <c r="AK307" s="9" t="b">
        <v>1</v>
      </c>
      <c r="AL307" s="9" t="b">
        <v>1</v>
      </c>
      <c r="AM307" s="9" t="b">
        <v>1</v>
      </c>
      <c r="AV307" s="55">
        <v>65012</v>
      </c>
      <c r="AW307" s="55">
        <v>65013</v>
      </c>
      <c r="AX307" s="55">
        <v>75012</v>
      </c>
      <c r="AY307" s="55">
        <v>75013</v>
      </c>
      <c r="BB307" s="55">
        <v>95012</v>
      </c>
      <c r="BC307" s="55">
        <v>95013</v>
      </c>
      <c r="BD307" s="9">
        <v>5012</v>
      </c>
      <c r="BE307" s="9">
        <f>IF(BD307="", "", BD307+1)</f>
        <v>5013</v>
      </c>
      <c r="BF307" s="57" t="b">
        <f>AND(
OR(ISBLANK(AV307), AND(MOD(AV307, 10000) = BD307, QUOTIENT(AV307, 10000) = 6)),
OR(ISBLANK(AX307), AND(MOD(AX307, 10000) = BD307, QUOTIENT(AX307, 10000) = 7)),
OR(ISBLANK(AZ307), AND(MOD(AZ307, 10000) = BD307, QUOTIENT(AZ307, 10000) = 8)),
OR(ISBLANK(BB307), AND(MOD(BB307, 10000) = BD307, QUOTIENT(BB307, 10000) = 9))
)</f>
        <v>1</v>
      </c>
      <c r="BG307" s="57" t="b">
        <f>AND(
OR(ISBLANK(AW307), AND(MOD(AW307, 10000) = BE307, QUOTIENT(AW307, 10000) = 6)),
OR(ISBLANK(AY307), AND(MOD(AY307, 10000) = BE307, QUOTIENT(AY307, 10000) = 7)),
OR(ISBLANK(BA307), AND(MOD(BA307, 10000) = BE307, QUOTIENT(BA307, 10000) = 8)),
OR(ISBLANK(BC307), AND(MOD(BC307, 10000) = BE307, QUOTIENT(BC307, 10000) = 9))
)</f>
        <v>1</v>
      </c>
    </row>
    <row r="308" spans="1:59">
      <c r="A308" s="9" t="s">
        <v>490</v>
      </c>
      <c r="B308" s="9" t="s">
        <v>742</v>
      </c>
      <c r="C308" s="9">
        <v>5</v>
      </c>
      <c r="D308" s="9">
        <v>9</v>
      </c>
      <c r="E308" s="9" t="str">
        <f>_xlfn.CONCAT(B308, RIGHT(_xlfn.CONCAT("0", D308), 2))</f>
        <v>BZ-5109</v>
      </c>
      <c r="F308" s="9" t="s">
        <v>1052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>
        <f>MATCH($A308, 'Spells By School'!F:F, 0)</f>
        <v>31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Enchantment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EN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79</v>
      </c>
      <c r="V308" s="9" t="str">
        <f>INDEX('Wand Mapping'!K:K, U308)</f>
        <v>wand_ai_770</v>
      </c>
      <c r="W308" s="9" t="str">
        <f>_xlfn.CONCAT(V308, "_", T308)</f>
        <v>wand_ai_770_EN</v>
      </c>
      <c r="Z308" s="9" t="str">
        <f>IF(ISBLANK(X308), W308, X308)</f>
        <v>wand_ai_770_EN</v>
      </c>
      <c r="AA308" s="9" t="b">
        <v>1</v>
      </c>
      <c r="AD308" s="9" t="b">
        <v>1</v>
      </c>
      <c r="AH308" s="9" t="b">
        <v>1</v>
      </c>
      <c r="AI308" s="9" t="b">
        <v>1</v>
      </c>
      <c r="AJ308" s="9" t="b">
        <v>1</v>
      </c>
      <c r="AK308" s="9" t="b">
        <v>1</v>
      </c>
      <c r="AL308" s="9" t="b">
        <v>1</v>
      </c>
      <c r="AM308" s="9" t="b">
        <v>1</v>
      </c>
      <c r="AV308" s="55">
        <v>65014</v>
      </c>
      <c r="AW308" s="55">
        <v>65015</v>
      </c>
      <c r="AX308" s="55">
        <v>75014</v>
      </c>
      <c r="AY308" s="55">
        <v>75015</v>
      </c>
      <c r="BB308" s="55">
        <v>95014</v>
      </c>
      <c r="BC308" s="55">
        <v>95015</v>
      </c>
      <c r="BD308" s="9">
        <v>5014</v>
      </c>
      <c r="BE308" s="9">
        <f>IF(BD308="", "", BD308+1)</f>
        <v>5015</v>
      </c>
      <c r="BF308" s="57" t="b">
        <f>AND(
OR(ISBLANK(AV308), AND(MOD(AV308, 10000) = BD308, QUOTIENT(AV308, 10000) = 6)),
OR(ISBLANK(AX308), AND(MOD(AX308, 10000) = BD308, QUOTIENT(AX308, 10000) = 7)),
OR(ISBLANK(AZ308), AND(MOD(AZ308, 10000) = BD308, QUOTIENT(AZ308, 10000) = 8)),
OR(ISBLANK(BB308), AND(MOD(BB308, 10000) = BD308, QUOTIENT(BB308, 10000) = 9))
)</f>
        <v>1</v>
      </c>
      <c r="BG308" s="57" t="b">
        <f>AND(
OR(ISBLANK(AW308), AND(MOD(AW308, 10000) = BE308, QUOTIENT(AW308, 10000) = 6)),
OR(ISBLANK(AY308), AND(MOD(AY308, 10000) = BE308, QUOTIENT(AY308, 10000) = 7)),
OR(ISBLANK(BA308), AND(MOD(BA308, 10000) = BE308, QUOTIENT(BA308, 10000) = 8)),
OR(ISBLANK(BC308), AND(MOD(BC308, 10000) = BE308, QUOTIENT(BC308, 10000) = 9))
)</f>
        <v>1</v>
      </c>
    </row>
    <row r="309" spans="1:59">
      <c r="A309" s="9" t="s">
        <v>41</v>
      </c>
      <c r="B309" s="9" t="s">
        <v>743</v>
      </c>
      <c r="C309" s="9">
        <v>5</v>
      </c>
      <c r="D309" s="9">
        <v>9</v>
      </c>
      <c r="E309" s="9" t="str">
        <f>_xlfn.CONCAT(B309, RIGHT(_xlfn.CONCAT("0", D309), 2))</f>
        <v>BZ-5209</v>
      </c>
      <c r="F309" s="9" t="s">
        <v>1053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3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8</v>
      </c>
      <c r="V309" s="9" t="str">
        <f>INDEX('Wand Mapping'!K:K, U309)</f>
        <v>wand_ai_060</v>
      </c>
      <c r="W309" s="9" t="str">
        <f>_xlfn.CONCAT(V309, "_", T309)</f>
        <v>wand_ai_060_EN</v>
      </c>
      <c r="Z309" s="9" t="str">
        <f>IF(ISBLANK(X309), W309, X309)</f>
        <v>wand_ai_060_EN</v>
      </c>
      <c r="AA309" s="9" t="b">
        <v>1</v>
      </c>
      <c r="AD309" s="9" t="b">
        <v>1</v>
      </c>
      <c r="AH309" s="9" t="b">
        <v>1</v>
      </c>
      <c r="AI309" s="9" t="b">
        <v>1</v>
      </c>
      <c r="AJ309" s="9" t="b">
        <v>1</v>
      </c>
      <c r="AK309" s="9" t="b">
        <v>1</v>
      </c>
      <c r="AL309" s="9" t="b">
        <v>1</v>
      </c>
      <c r="AM309" s="9" t="b">
        <v>1</v>
      </c>
      <c r="AV309" s="55">
        <v>65016</v>
      </c>
      <c r="AW309" s="55">
        <v>65017</v>
      </c>
      <c r="AX309" s="55">
        <v>75016</v>
      </c>
      <c r="AY309" s="55">
        <v>75017</v>
      </c>
      <c r="BD309" s="9">
        <v>5016</v>
      </c>
      <c r="BE309" s="9">
        <f>IF(BD309="", "", BD309+1)</f>
        <v>5017</v>
      </c>
      <c r="BF309" s="57" t="b">
        <f>AND(
OR(ISBLANK(AV309), AND(MOD(AV309, 10000) = BD309, QUOTIENT(AV309, 10000) = 6)),
OR(ISBLANK(AX309), AND(MOD(AX309, 10000) = BD309, QUOTIENT(AX309, 10000) = 7)),
OR(ISBLANK(AZ309), AND(MOD(AZ309, 10000) = BD309, QUOTIENT(AZ309, 10000) = 8)),
OR(ISBLANK(BB309), AND(MOD(BB309, 10000) = BD309, QUOTIENT(BB309, 10000) = 9))
)</f>
        <v>1</v>
      </c>
      <c r="BG309" s="57" t="b">
        <f>AND(
OR(ISBLANK(AW309), AND(MOD(AW309, 10000) = BE309, QUOTIENT(AW309, 10000) = 6)),
OR(ISBLANK(AY309), AND(MOD(AY309, 10000) = BE309, QUOTIENT(AY309, 10000) = 7)),
OR(ISBLANK(BA309), AND(MOD(BA309, 10000) = BE309, QUOTIENT(BA309, 10000) = 8)),
OR(ISBLANK(BC309), AND(MOD(BC309, 10000) = BE309, QUOTIENT(BC309, 10000) = 9))
)</f>
        <v>1</v>
      </c>
    </row>
    <row r="310" spans="1:59">
      <c r="A310" s="9" t="s">
        <v>598</v>
      </c>
      <c r="B310" s="9" t="s">
        <v>744</v>
      </c>
      <c r="C310" s="9">
        <v>5</v>
      </c>
      <c r="D310" s="9">
        <v>9</v>
      </c>
      <c r="E310" s="9" t="str">
        <f>_xlfn.CONCAT(B310, RIGHT(_xlfn.CONCAT("0", D310), 2))</f>
        <v>BZ-5309</v>
      </c>
      <c r="F310" s="9" t="s">
        <v>1054</v>
      </c>
      <c r="G310" s="9" t="s">
        <v>655</v>
      </c>
      <c r="H310" s="9" t="s">
        <v>652</v>
      </c>
      <c r="J310" s="9" t="e">
        <f>MATCH($A310, 'Spells By School'!A:A, 0)</f>
        <v>#N/A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>
        <f>MATCH($A310, 'Spells By School'!F:F, 0)</f>
        <v>24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Enchantment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EN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95</v>
      </c>
      <c r="V310" s="9" t="str">
        <f>INDEX('Wand Mapping'!K:K, U310)</f>
        <v>wand_ai_930</v>
      </c>
      <c r="W310" s="9" t="str">
        <f>_xlfn.CONCAT(V310, "_", T310)</f>
        <v>wand_ai_930_EN</v>
      </c>
      <c r="Z310" s="9" t="str">
        <f>IF(ISBLANK(X310), W310, X310)</f>
        <v>wand_ai_930_EN</v>
      </c>
      <c r="AA310" s="9" t="b">
        <v>1</v>
      </c>
      <c r="AD310" s="9" t="b">
        <v>1</v>
      </c>
      <c r="AH310" s="9" t="b">
        <v>1</v>
      </c>
      <c r="AI310" s="9" t="b">
        <v>1</v>
      </c>
      <c r="AJ310" s="9" t="b">
        <v>1</v>
      </c>
      <c r="AK310" s="9" t="b">
        <v>1</v>
      </c>
      <c r="AL310" s="9" t="b">
        <v>1</v>
      </c>
      <c r="AM310" s="9" t="b">
        <v>1</v>
      </c>
      <c r="AV310" s="55">
        <v>65018</v>
      </c>
      <c r="AW310" s="55">
        <v>65019</v>
      </c>
      <c r="AX310" s="55">
        <v>75018</v>
      </c>
      <c r="AY310" s="55">
        <v>75019</v>
      </c>
      <c r="BB310" s="55">
        <v>95018</v>
      </c>
      <c r="BC310" s="55">
        <v>95019</v>
      </c>
      <c r="BD310" s="9">
        <v>5018</v>
      </c>
      <c r="BE310" s="9">
        <f>IF(BD310="", "", BD310+1)</f>
        <v>5019</v>
      </c>
      <c r="BF310" s="57" t="b">
        <f>AND(
OR(ISBLANK(AV310), AND(MOD(AV310, 10000) = BD310, QUOTIENT(AV310, 10000) = 6)),
OR(ISBLANK(AX310), AND(MOD(AX310, 10000) = BD310, QUOTIENT(AX310, 10000) = 7)),
OR(ISBLANK(AZ310), AND(MOD(AZ310, 10000) = BD310, QUOTIENT(AZ310, 10000) = 8)),
OR(ISBLANK(BB310), AND(MOD(BB310, 10000) = BD310, QUOTIENT(BB310, 10000) = 9))
)</f>
        <v>1</v>
      </c>
      <c r="BG310" s="57" t="b">
        <f>AND(
OR(ISBLANK(AW310), AND(MOD(AW310, 10000) = BE310, QUOTIENT(AW310, 10000) = 6)),
OR(ISBLANK(AY310), AND(MOD(AY310, 10000) = BE310, QUOTIENT(AY310, 10000) = 7)),
OR(ISBLANK(BA310), AND(MOD(BA310, 10000) = BE310, QUOTIENT(BA310, 10000) = 8)),
OR(ISBLANK(BC310), AND(MOD(BC310, 10000) = BE310, QUOTIENT(BC310, 10000) = 9))
)</f>
        <v>1</v>
      </c>
    </row>
    <row r="311" spans="1:59">
      <c r="A311" s="9" t="s">
        <v>426</v>
      </c>
      <c r="B311" s="9" t="s">
        <v>745</v>
      </c>
      <c r="C311" s="9">
        <v>5</v>
      </c>
      <c r="D311" s="9">
        <v>9</v>
      </c>
      <c r="E311" s="9" t="str">
        <f>_xlfn.CONCAT(B311, RIGHT(_xlfn.CONCAT("0", D311), 2))</f>
        <v>BZ-5409</v>
      </c>
      <c r="F311" s="9" t="s">
        <v>1055</v>
      </c>
      <c r="G311" s="9" t="s">
        <v>655</v>
      </c>
      <c r="H311" s="9" t="s">
        <v>652</v>
      </c>
      <c r="J311" s="9">
        <f>MATCH($A311, 'Spells By School'!A:A, 0)</f>
        <v>69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70</v>
      </c>
      <c r="V311" s="9" t="str">
        <f>INDEX('Wand Mapping'!K:K, U311)</f>
        <v>wand_ai_680</v>
      </c>
      <c r="W311" s="9" t="str">
        <f>_xlfn.CONCAT(V311, "_", T311)</f>
        <v>wand_ai_680_AB</v>
      </c>
      <c r="Z311" s="9" t="str">
        <f>IF(ISBLANK(X311), W311, X311)</f>
        <v>wand_ai_680_AB</v>
      </c>
      <c r="AA311" s="9" t="b">
        <v>1</v>
      </c>
      <c r="AD311" s="9" t="b">
        <v>1</v>
      </c>
      <c r="AH311" s="9" t="b">
        <v>1</v>
      </c>
      <c r="AI311" s="9" t="b">
        <v>1</v>
      </c>
      <c r="AJ311" s="9" t="b">
        <v>1</v>
      </c>
      <c r="AK311" s="9" t="b">
        <v>1</v>
      </c>
      <c r="AL311" s="9" t="b">
        <v>1</v>
      </c>
      <c r="AM311" s="9" t="b">
        <v>1</v>
      </c>
      <c r="AV311" s="55">
        <v>65020</v>
      </c>
      <c r="AW311" s="55">
        <v>65021</v>
      </c>
      <c r="BD311" s="9">
        <v>5020</v>
      </c>
      <c r="BE311" s="9">
        <f>IF(BD311="", "", BD311+1)</f>
        <v>5021</v>
      </c>
      <c r="BF311" s="57" t="b">
        <f>AND(
OR(ISBLANK(AV311), AND(MOD(AV311, 10000) = BD311, QUOTIENT(AV311, 10000) = 6)),
OR(ISBLANK(AX311), AND(MOD(AX311, 10000) = BD311, QUOTIENT(AX311, 10000) = 7)),
OR(ISBLANK(AZ311), AND(MOD(AZ311, 10000) = BD311, QUOTIENT(AZ311, 10000) = 8)),
OR(ISBLANK(BB311), AND(MOD(BB311, 10000) = BD311, QUOTIENT(BB311, 10000) = 9))
)</f>
        <v>1</v>
      </c>
      <c r="BG311" s="57" t="b">
        <f>AND(
OR(ISBLANK(AW311), AND(MOD(AW311, 10000) = BE311, QUOTIENT(AW311, 10000) = 6)),
OR(ISBLANK(AY311), AND(MOD(AY311, 10000) = BE311, QUOTIENT(AY311, 10000) = 7)),
OR(ISBLANK(BA311), AND(MOD(BA311, 10000) = BE311, QUOTIENT(BA311, 10000) = 8)),
OR(ISBLANK(BC311), AND(MOD(BC311, 10000) = BE311, QUOTIENT(BC311, 10000) = 9))
)</f>
        <v>1</v>
      </c>
    </row>
    <row r="312" spans="1:59">
      <c r="A312" s="9" t="s">
        <v>144</v>
      </c>
      <c r="B312" s="9" t="s">
        <v>746</v>
      </c>
      <c r="C312" s="9">
        <v>5</v>
      </c>
      <c r="D312" s="9">
        <v>9</v>
      </c>
      <c r="E312" s="9" t="str">
        <f>_xlfn.CONCAT(B312, RIGHT(_xlfn.CONCAT("0", D312), 2))</f>
        <v>BZ-5509</v>
      </c>
      <c r="F312" s="9" t="s">
        <v>1056</v>
      </c>
      <c r="G312" s="9" t="s">
        <v>655</v>
      </c>
      <c r="H312" s="9" t="s">
        <v>652</v>
      </c>
      <c r="J312" s="9">
        <f>MATCH($A312, 'Spells By School'!A:A, 0)</f>
        <v>51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 t="e">
        <f>MATCH($A312, 'Spells By School'!H:H, 0)</f>
        <v>#N/A</v>
      </c>
      <c r="R312" s="9" t="e">
        <f>MATCH($A312, 'Spells By School'!I:I, 0)</f>
        <v>#N/A</v>
      </c>
      <c r="S312" s="9" t="str">
        <f>IF(ISNA($J312), IF(ISNA($K312), IF(ISNA($L312), IF(ISNA($M312), IF(ISNA($N312), IF(ISNA($O312), IF(ISNA($P312), IF(ISNA($Q312), IF(ISNA($R312), "###error###", R$1),Q$1),P$1),O$1),N$1),M$1),L$1),K$1),J$1)</f>
        <v>Abjuration</v>
      </c>
      <c r="T312" s="9" t="str">
        <f>IF(ISNA($J312), IF(ISNA($K312), IF(ISNA($L312), IF(ISNA($M312), IF(ISNA($N312), IF(ISNA($O312), IF(ISNA($P312), IF(ISNA($Q312), IF(ISNA($R312), "###error###", "WM"),"IL"),"NE"),"EN"),"EV"),"TR"),"DI"),"CO"),"AB")</f>
        <v>AB</v>
      </c>
      <c r="U312" s="9">
        <f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26</v>
      </c>
      <c r="V312" s="9" t="str">
        <f>INDEX('Wand Mapping'!K:K, U312)</f>
        <v>wand_ai_240</v>
      </c>
      <c r="W312" s="9" t="str">
        <f>_xlfn.CONCAT(V312, "_", T312)</f>
        <v>wand_ai_240_AB</v>
      </c>
      <c r="Z312" s="9" t="str">
        <f>IF(ISBLANK(X312), W312, X312)</f>
        <v>wand_ai_240_AB</v>
      </c>
      <c r="AA312" s="9" t="b">
        <v>1</v>
      </c>
      <c r="AD312" s="9" t="b">
        <v>1</v>
      </c>
      <c r="AH312" s="9" t="b">
        <v>1</v>
      </c>
      <c r="AI312" s="9" t="b">
        <v>1</v>
      </c>
      <c r="AJ312" s="9" t="b">
        <v>1</v>
      </c>
      <c r="AK312" s="9" t="b">
        <v>1</v>
      </c>
      <c r="AL312" s="9" t="b">
        <v>1</v>
      </c>
      <c r="AM312" s="9" t="b">
        <v>1</v>
      </c>
      <c r="AV312" s="55">
        <v>65022</v>
      </c>
      <c r="AW312" s="55">
        <v>65023</v>
      </c>
      <c r="BB312" s="55">
        <v>95022</v>
      </c>
      <c r="BC312" s="55">
        <v>95023</v>
      </c>
      <c r="BD312" s="9">
        <v>5022</v>
      </c>
      <c r="BE312" s="9">
        <f>IF(BD312="", "", BD312+1)</f>
        <v>5023</v>
      </c>
      <c r="BF312" s="57" t="b">
        <f>AND(
OR(ISBLANK(AV312), AND(MOD(AV312, 10000) = BD312, QUOTIENT(AV312, 10000) = 6)),
OR(ISBLANK(AX312), AND(MOD(AX312, 10000) = BD312, QUOTIENT(AX312, 10000) = 7)),
OR(ISBLANK(AZ312), AND(MOD(AZ312, 10000) = BD312, QUOTIENT(AZ312, 10000) = 8)),
OR(ISBLANK(BB312), AND(MOD(BB312, 10000) = BD312, QUOTIENT(BB312, 10000) = 9))
)</f>
        <v>1</v>
      </c>
      <c r="BG312" s="57" t="b">
        <f>AND(
OR(ISBLANK(AW312), AND(MOD(AW312, 10000) = BE312, QUOTIENT(AW312, 10000) = 6)),
OR(ISBLANK(AY312), AND(MOD(AY312, 10000) = BE312, QUOTIENT(AY312, 10000) = 7)),
OR(ISBLANK(BA312), AND(MOD(BA312, 10000) = BE312, QUOTIENT(BA312, 10000) = 8)),
OR(ISBLANK(BC312), AND(MOD(BC312, 10000) = BE312, QUOTIENT(BC312, 10000) = 9))
)</f>
        <v>1</v>
      </c>
    </row>
    <row r="313" spans="1:59">
      <c r="A313" s="9" t="s">
        <v>104</v>
      </c>
      <c r="B313" s="9" t="s">
        <v>748</v>
      </c>
      <c r="C313" s="9">
        <v>5</v>
      </c>
      <c r="D313" s="9">
        <v>9</v>
      </c>
      <c r="E313" s="9" t="str">
        <f>_xlfn.CONCAT(B313, RIGHT(_xlfn.CONCAT("0", D313), 2))</f>
        <v>BZ-5709</v>
      </c>
      <c r="F313" s="9" t="s">
        <v>1058</v>
      </c>
      <c r="G313" s="9" t="s">
        <v>655</v>
      </c>
      <c r="H313" s="9" t="s">
        <v>652</v>
      </c>
      <c r="J313" s="9">
        <f>MATCH($A313, 'Spells By School'!A:A, 0)</f>
        <v>9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Abjuration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AB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19</v>
      </c>
      <c r="V313" s="9" t="str">
        <f>INDEX('Wand Mapping'!K:K, U313)</f>
        <v>wand_ai_170</v>
      </c>
      <c r="W313" s="9" t="str">
        <f>_xlfn.CONCAT(V313, "_", T313)</f>
        <v>wand_ai_170_AB</v>
      </c>
      <c r="Z313" s="9" t="str">
        <f>IF(ISBLANK(X313), W313, X313)</f>
        <v>wand_ai_170_AB</v>
      </c>
      <c r="AA313" s="9" t="b">
        <v>1</v>
      </c>
      <c r="AD313" s="9" t="b">
        <v>1</v>
      </c>
      <c r="AH313" s="9" t="b">
        <v>1</v>
      </c>
      <c r="AI313" s="9" t="b">
        <v>1</v>
      </c>
      <c r="AJ313" s="9" t="b">
        <v>1</v>
      </c>
      <c r="AK313" s="9" t="b">
        <v>1</v>
      </c>
      <c r="AL313" s="9" t="b">
        <v>1</v>
      </c>
      <c r="AM313" s="9" t="b">
        <v>1</v>
      </c>
      <c r="AV313" s="55">
        <v>65024</v>
      </c>
      <c r="AW313" s="55">
        <v>65025</v>
      </c>
      <c r="BB313" s="55">
        <v>95024</v>
      </c>
      <c r="BC313" s="55">
        <v>95025</v>
      </c>
      <c r="BD313" s="9">
        <v>5024</v>
      </c>
      <c r="BE313" s="9">
        <f>IF(BD313="", "", BD313+1)</f>
        <v>5025</v>
      </c>
      <c r="BF313" s="57" t="b">
        <f>AND(
OR(ISBLANK(AV313), AND(MOD(AV313, 10000) = BD313, QUOTIENT(AV313, 10000) = 6)),
OR(ISBLANK(AX313), AND(MOD(AX313, 10000) = BD313, QUOTIENT(AX313, 10000) = 7)),
OR(ISBLANK(AZ313), AND(MOD(AZ313, 10000) = BD313, QUOTIENT(AZ313, 10000) = 8)),
OR(ISBLANK(BB313), AND(MOD(BB313, 10000) = BD313, QUOTIENT(BB313, 10000) = 9))
)</f>
        <v>1</v>
      </c>
      <c r="BG313" s="57" t="b">
        <f>AND(
OR(ISBLANK(AW313), AND(MOD(AW313, 10000) = BE313, QUOTIENT(AW313, 10000) = 6)),
OR(ISBLANK(AY313), AND(MOD(AY313, 10000) = BE313, QUOTIENT(AY313, 10000) = 7)),
OR(ISBLANK(BA313), AND(MOD(BA313, 10000) = BE313, QUOTIENT(BA313, 10000) = 8)),
OR(ISBLANK(BC313), AND(MOD(BC313, 10000) = BE313, QUOTIENT(BC313, 10000) = 9))
)</f>
        <v>1</v>
      </c>
    </row>
    <row r="314" spans="1:59">
      <c r="A314" s="9" t="s">
        <v>565</v>
      </c>
      <c r="B314" s="9" t="s">
        <v>749</v>
      </c>
      <c r="C314" s="9">
        <v>5</v>
      </c>
      <c r="D314" s="9">
        <v>9</v>
      </c>
      <c r="E314" s="9" t="str">
        <f>_xlfn.CONCAT(B314, RIGHT(_xlfn.CONCAT("0", D314), 2))</f>
        <v>BZ-5809</v>
      </c>
      <c r="F314" s="9" t="s">
        <v>1059</v>
      </c>
      <c r="G314" s="9" t="s">
        <v>655</v>
      </c>
      <c r="H314" s="9" t="s">
        <v>652</v>
      </c>
      <c r="J314" s="9" t="e">
        <f>MATCH($A314, 'Spells By School'!A:A, 0)</f>
        <v>#N/A</v>
      </c>
      <c r="K314" s="9" t="e">
        <f>MATCH($A314, 'Spells By School'!B:B, 0)</f>
        <v>#N/A</v>
      </c>
      <c r="L314" s="9" t="e">
        <f>MATCH($A314, 'Spells By School'!C:C, 0)</f>
        <v>#N/A</v>
      </c>
      <c r="M314" s="9">
        <f>MATCH($A314, 'Spells By School'!D:D, 0)</f>
        <v>45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Transmutation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TR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90</v>
      </c>
      <c r="V314" s="9" t="str">
        <f>INDEX('Wand Mapping'!K:K, U314)</f>
        <v>wand_ai_880</v>
      </c>
      <c r="W314" s="9" t="str">
        <f>_xlfn.CONCAT(V314, "_", T314)</f>
        <v>wand_ai_880_TR</v>
      </c>
      <c r="Z314" s="9" t="str">
        <f>IF(ISBLANK(X314), W314, X314)</f>
        <v>wand_ai_880_TR</v>
      </c>
      <c r="AA314" s="9" t="b">
        <v>1</v>
      </c>
      <c r="AD314" s="9" t="b">
        <v>1</v>
      </c>
      <c r="AH314" s="9" t="b">
        <v>1</v>
      </c>
      <c r="AI314" s="9" t="b">
        <v>1</v>
      </c>
      <c r="AJ314" s="9" t="b">
        <v>1</v>
      </c>
      <c r="AK314" s="9" t="b">
        <v>1</v>
      </c>
      <c r="AL314" s="9" t="b">
        <v>1</v>
      </c>
      <c r="AM314" s="9" t="b">
        <v>1</v>
      </c>
      <c r="AV314" s="55">
        <v>65026</v>
      </c>
      <c r="AW314" s="55">
        <v>65027</v>
      </c>
      <c r="AX314" s="55">
        <v>75026</v>
      </c>
      <c r="AY314" s="55">
        <v>75027</v>
      </c>
      <c r="BB314" s="55">
        <v>95026</v>
      </c>
      <c r="BC314" s="55">
        <v>95027</v>
      </c>
      <c r="BD314" s="9">
        <v>5026</v>
      </c>
      <c r="BE314" s="9">
        <f>IF(BD314="", "", BD314+1)</f>
        <v>5027</v>
      </c>
      <c r="BF314" s="57" t="b">
        <f>AND(
OR(ISBLANK(AV314), AND(MOD(AV314, 10000) = BD314, QUOTIENT(AV314, 10000) = 6)),
OR(ISBLANK(AX314), AND(MOD(AX314, 10000) = BD314, QUOTIENT(AX314, 10000) = 7)),
OR(ISBLANK(AZ314), AND(MOD(AZ314, 10000) = BD314, QUOTIENT(AZ314, 10000) = 8)),
OR(ISBLANK(BB314), AND(MOD(BB314, 10000) = BD314, QUOTIENT(BB314, 10000) = 9))
)</f>
        <v>1</v>
      </c>
      <c r="BG314" s="57" t="b">
        <f>AND(
OR(ISBLANK(AW314), AND(MOD(AW314, 10000) = BE314, QUOTIENT(AW314, 10000) = 6)),
OR(ISBLANK(AY314), AND(MOD(AY314, 10000) = BE314, QUOTIENT(AY314, 10000) = 7)),
OR(ISBLANK(BA314), AND(MOD(BA314, 10000) = BE314, QUOTIENT(BA314, 10000) = 8)),
OR(ISBLANK(BC314), AND(MOD(BC314, 10000) = BE314, QUOTIENT(BC314, 10000) = 9))
)</f>
        <v>1</v>
      </c>
    </row>
    <row r="315" spans="1:59">
      <c r="A315" s="9" t="s">
        <v>129</v>
      </c>
      <c r="B315" s="9" t="s">
        <v>750</v>
      </c>
      <c r="C315" s="9">
        <v>5</v>
      </c>
      <c r="D315" s="9">
        <v>9</v>
      </c>
      <c r="E315" s="9" t="str">
        <f>_xlfn.CONCAT(B315, RIGHT(_xlfn.CONCAT("0", D315), 2))</f>
        <v>BZ-5909</v>
      </c>
      <c r="F315" s="9" t="s">
        <v>1060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>
        <f>MATCH($A315, 'Spells By School'!C:C, 0)</f>
        <v>20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Divination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DI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23</v>
      </c>
      <c r="V315" s="9" t="str">
        <f>INDEX('Wand Mapping'!K:K, U315)</f>
        <v>wand_ai_210</v>
      </c>
      <c r="W315" s="9" t="str">
        <f>_xlfn.CONCAT(V315, "_", T315)</f>
        <v>wand_ai_210_DI</v>
      </c>
      <c r="Z315" s="9" t="str">
        <f>IF(ISBLANK(X315), W315, X315)</f>
        <v>wand_ai_210_DI</v>
      </c>
      <c r="AA315" s="9" t="b">
        <v>1</v>
      </c>
      <c r="AD315" s="9" t="b">
        <v>1</v>
      </c>
      <c r="AH315" s="9" t="b">
        <v>1</v>
      </c>
      <c r="AI315" s="9" t="b">
        <v>1</v>
      </c>
      <c r="AJ315" s="9" t="b">
        <v>1</v>
      </c>
      <c r="AK315" s="9" t="b">
        <v>1</v>
      </c>
      <c r="AL315" s="9" t="b">
        <v>1</v>
      </c>
      <c r="AM315" s="9" t="b">
        <v>1</v>
      </c>
      <c r="AV315" s="55">
        <v>65028</v>
      </c>
      <c r="AW315" s="55">
        <v>65029</v>
      </c>
      <c r="AX315" s="55">
        <v>75028</v>
      </c>
      <c r="AY315" s="55">
        <v>75029</v>
      </c>
      <c r="AZ315" s="55">
        <v>85028</v>
      </c>
      <c r="BA315" s="55">
        <v>85029</v>
      </c>
      <c r="BB315" s="55">
        <v>95028</v>
      </c>
      <c r="BC315" s="55">
        <v>95029</v>
      </c>
      <c r="BD315" s="9">
        <v>5028</v>
      </c>
      <c r="BE315" s="9">
        <f>IF(BD315="", "", BD315+1)</f>
        <v>5029</v>
      </c>
      <c r="BF315" s="57" t="b">
        <f>AND(
OR(ISBLANK(AV315), AND(MOD(AV315, 10000) = BD315, QUOTIENT(AV315, 10000) = 6)),
OR(ISBLANK(AX315), AND(MOD(AX315, 10000) = BD315, QUOTIENT(AX315, 10000) = 7)),
OR(ISBLANK(AZ315), AND(MOD(AZ315, 10000) = BD315, QUOTIENT(AZ315, 10000) = 8)),
OR(ISBLANK(BB315), AND(MOD(BB315, 10000) = BD315, QUOTIENT(BB315, 10000) = 9))
)</f>
        <v>1</v>
      </c>
      <c r="BG315" s="57" t="b">
        <f>AND(
OR(ISBLANK(AW315), AND(MOD(AW315, 10000) = BE315, QUOTIENT(AW315, 10000) = 6)),
OR(ISBLANK(AY315), AND(MOD(AY315, 10000) = BE315, QUOTIENT(AY315, 10000) = 7)),
OR(ISBLANK(BA315), AND(MOD(BA315, 10000) = BE315, QUOTIENT(BA315, 10000) = 8)),
OR(ISBLANK(BC315), AND(MOD(BC315, 10000) = BE315, QUOTIENT(BC315, 10000) = 9))
)</f>
        <v>1</v>
      </c>
    </row>
    <row r="316" spans="1:59">
      <c r="A316" s="9" t="s">
        <v>1092</v>
      </c>
      <c r="B316" s="9" t="s">
        <v>1132</v>
      </c>
      <c r="C316" s="9">
        <v>5</v>
      </c>
      <c r="D316" s="9">
        <v>9</v>
      </c>
      <c r="E316" s="9" t="str">
        <f>_xlfn.CONCAT(B316, RIGHT(_xlfn.CONCAT("0", D316), 2))</f>
        <v>BZ-5A09</v>
      </c>
      <c r="F316" s="9" t="s">
        <v>1061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100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Conjuration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CO</v>
      </c>
      <c r="U316" s="9" t="e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#N/A</v>
      </c>
      <c r="V316" s="9" t="e">
        <f>INDEX('Wand Mapping'!K:K, U316)</f>
        <v>#N/A</v>
      </c>
      <c r="W316" s="9" t="e">
        <f>_xlfn.CONCAT(V316, "_", T316)</f>
        <v>#N/A</v>
      </c>
      <c r="X316" s="60" t="s">
        <v>1956</v>
      </c>
      <c r="Z316" s="9" t="str">
        <f>IF(ISBLANK(X316), W316, X316)</f>
        <v>wand_ai_660_CO</v>
      </c>
      <c r="AA316" s="9" t="b">
        <v>1</v>
      </c>
      <c r="AD316" s="9" t="b">
        <v>1</v>
      </c>
      <c r="AH316" s="9" t="b">
        <v>1</v>
      </c>
      <c r="AI316" s="9" t="b">
        <v>1</v>
      </c>
      <c r="AJ316" s="9" t="b">
        <v>1</v>
      </c>
      <c r="AK316" s="9" t="b">
        <v>1</v>
      </c>
      <c r="AL316" s="9" t="b">
        <v>1</v>
      </c>
      <c r="AM316" s="9" t="b">
        <v>1</v>
      </c>
      <c r="AV316" s="55">
        <v>65030</v>
      </c>
      <c r="AW316" s="55">
        <v>65031</v>
      </c>
      <c r="AZ316" s="55">
        <v>85030</v>
      </c>
      <c r="BA316" s="55">
        <v>85031</v>
      </c>
      <c r="BB316" s="55">
        <v>95030</v>
      </c>
      <c r="BC316" s="55">
        <v>95031</v>
      </c>
      <c r="BD316" s="9">
        <v>5030</v>
      </c>
      <c r="BE316" s="9">
        <f>IF(BD316="", "", BD316+1)</f>
        <v>5031</v>
      </c>
      <c r="BF316" s="57" t="b">
        <f>AND(
OR(ISBLANK(AV316), AND(MOD(AV316, 10000) = BD316, QUOTIENT(AV316, 10000) = 6)),
OR(ISBLANK(AX316), AND(MOD(AX316, 10000) = BD316, QUOTIENT(AX316, 10000) = 7)),
OR(ISBLANK(AZ316), AND(MOD(AZ316, 10000) = BD316, QUOTIENT(AZ316, 10000) = 8)),
OR(ISBLANK(BB316), AND(MOD(BB316, 10000) = BD316, QUOTIENT(BB316, 10000) = 9))
)</f>
        <v>1</v>
      </c>
      <c r="BG316" s="57" t="b">
        <f>AND(
OR(ISBLANK(AW316), AND(MOD(AW316, 10000) = BE316, QUOTIENT(AW316, 10000) = 6)),
OR(ISBLANK(AY316), AND(MOD(AY316, 10000) = BE316, QUOTIENT(AY316, 10000) = 7)),
OR(ISBLANK(BA316), AND(MOD(BA316, 10000) = BE316, QUOTIENT(BA316, 10000) = 8)),
OR(ISBLANK(BC316), AND(MOD(BC316, 10000) = BE316, QUOTIENT(BC316, 10000) = 9))
)</f>
        <v>1</v>
      </c>
    </row>
    <row r="317" spans="1:59">
      <c r="A317" s="9" t="s">
        <v>258</v>
      </c>
      <c r="B317" s="9" t="s">
        <v>1133</v>
      </c>
      <c r="C317" s="9">
        <v>5</v>
      </c>
      <c r="D317" s="9">
        <v>9</v>
      </c>
      <c r="E317" s="9" t="str">
        <f>_xlfn.CONCAT(B317, RIGHT(_xlfn.CONCAT("0", D317), 2))</f>
        <v>BZ-5B09</v>
      </c>
      <c r="F317" s="9" t="s">
        <v>1062</v>
      </c>
      <c r="G317" s="9" t="s">
        <v>655</v>
      </c>
      <c r="H317" s="9" t="s">
        <v>652</v>
      </c>
      <c r="J317" s="9">
        <f>MATCH($A317, 'Spells By School'!A:A, 0)</f>
        <v>40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Abjuration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AB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44</v>
      </c>
      <c r="V317" s="9" t="str">
        <f>INDEX('Wand Mapping'!K:K, U317)</f>
        <v>wand_ai_420</v>
      </c>
      <c r="W317" s="9" t="str">
        <f>_xlfn.CONCAT(V317, "_", T317)</f>
        <v>wand_ai_420_AB</v>
      </c>
      <c r="Z317" s="9" t="str">
        <f>IF(ISBLANK(X317), W317, X317)</f>
        <v>wand_ai_420_AB</v>
      </c>
      <c r="AA317" s="9" t="b">
        <v>1</v>
      </c>
      <c r="AD317" s="9" t="b">
        <v>1</v>
      </c>
      <c r="AH317" s="9" t="b">
        <v>1</v>
      </c>
      <c r="AI317" s="9" t="b">
        <v>1</v>
      </c>
      <c r="AJ317" s="9" t="b">
        <v>1</v>
      </c>
      <c r="AK317" s="9" t="b">
        <v>1</v>
      </c>
      <c r="AL317" s="9" t="b">
        <v>1</v>
      </c>
      <c r="AM317" s="9" t="b">
        <v>1</v>
      </c>
      <c r="AV317" s="55">
        <v>65032</v>
      </c>
      <c r="AW317" s="55">
        <v>65033</v>
      </c>
      <c r="BB317" s="55">
        <v>95032</v>
      </c>
      <c r="BC317" s="55">
        <v>95033</v>
      </c>
      <c r="BD317" s="9">
        <v>5032</v>
      </c>
      <c r="BE317" s="9">
        <f>IF(BD317="", "", BD317+1)</f>
        <v>5033</v>
      </c>
      <c r="BF317" s="57" t="b">
        <f>AND(
OR(ISBLANK(AV317), AND(MOD(AV317, 10000) = BD317, QUOTIENT(AV317, 10000) = 6)),
OR(ISBLANK(AX317), AND(MOD(AX317, 10000) = BD317, QUOTIENT(AX317, 10000) = 7)),
OR(ISBLANK(AZ317), AND(MOD(AZ317, 10000) = BD317, QUOTIENT(AZ317, 10000) = 8)),
OR(ISBLANK(BB317), AND(MOD(BB317, 10000) = BD317, QUOTIENT(BB317, 10000) = 9))
)</f>
        <v>1</v>
      </c>
      <c r="BG317" s="57" t="b">
        <f>AND(
OR(ISBLANK(AW317), AND(MOD(AW317, 10000) = BE317, QUOTIENT(AW317, 10000) = 6)),
OR(ISBLANK(AY317), AND(MOD(AY317, 10000) = BE317, QUOTIENT(AY317, 10000) = 7)),
OR(ISBLANK(BA317), AND(MOD(BA317, 10000) = BE317, QUOTIENT(BA317, 10000) = 8)),
OR(ISBLANK(BC317), AND(MOD(BC317, 10000) = BE317, QUOTIENT(BC317, 10000) = 9))
)</f>
        <v>1</v>
      </c>
    </row>
    <row r="318" spans="1:59">
      <c r="A318" s="9" t="s">
        <v>337</v>
      </c>
      <c r="B318" s="9" t="s">
        <v>1134</v>
      </c>
      <c r="C318" s="9">
        <v>5</v>
      </c>
      <c r="D318" s="9">
        <v>9</v>
      </c>
      <c r="E318" s="9" t="str">
        <f>_xlfn.CONCAT(B318, RIGHT(_xlfn.CONCAT("0", D318), 2))</f>
        <v>BZ-5C09</v>
      </c>
      <c r="F318" s="9" t="s">
        <v>1063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>
        <f>MATCH($A318, 'Spells By School'!E:E, 0)</f>
        <v>59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Invocation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EV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55</v>
      </c>
      <c r="V318" s="9" t="str">
        <f>INDEX('Wand Mapping'!K:K, U318)</f>
        <v>wand_ai_530</v>
      </c>
      <c r="W318" s="9" t="str">
        <f>_xlfn.CONCAT(V318, "_", T318)</f>
        <v>wand_ai_530_EV</v>
      </c>
      <c r="Z318" s="9" t="str">
        <f>IF(ISBLANK(X318), W318, X318)</f>
        <v>wand_ai_530_EV</v>
      </c>
      <c r="AA318" s="9" t="b">
        <v>1</v>
      </c>
      <c r="AD318" s="9" t="b">
        <v>1</v>
      </c>
      <c r="AH318" s="9" t="b">
        <v>1</v>
      </c>
      <c r="AI318" s="9" t="b">
        <v>1</v>
      </c>
      <c r="AJ318" s="9" t="b">
        <v>1</v>
      </c>
      <c r="AK318" s="9" t="b">
        <v>1</v>
      </c>
      <c r="AL318" s="9" t="b">
        <v>1</v>
      </c>
      <c r="AM318" s="9" t="b">
        <v>1</v>
      </c>
      <c r="AV318" s="55">
        <v>65034</v>
      </c>
      <c r="AW318" s="55">
        <v>65035</v>
      </c>
      <c r="BB318" s="55">
        <v>95034</v>
      </c>
      <c r="BC318" s="55">
        <v>95035</v>
      </c>
      <c r="BD318" s="9">
        <v>5034</v>
      </c>
      <c r="BE318" s="9">
        <f>IF(BD318="", "", BD318+1)</f>
        <v>5035</v>
      </c>
      <c r="BF318" s="57" t="b">
        <f>AND(
OR(ISBLANK(AV318), AND(MOD(AV318, 10000) = BD318, QUOTIENT(AV318, 10000) = 6)),
OR(ISBLANK(AX318), AND(MOD(AX318, 10000) = BD318, QUOTIENT(AX318, 10000) = 7)),
OR(ISBLANK(AZ318), AND(MOD(AZ318, 10000) = BD318, QUOTIENT(AZ318, 10000) = 8)),
OR(ISBLANK(BB318), AND(MOD(BB318, 10000) = BD318, QUOTIENT(BB318, 10000) = 9))
)</f>
        <v>1</v>
      </c>
      <c r="BG318" s="57" t="b">
        <f>AND(
OR(ISBLANK(AW318), AND(MOD(AW318, 10000) = BE318, QUOTIENT(AW318, 10000) = 6)),
OR(ISBLANK(AY318), AND(MOD(AY318, 10000) = BE318, QUOTIENT(AY318, 10000) = 7)),
OR(ISBLANK(BA318), AND(MOD(BA318, 10000) = BE318, QUOTIENT(BA318, 10000) = 8)),
OR(ISBLANK(BC318), AND(MOD(BC318, 10000) = BE318, QUOTIENT(BC318, 10000) = 9))
)</f>
        <v>1</v>
      </c>
    </row>
    <row r="319" spans="1:59">
      <c r="A319" s="9" t="s">
        <v>350</v>
      </c>
      <c r="B319" s="9" t="s">
        <v>1135</v>
      </c>
      <c r="C319" s="9">
        <v>5</v>
      </c>
      <c r="D319" s="9">
        <v>9</v>
      </c>
      <c r="E319" s="9" t="str">
        <f>_xlfn.CONCAT(B319, RIGHT(_xlfn.CONCAT("0", D319), 2))</f>
        <v>BZ-5D09</v>
      </c>
      <c r="F319" s="9" t="s">
        <v>1064</v>
      </c>
      <c r="G319" s="9" t="s">
        <v>655</v>
      </c>
      <c r="H319" s="9" t="s">
        <v>652</v>
      </c>
      <c r="J319" s="9">
        <f>MATCH($A319, 'Spells By School'!A:A, 0)</f>
        <v>70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Abjuration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AB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58</v>
      </c>
      <c r="V319" s="9" t="str">
        <f>INDEX('Wand Mapping'!K:K, U319)</f>
        <v>wand_ai_560</v>
      </c>
      <c r="W319" s="9" t="str">
        <f>_xlfn.CONCAT(V319, "_", T319)</f>
        <v>wand_ai_560_AB</v>
      </c>
      <c r="Z319" s="9" t="str">
        <f>IF(ISBLANK(X319), W319, X319)</f>
        <v>wand_ai_560_AB</v>
      </c>
      <c r="AA319" s="9" t="b">
        <v>1</v>
      </c>
      <c r="AD319" s="9" t="b">
        <v>1</v>
      </c>
      <c r="AH319" s="9" t="b">
        <v>1</v>
      </c>
      <c r="AI319" s="9" t="b">
        <v>1</v>
      </c>
      <c r="AJ319" s="9" t="b">
        <v>1</v>
      </c>
      <c r="AK319" s="9" t="b">
        <v>1</v>
      </c>
      <c r="AL319" s="9" t="b">
        <v>1</v>
      </c>
      <c r="AM319" s="9" t="b">
        <v>1</v>
      </c>
      <c r="AV319" s="55">
        <v>65036</v>
      </c>
      <c r="AW319" s="55">
        <v>65037</v>
      </c>
      <c r="BB319" s="55">
        <v>95036</v>
      </c>
      <c r="BC319" s="55">
        <v>95037</v>
      </c>
      <c r="BD319" s="9">
        <v>5036</v>
      </c>
      <c r="BE319" s="9">
        <f>IF(BD319="", "", BD319+1)</f>
        <v>5037</v>
      </c>
      <c r="BF319" s="57" t="b">
        <f>AND(
OR(ISBLANK(AV319), AND(MOD(AV319, 10000) = BD319, QUOTIENT(AV319, 10000) = 6)),
OR(ISBLANK(AX319), AND(MOD(AX319, 10000) = BD319, QUOTIENT(AX319, 10000) = 7)),
OR(ISBLANK(AZ319), AND(MOD(AZ319, 10000) = BD319, QUOTIENT(AZ319, 10000) = 8)),
OR(ISBLANK(BB319), AND(MOD(BB319, 10000) = BD319, QUOTIENT(BB319, 10000) = 9))
)</f>
        <v>1</v>
      </c>
      <c r="BG319" s="57" t="b">
        <f>AND(
OR(ISBLANK(AW319), AND(MOD(AW319, 10000) = BE319, QUOTIENT(AW319, 10000) = 6)),
OR(ISBLANK(AY319), AND(MOD(AY319, 10000) = BE319, QUOTIENT(AY319, 10000) = 7)),
OR(ISBLANK(BA319), AND(MOD(BA319, 10000) = BE319, QUOTIENT(BA319, 10000) = 8)),
OR(ISBLANK(BC319), AND(MOD(BC319, 10000) = BE319, QUOTIENT(BC319, 10000) = 9))
)</f>
        <v>1</v>
      </c>
    </row>
    <row r="320" spans="1:59">
      <c r="A320" s="9" t="s">
        <v>1093</v>
      </c>
      <c r="B320" s="9" t="s">
        <v>1136</v>
      </c>
      <c r="C320" s="9">
        <v>5</v>
      </c>
      <c r="D320" s="9">
        <v>9</v>
      </c>
      <c r="E320" s="9" t="str">
        <f>_xlfn.CONCAT(B320, RIGHT(_xlfn.CONCAT("0", D320), 2))</f>
        <v>BZ-5E09</v>
      </c>
      <c r="F320" s="9" t="s">
        <v>1065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98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>IF(ISNA($J320), IF(ISNA($K320), IF(ISNA($L320), IF(ISNA($M320), IF(ISNA($N320), IF(ISNA($O320), IF(ISNA($P320), IF(ISNA($Q320), IF(ISNA($R320), "###error###", R$1),Q$1),P$1),O$1),N$1),M$1),L$1),K$1),J$1)</f>
        <v>Conjuration</v>
      </c>
      <c r="T320" s="9" t="str">
        <f>IF(ISNA($J320), IF(ISNA($K320), IF(ISNA($L320), IF(ISNA($M320), IF(ISNA($N320), IF(ISNA($O320), IF(ISNA($P320), IF(ISNA($Q320), IF(ISNA($R320), "###error###", "WM"),"IL"),"NE"),"EN"),"EV"),"TR"),"DI"),"CO"),"AB")</f>
        <v>CO</v>
      </c>
      <c r="U320" s="9" t="e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#N/A</v>
      </c>
      <c r="V320" s="9" t="e">
        <f>INDEX('Wand Mapping'!K:K, U320)</f>
        <v>#N/A</v>
      </c>
      <c r="W320" s="9" t="e">
        <f>_xlfn.CONCAT(V320, "_", T320)</f>
        <v>#N/A</v>
      </c>
      <c r="X320" s="60" t="s">
        <v>1955</v>
      </c>
      <c r="Z320" s="9" t="str">
        <f>IF(ISBLANK(X320), W320, X320)</f>
        <v>wand_ai_670_CO</v>
      </c>
      <c r="AA320" s="9" t="b">
        <v>1</v>
      </c>
      <c r="AD320" s="9" t="b">
        <v>1</v>
      </c>
      <c r="AH320" s="9" t="b">
        <v>1</v>
      </c>
      <c r="AI320" s="9" t="b">
        <v>1</v>
      </c>
      <c r="AJ320" s="9" t="b">
        <v>1</v>
      </c>
      <c r="AK320" s="9" t="b">
        <v>1</v>
      </c>
      <c r="AL320" s="9" t="b">
        <v>1</v>
      </c>
      <c r="AM320" s="9" t="b">
        <v>1</v>
      </c>
      <c r="AV320" s="55">
        <v>65038</v>
      </c>
      <c r="AW320" s="55">
        <v>65039</v>
      </c>
      <c r="AZ320" s="55">
        <v>85038</v>
      </c>
      <c r="BA320" s="55">
        <v>85039</v>
      </c>
      <c r="BB320" s="55">
        <v>95038</v>
      </c>
      <c r="BC320" s="55">
        <v>95039</v>
      </c>
      <c r="BD320" s="9">
        <v>5038</v>
      </c>
      <c r="BE320" s="9">
        <f>IF(BD320="", "", BD320+1)</f>
        <v>5039</v>
      </c>
      <c r="BF320" s="57" t="b">
        <f>AND(
OR(ISBLANK(AV320), AND(MOD(AV320, 10000) = BD320, QUOTIENT(AV320, 10000) = 6)),
OR(ISBLANK(AX320), AND(MOD(AX320, 10000) = BD320, QUOTIENT(AX320, 10000) = 7)),
OR(ISBLANK(AZ320), AND(MOD(AZ320, 10000) = BD320, QUOTIENT(AZ320, 10000) = 8)),
OR(ISBLANK(BB320), AND(MOD(BB320, 10000) = BD320, QUOTIENT(BB320, 10000) = 9))
)</f>
        <v>1</v>
      </c>
      <c r="BG320" s="57" t="b">
        <f>AND(
OR(ISBLANK(AW320), AND(MOD(AW320, 10000) = BE320, QUOTIENT(AW320, 10000) = 6)),
OR(ISBLANK(AY320), AND(MOD(AY320, 10000) = BE320, QUOTIENT(AY320, 10000) = 7)),
OR(ISBLANK(BA320), AND(MOD(BA320, 10000) = BE320, QUOTIENT(BA320, 10000) = 8)),
OR(ISBLANK(BC320), AND(MOD(BC320, 10000) = BE320, QUOTIENT(BC320, 10000) = 9))
)</f>
        <v>1</v>
      </c>
    </row>
    <row r="321" spans="1:59">
      <c r="A321" s="9" t="s">
        <v>1094</v>
      </c>
      <c r="B321" s="9" t="s">
        <v>1137</v>
      </c>
      <c r="C321" s="9">
        <v>5</v>
      </c>
      <c r="D321" s="9">
        <v>9</v>
      </c>
      <c r="E321" s="9" t="str">
        <f>_xlfn.CONCAT(B321, RIGHT(_xlfn.CONCAT("0", D321), 2))</f>
        <v>BZ-5F09</v>
      </c>
      <c r="F321" s="9" t="s">
        <v>1066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99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 t="e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#N/A</v>
      </c>
      <c r="V321" s="9" t="e">
        <f>INDEX('Wand Mapping'!K:K, U321)</f>
        <v>#N/A</v>
      </c>
      <c r="W321" s="9" t="e">
        <f>_xlfn.CONCAT(V321, "_", T321)</f>
        <v>#N/A</v>
      </c>
      <c r="X321" s="60" t="s">
        <v>1954</v>
      </c>
      <c r="Z321" s="9" t="str">
        <f>IF(ISBLANK(X321), W321, X321)</f>
        <v>wand_ai_A00_CO</v>
      </c>
      <c r="AA321" s="9" t="b">
        <v>1</v>
      </c>
      <c r="AD321" s="9" t="b">
        <v>1</v>
      </c>
      <c r="AH321" s="9" t="b">
        <v>1</v>
      </c>
      <c r="AI321" s="9" t="b">
        <v>1</v>
      </c>
      <c r="AJ321" s="9" t="b">
        <v>1</v>
      </c>
      <c r="AK321" s="9" t="b">
        <v>1</v>
      </c>
      <c r="AL321" s="9" t="b">
        <v>1</v>
      </c>
      <c r="AM321" s="9" t="b">
        <v>1</v>
      </c>
      <c r="AV321" s="55">
        <v>65040</v>
      </c>
      <c r="AW321" s="55">
        <v>65041</v>
      </c>
      <c r="AZ321" s="55">
        <v>85040</v>
      </c>
      <c r="BA321" s="55">
        <v>85041</v>
      </c>
      <c r="BB321" s="55">
        <v>95040</v>
      </c>
      <c r="BC321" s="55">
        <v>95041</v>
      </c>
      <c r="BD321" s="9">
        <v>5040</v>
      </c>
      <c r="BE321" s="9">
        <f>IF(BD321="", "", BD321+1)</f>
        <v>5041</v>
      </c>
      <c r="BF321" s="57" t="b">
        <f>AND(
OR(ISBLANK(AV321), AND(MOD(AV321, 10000) = BD321, QUOTIENT(AV321, 10000) = 6)),
OR(ISBLANK(AX321), AND(MOD(AX321, 10000) = BD321, QUOTIENT(AX321, 10000) = 7)),
OR(ISBLANK(AZ321), AND(MOD(AZ321, 10000) = BD321, QUOTIENT(AZ321, 10000) = 8)),
OR(ISBLANK(BB321), AND(MOD(BB321, 10000) = BD321, QUOTIENT(BB321, 10000) = 9))
)</f>
        <v>1</v>
      </c>
      <c r="BG321" s="57" t="b">
        <f>AND(
OR(ISBLANK(AW321), AND(MOD(AW321, 10000) = BE321, QUOTIENT(AW321, 10000) = 6)),
OR(ISBLANK(AY321), AND(MOD(AY321, 10000) = BE321, QUOTIENT(AY321, 10000) = 7)),
OR(ISBLANK(BA321), AND(MOD(BA321, 10000) = BE321, QUOTIENT(BA321, 10000) = 8)),
OR(ISBLANK(BC321), AND(MOD(BC321, 10000) = BE321, QUOTIENT(BC321, 10000) = 9))
)</f>
        <v>1</v>
      </c>
    </row>
    <row r="322" spans="1:59">
      <c r="A322" s="9" t="s">
        <v>68</v>
      </c>
      <c r="B322" s="9" t="s">
        <v>1138</v>
      </c>
      <c r="C322" s="9">
        <v>5</v>
      </c>
      <c r="D322" s="9">
        <v>9</v>
      </c>
      <c r="E322" s="9" t="str">
        <f>_xlfn.CONCAT(B322, RIGHT(_xlfn.CONCAT("0", D322), 2))</f>
        <v>BZ-5G09</v>
      </c>
      <c r="F322" s="9" t="s">
        <v>1067</v>
      </c>
      <c r="G322" s="9" t="s">
        <v>655</v>
      </c>
      <c r="H322" s="9" t="s">
        <v>652</v>
      </c>
      <c r="J322" s="9">
        <f>MATCH($A322, 'Spells By School'!A:A, 0)</f>
        <v>34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>IF(ISNA($J322), IF(ISNA($K322), IF(ISNA($L322), IF(ISNA($M322), IF(ISNA($N322), IF(ISNA($O322), IF(ISNA($P322), IF(ISNA($Q322), IF(ISNA($R322), "###error###", R$1),Q$1),P$1),O$1),N$1),M$1),L$1),K$1),J$1)</f>
        <v>Abjuration</v>
      </c>
      <c r="T322" s="9" t="str">
        <f>IF(ISNA($J322), IF(ISNA($K322), IF(ISNA($L322), IF(ISNA($M322), IF(ISNA($N322), IF(ISNA($O322), IF(ISNA($P322), IF(ISNA($Q322), IF(ISNA($R322), "###error###", "WM"),"IL"),"NE"),"EN"),"EV"),"TR"),"DI"),"CO"),"AB")</f>
        <v>AB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13</v>
      </c>
      <c r="V322" s="9" t="str">
        <f>INDEX('Wand Mapping'!K:K, U322)</f>
        <v>wand_ai_110</v>
      </c>
      <c r="W322" s="9" t="str">
        <f>_xlfn.CONCAT(V322, "_", T322)</f>
        <v>wand_ai_110_AB</v>
      </c>
      <c r="Z322" s="9" t="str">
        <f>IF(ISBLANK(X322), W322, X322)</f>
        <v>wand_ai_110_AB</v>
      </c>
      <c r="AA322" s="9" t="b">
        <v>1</v>
      </c>
      <c r="AD322" s="9" t="b">
        <v>1</v>
      </c>
      <c r="AH322" s="9" t="b">
        <v>1</v>
      </c>
      <c r="AI322" s="9" t="b">
        <v>1</v>
      </c>
      <c r="AJ322" s="9" t="b">
        <v>1</v>
      </c>
      <c r="AK322" s="9" t="b">
        <v>1</v>
      </c>
      <c r="AL322" s="9" t="b">
        <v>1</v>
      </c>
      <c r="AM322" s="9" t="b">
        <v>1</v>
      </c>
      <c r="AV322" s="55">
        <v>65042</v>
      </c>
      <c r="AW322" s="55">
        <v>65043</v>
      </c>
      <c r="AX322" s="55">
        <v>75042</v>
      </c>
      <c r="AY322" s="55">
        <v>75043</v>
      </c>
      <c r="BB322" s="55">
        <v>95042</v>
      </c>
      <c r="BC322" s="55">
        <v>95043</v>
      </c>
      <c r="BD322" s="9">
        <v>5042</v>
      </c>
      <c r="BE322" s="9">
        <f>IF(BD322="", "", BD322+1)</f>
        <v>5043</v>
      </c>
      <c r="BF322" s="57" t="b">
        <f>AND(
OR(ISBLANK(AV322), AND(MOD(AV322, 10000) = BD322, QUOTIENT(AV322, 10000) = 6)),
OR(ISBLANK(AX322), AND(MOD(AX322, 10000) = BD322, QUOTIENT(AX322, 10000) = 7)),
OR(ISBLANK(AZ322), AND(MOD(AZ322, 10000) = BD322, QUOTIENT(AZ322, 10000) = 8)),
OR(ISBLANK(BB322), AND(MOD(BB322, 10000) = BD322, QUOTIENT(BB322, 10000) = 9))
)</f>
        <v>1</v>
      </c>
      <c r="BG322" s="57" t="b">
        <f>AND(
OR(ISBLANK(AW322), AND(MOD(AW322, 10000) = BE322, QUOTIENT(AW322, 10000) = 6)),
OR(ISBLANK(AY322), AND(MOD(AY322, 10000) = BE322, QUOTIENT(AY322, 10000) = 7)),
OR(ISBLANK(BA322), AND(MOD(BA322, 10000) = BE322, QUOTIENT(BA322, 10000) = 8)),
OR(ISBLANK(BC322), AND(MOD(BC322, 10000) = BE322, QUOTIENT(BC322, 10000) = 9))
)</f>
        <v>1</v>
      </c>
    </row>
    <row r="323" spans="1:59">
      <c r="A323" s="9" t="s">
        <v>213</v>
      </c>
      <c r="B323" s="9" t="s">
        <v>1139</v>
      </c>
      <c r="C323" s="9">
        <v>5</v>
      </c>
      <c r="D323" s="9">
        <v>9</v>
      </c>
      <c r="E323" s="9" t="str">
        <f>_xlfn.CONCAT(B323, RIGHT(_xlfn.CONCAT("0", D323), 2))</f>
        <v>BZ-5H09</v>
      </c>
      <c r="F323" s="9" t="s">
        <v>1068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75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Invocation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37</v>
      </c>
      <c r="V323" s="9" t="str">
        <f>INDEX('Wand Mapping'!K:K, U323)</f>
        <v>wand_ai_350</v>
      </c>
      <c r="W323" s="9" t="str">
        <f>_xlfn.CONCAT(V323, "_", T323)</f>
        <v>wand_ai_350_EV</v>
      </c>
      <c r="Z323" s="9" t="str">
        <f>IF(ISBLANK(X323), W323, X323)</f>
        <v>wand_ai_350_EV</v>
      </c>
      <c r="AA323" s="9" t="b">
        <v>1</v>
      </c>
      <c r="AD323" s="9" t="b">
        <v>1</v>
      </c>
      <c r="AH323" s="9" t="b">
        <v>1</v>
      </c>
      <c r="AI323" s="9" t="b">
        <v>1</v>
      </c>
      <c r="AJ323" s="9" t="b">
        <v>1</v>
      </c>
      <c r="AK323" s="9" t="b">
        <v>1</v>
      </c>
      <c r="AL323" s="9" t="b">
        <v>1</v>
      </c>
      <c r="AM323" s="9" t="b">
        <v>1</v>
      </c>
      <c r="AV323" s="55">
        <v>65044</v>
      </c>
      <c r="AW323" s="55">
        <v>65045</v>
      </c>
      <c r="BB323" s="55">
        <v>95044</v>
      </c>
      <c r="BC323" s="55">
        <v>95045</v>
      </c>
      <c r="BD323" s="9">
        <v>5044</v>
      </c>
      <c r="BE323" s="9">
        <f>IF(BD323="", "", BD323+1)</f>
        <v>5045</v>
      </c>
      <c r="BF323" s="57" t="b">
        <f>AND(
OR(ISBLANK(AV323), AND(MOD(AV323, 10000) = BD323, QUOTIENT(AV323, 10000) = 6)),
OR(ISBLANK(AX323), AND(MOD(AX323, 10000) = BD323, QUOTIENT(AX323, 10000) = 7)),
OR(ISBLANK(AZ323), AND(MOD(AZ323, 10000) = BD323, QUOTIENT(AZ323, 10000) = 8)),
OR(ISBLANK(BB323), AND(MOD(BB323, 10000) = BD323, QUOTIENT(BB323, 10000) = 9))
)</f>
        <v>1</v>
      </c>
      <c r="BG323" s="57" t="b">
        <f>AND(
OR(ISBLANK(AW323), AND(MOD(AW323, 10000) = BE323, QUOTIENT(AW323, 10000) = 6)),
OR(ISBLANK(AY323), AND(MOD(AY323, 10000) = BE323, QUOTIENT(AY323, 10000) = 7)),
OR(ISBLANK(BA323), AND(MOD(BA323, 10000) = BE323, QUOTIENT(BA323, 10000) = 8)),
OR(ISBLANK(BC323), AND(MOD(BC323, 10000) = BE323, QUOTIENT(BC323, 10000) = 9))
)</f>
        <v>1</v>
      </c>
    </row>
    <row r="324" spans="1:59">
      <c r="A324" s="9" t="s">
        <v>455</v>
      </c>
      <c r="B324" s="9" t="s">
        <v>1872</v>
      </c>
      <c r="C324" s="9">
        <v>5</v>
      </c>
      <c r="D324" s="9">
        <v>9</v>
      </c>
      <c r="E324" s="9" t="str">
        <f>_xlfn.CONCAT(B324, RIGHT(_xlfn.CONCAT("0", D324), 2))</f>
        <v>BZ-WV09</v>
      </c>
      <c r="F324" s="9" t="s">
        <v>1464</v>
      </c>
      <c r="G324" s="9" t="s">
        <v>655</v>
      </c>
      <c r="H324" s="9" t="s">
        <v>656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 t="e">
        <f>MATCH($A324, 'Spells By School'!D:D, 0)</f>
        <v>#N/A</v>
      </c>
      <c r="N324" s="9">
        <f>MATCH($A324, 'Spells By School'!E:E, 0)</f>
        <v>65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Invocation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EV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74</v>
      </c>
      <c r="V324" s="9" t="str">
        <f>INDEX('Wand Mapping'!K:K, U324)</f>
        <v>wand_ai_720</v>
      </c>
      <c r="W324" s="9" t="str">
        <f>_xlfn.CONCAT(V324, "_", T324)</f>
        <v>wand_ai_720_EV</v>
      </c>
      <c r="Z324" s="9" t="str">
        <f>IF(ISBLANK(X324), W324, X324)</f>
        <v>wand_ai_720_EV</v>
      </c>
      <c r="AA324" s="9" t="b">
        <v>1</v>
      </c>
      <c r="AD324" s="9" t="b">
        <v>1</v>
      </c>
      <c r="AH324" s="9" t="b">
        <v>1</v>
      </c>
      <c r="AI324" s="9" t="b">
        <v>1</v>
      </c>
      <c r="AJ324" s="9" t="b">
        <v>1</v>
      </c>
      <c r="AK324" s="9" t="b">
        <v>1</v>
      </c>
      <c r="AL324" s="9" t="b">
        <v>1</v>
      </c>
      <c r="AM324" s="9" t="b">
        <v>1</v>
      </c>
      <c r="AX324" s="55">
        <v>75046</v>
      </c>
      <c r="AY324" s="55">
        <v>75047</v>
      </c>
      <c r="BD324" s="9">
        <v>5046</v>
      </c>
      <c r="BE324" s="9">
        <f>IF(BD324="", "", BD324+1)</f>
        <v>5047</v>
      </c>
      <c r="BF324" s="57" t="b">
        <f>AND(
OR(ISBLANK(AV324), AND(MOD(AV324, 10000) = BD324, QUOTIENT(AV324, 10000) = 6)),
OR(ISBLANK(AX324), AND(MOD(AX324, 10000) = BD324, QUOTIENT(AX324, 10000) = 7)),
OR(ISBLANK(AZ324), AND(MOD(AZ324, 10000) = BD324, QUOTIENT(AZ324, 10000) = 8)),
OR(ISBLANK(BB324), AND(MOD(BB324, 10000) = BD324, QUOTIENT(BB324, 10000) = 9))
)</f>
        <v>1</v>
      </c>
      <c r="BG324" s="57" t="b">
        <f>AND(
OR(ISBLANK(AW324), AND(MOD(AW324, 10000) = BE324, QUOTIENT(AW324, 10000) = 6)),
OR(ISBLANK(AY324), AND(MOD(AY324, 10000) = BE324, QUOTIENT(AY324, 10000) = 7)),
OR(ISBLANK(BA324), AND(MOD(BA324, 10000) = BE324, QUOTIENT(BA324, 10000) = 8)),
OR(ISBLANK(BC324), AND(MOD(BC324, 10000) = BE324, QUOTIENT(BC324, 10000) = 9))
)</f>
        <v>1</v>
      </c>
    </row>
    <row r="325" spans="1:59">
      <c r="A325" s="9" t="s">
        <v>394</v>
      </c>
      <c r="B325" s="9" t="s">
        <v>1875</v>
      </c>
      <c r="C325" s="9">
        <v>5</v>
      </c>
      <c r="D325" s="9">
        <v>9</v>
      </c>
      <c r="E325" s="9" t="str">
        <f>_xlfn.CONCAT(B325, RIGHT(_xlfn.CONCAT("0", D325), 2))</f>
        <v>BZ-WY09</v>
      </c>
      <c r="F325" s="9" t="s">
        <v>1467</v>
      </c>
      <c r="G325" s="9" t="s">
        <v>655</v>
      </c>
      <c r="H325" s="9" t="s">
        <v>656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>
        <f>MATCH($A325, 'Spells By School'!H:H, 0)</f>
        <v>8</v>
      </c>
      <c r="R325" s="9" t="e">
        <f>MATCH($A325, 'Spells By School'!I:I, 0)</f>
        <v>#N/A</v>
      </c>
      <c r="S325" s="9" t="str">
        <f ca="1">IF(ISNA($J325), IF(ISNA($K325), IF(ISNA($L325), IF(ISNA($M325), IF(ISNA($N325), IF(ISNA($O325), IF(ISNA($P325), IF(ISNA($Q325), IF(ISNA($R325), "###error###", R$1),Q$1),P$1),O$1),N$1),M$1),L$1),K$1),J$1)</f>
        <v>Illusion</v>
      </c>
      <c r="T325" s="9" t="str">
        <f ca="1">IF(ISNA($J325), IF(ISNA($K325), IF(ISNA($L325), IF(ISNA($M325), IF(ISNA($N325), IF(ISNA($O325), IF(ISNA($P325), IF(ISNA($Q325), IF(ISNA($R325), "###error###", "WM"),"IL"),"NE"),"EN"),"EV"),"TR"),"DI"),"CO"),"AB")</f>
        <v>IL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64</v>
      </c>
      <c r="V325" s="9" t="str">
        <f ca="1">INDEX('Wand Mapping'!K:K, U325)</f>
        <v>wand_ai_620</v>
      </c>
      <c r="W325" s="9" t="str">
        <f ca="1">_xlfn.CONCAT(V325, "_", T325)</f>
        <v>wand_ai_620_IL</v>
      </c>
      <c r="Z325" s="9" t="str">
        <f ca="1">IF(ISBLANK(X325), W325, X325)</f>
        <v>wand_ai_620_IL</v>
      </c>
      <c r="AA325" s="9" t="b">
        <v>1</v>
      </c>
      <c r="AD325" s="9" t="b">
        <v>1</v>
      </c>
      <c r="AH325" s="9" t="b">
        <v>1</v>
      </c>
      <c r="AI325" s="9" t="b">
        <v>1</v>
      </c>
      <c r="AJ325" s="9" t="b">
        <v>1</v>
      </c>
      <c r="AK325" s="9" t="b">
        <v>1</v>
      </c>
      <c r="AL325" s="9" t="b">
        <v>1</v>
      </c>
      <c r="AM325" s="9" t="b">
        <v>1</v>
      </c>
      <c r="AX325" s="55">
        <v>75048</v>
      </c>
      <c r="AY325" s="55">
        <v>75049</v>
      </c>
      <c r="BD325" s="9">
        <v>5048</v>
      </c>
      <c r="BE325" s="9">
        <f>IF(BD325="", "", BD325+1)</f>
        <v>5049</v>
      </c>
      <c r="BF325" s="57" t="b">
        <f>AND(
OR(ISBLANK(AV325), AND(MOD(AV325, 10000) = BD325, QUOTIENT(AV325, 10000) = 6)),
OR(ISBLANK(AX325), AND(MOD(AX325, 10000) = BD325, QUOTIENT(AX325, 10000) = 7)),
OR(ISBLANK(AZ325), AND(MOD(AZ325, 10000) = BD325, QUOTIENT(AZ325, 10000) = 8)),
OR(ISBLANK(BB325), AND(MOD(BB325, 10000) = BD325, QUOTIENT(BB325, 10000) = 9))
)</f>
        <v>1</v>
      </c>
      <c r="BG325" s="57" t="b">
        <f>AND(
OR(ISBLANK(AW325), AND(MOD(AW325, 10000) = BE325, QUOTIENT(AW325, 10000) = 6)),
OR(ISBLANK(AY325), AND(MOD(AY325, 10000) = BE325, QUOTIENT(AY325, 10000) = 7)),
OR(ISBLANK(BA325), AND(MOD(BA325, 10000) = BE325, QUOTIENT(BA325, 10000) = 8)),
OR(ISBLANK(BC325), AND(MOD(BC325, 10000) = BE325, QUOTIENT(BC325, 10000) = 9))
)</f>
        <v>1</v>
      </c>
    </row>
    <row r="326" spans="1:59">
      <c r="A326" s="9" t="s">
        <v>372</v>
      </c>
      <c r="B326" s="9" t="s">
        <v>1873</v>
      </c>
      <c r="C326" s="9">
        <v>5</v>
      </c>
      <c r="D326" s="9">
        <v>9</v>
      </c>
      <c r="E326" s="9" t="str">
        <f>_xlfn.CONCAT(B326, RIGHT(_xlfn.CONCAT("0", D326), 2))</f>
        <v>BZ-WW09</v>
      </c>
      <c r="F326" s="9" t="s">
        <v>1465</v>
      </c>
      <c r="G326" s="9" t="s">
        <v>655</v>
      </c>
      <c r="H326" s="9" t="s">
        <v>656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>
        <f ca="1">MATCH($A326, 'Spells By School'!G:G, 0)</f>
        <v>67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ca="1">IF(ISNA($J326), IF(ISNA($K326), IF(ISNA($L326), IF(ISNA($M326), IF(ISNA($N326), IF(ISNA($O326), IF(ISNA($P326), IF(ISNA($Q326), IF(ISNA($R326), "###error###", R$1),Q$1),P$1),O$1),N$1),M$1),L$1),K$1),J$1)</f>
        <v>Necromancy</v>
      </c>
      <c r="T326" s="9" t="str">
        <f ca="1">IF(ISNA($J326), IF(ISNA($K326), IF(ISNA($L326), IF(ISNA($M326), IF(ISNA($N326), IF(ISNA($O326), IF(ISNA($P326), IF(ISNA($Q326), IF(ISNA($R326), "###error###", "WM"),"IL"),"NE"),"EN"),"EV"),"TR"),"DI"),"CO"),"AB")</f>
        <v>NE</v>
      </c>
      <c r="U326" s="9">
        <f ca="1"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61</v>
      </c>
      <c r="V326" s="9" t="str">
        <f ca="1">INDEX('Wand Mapping'!K:K, U326)</f>
        <v>wand_ai_590</v>
      </c>
      <c r="W326" s="9" t="str">
        <f ca="1">_xlfn.CONCAT(V326, "_", T326)</f>
        <v>wand_ai_590_NE</v>
      </c>
      <c r="Z326" s="9" t="str">
        <f ca="1">IF(ISBLANK(X326), W326, X326)</f>
        <v>wand_ai_590_NE</v>
      </c>
      <c r="AA326" s="9" t="b">
        <v>1</v>
      </c>
      <c r="AD326" s="9" t="b">
        <v>1</v>
      </c>
      <c r="AH326" s="9" t="b">
        <v>1</v>
      </c>
      <c r="AI326" s="9" t="b">
        <v>1</v>
      </c>
      <c r="AJ326" s="9" t="b">
        <v>1</v>
      </c>
      <c r="AK326" s="9" t="b">
        <v>1</v>
      </c>
      <c r="AL326" s="9" t="b">
        <v>1</v>
      </c>
      <c r="AM326" s="9" t="b">
        <v>1</v>
      </c>
      <c r="AX326" s="55">
        <v>75050</v>
      </c>
      <c r="AY326" s="55">
        <v>75051</v>
      </c>
      <c r="BB326" s="55">
        <v>95050</v>
      </c>
      <c r="BC326" s="55">
        <v>95051</v>
      </c>
      <c r="BD326" s="9">
        <v>5050</v>
      </c>
      <c r="BE326" s="9">
        <f>IF(BD326="", "", BD326+1)</f>
        <v>5051</v>
      </c>
      <c r="BF326" s="57" t="b">
        <f>AND(
OR(ISBLANK(AV326), AND(MOD(AV326, 10000) = BD326, QUOTIENT(AV326, 10000) = 6)),
OR(ISBLANK(AX326), AND(MOD(AX326, 10000) = BD326, QUOTIENT(AX326, 10000) = 7)),
OR(ISBLANK(AZ326), AND(MOD(AZ326, 10000) = BD326, QUOTIENT(AZ326, 10000) = 8)),
OR(ISBLANK(BB326), AND(MOD(BB326, 10000) = BD326, QUOTIENT(BB326, 10000) = 9))
)</f>
        <v>1</v>
      </c>
      <c r="BG326" s="57" t="b">
        <f>AND(
OR(ISBLANK(AW326), AND(MOD(AW326, 10000) = BE326, QUOTIENT(AW326, 10000) = 6)),
OR(ISBLANK(AY326), AND(MOD(AY326, 10000) = BE326, QUOTIENT(AY326, 10000) = 7)),
OR(ISBLANK(BA326), AND(MOD(BA326, 10000) = BE326, QUOTIENT(BA326, 10000) = 8)),
OR(ISBLANK(BC326), AND(MOD(BC326, 10000) = BE326, QUOTIENT(BC326, 10000) = 9))
)</f>
        <v>1</v>
      </c>
    </row>
    <row r="327" spans="1:59">
      <c r="A327" s="9" t="s">
        <v>1475</v>
      </c>
      <c r="B327" s="9" t="s">
        <v>1874</v>
      </c>
      <c r="C327" s="9">
        <v>5</v>
      </c>
      <c r="D327" s="9">
        <v>9</v>
      </c>
      <c r="E327" s="9" t="str">
        <f>_xlfn.CONCAT(B327, RIGHT(_xlfn.CONCAT("0", D327), 2))</f>
        <v>BZ-WX09</v>
      </c>
      <c r="F327" s="9" t="s">
        <v>1466</v>
      </c>
      <c r="G327" s="9" t="s">
        <v>655</v>
      </c>
      <c r="H327" s="9" t="s">
        <v>656</v>
      </c>
      <c r="J327" s="9" t="e">
        <f>MATCH($A327, 'Spells By School'!A:A, 0)</f>
        <v>#N/A</v>
      </c>
      <c r="K327" s="9">
        <f>MATCH($A327, 'Spells By School'!B:B, 0)</f>
        <v>101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>IF(ISNA($J327), IF(ISNA($K327), IF(ISNA($L327), IF(ISNA($M327), IF(ISNA($N327), IF(ISNA($O327), IF(ISNA($P327), IF(ISNA($Q327), IF(ISNA($R327), "###error###", R$1),Q$1),P$1),O$1),N$1),M$1),L$1),K$1),J$1)</f>
        <v>Conjuration</v>
      </c>
      <c r="T327" s="9" t="str">
        <f>IF(ISNA($J327), IF(ISNA($K327), IF(ISNA($L327), IF(ISNA($M327), IF(ISNA($N327), IF(ISNA($O327), IF(ISNA($P327), IF(ISNA($Q327), IF(ISNA($R327), "###error###", "WM"),"IL"),"NE"),"EN"),"EV"),"TR"),"DI"),"CO"),"AB")</f>
        <v>CO</v>
      </c>
      <c r="U327" s="9" t="e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#N/A</v>
      </c>
      <c r="V327" s="9" t="e">
        <f>INDEX('Wand Mapping'!K:K, U327)</f>
        <v>#N/A</v>
      </c>
      <c r="W327" s="9" t="e">
        <f>_xlfn.CONCAT(V327, "_", T327)</f>
        <v>#N/A</v>
      </c>
      <c r="X327" s="60" t="s">
        <v>1958</v>
      </c>
      <c r="Z327" s="9" t="str">
        <f>IF(ISBLANK(X327), W327, X327)</f>
        <v>wand_ai_610_CO</v>
      </c>
      <c r="AA327" s="9" t="b">
        <v>1</v>
      </c>
      <c r="AD327" s="9" t="b">
        <v>1</v>
      </c>
      <c r="AH327" s="9" t="b">
        <v>1</v>
      </c>
      <c r="AI327" s="9" t="b">
        <v>1</v>
      </c>
      <c r="AJ327" s="9" t="b">
        <v>1</v>
      </c>
      <c r="AK327" s="9" t="b">
        <v>1</v>
      </c>
      <c r="AL327" s="9" t="b">
        <v>1</v>
      </c>
      <c r="AM327" s="9" t="b">
        <v>1</v>
      </c>
      <c r="AX327" s="55">
        <v>75052</v>
      </c>
      <c r="AY327" s="55">
        <v>75053</v>
      </c>
      <c r="BD327" s="9">
        <v>5052</v>
      </c>
      <c r="BE327" s="9">
        <f>IF(BD327="", "", BD327+1)</f>
        <v>5053</v>
      </c>
      <c r="BF327" s="57" t="b">
        <f>AND(
OR(ISBLANK(AV327), AND(MOD(AV327, 10000) = BD327, QUOTIENT(AV327, 10000) = 6)),
OR(ISBLANK(AX327), AND(MOD(AX327, 10000) = BD327, QUOTIENT(AX327, 10000) = 7)),
OR(ISBLANK(AZ327), AND(MOD(AZ327, 10000) = BD327, QUOTIENT(AZ327, 10000) = 8)),
OR(ISBLANK(BB327), AND(MOD(BB327, 10000) = BD327, QUOTIENT(BB327, 10000) = 9))
)</f>
        <v>1</v>
      </c>
      <c r="BG327" s="57" t="b">
        <f>AND(
OR(ISBLANK(AW327), AND(MOD(AW327, 10000) = BE327, QUOTIENT(AW327, 10000) = 6)),
OR(ISBLANK(AY327), AND(MOD(AY327, 10000) = BE327, QUOTIENT(AY327, 10000) = 7)),
OR(ISBLANK(BA327), AND(MOD(BA327, 10000) = BE327, QUOTIENT(BA327, 10000) = 8)),
OR(ISBLANK(BC327), AND(MOD(BC327, 10000) = BE327, QUOTIENT(BC327, 10000) = 9))
)</f>
        <v>1</v>
      </c>
    </row>
    <row r="328" spans="1:59">
      <c r="A328" s="73" t="s">
        <v>173</v>
      </c>
      <c r="B328" s="73" t="s">
        <v>2077</v>
      </c>
      <c r="C328" s="9">
        <v>5</v>
      </c>
      <c r="D328" s="9">
        <v>9</v>
      </c>
      <c r="E328" s="9" t="str">
        <f>_xlfn.CONCAT(B328, RIGHT(_xlfn.CONCAT("0", D328), 2))</f>
        <v>BZ-Z!09</v>
      </c>
      <c r="G328" s="9" t="s">
        <v>655</v>
      </c>
      <c r="H328" s="9" t="s">
        <v>656</v>
      </c>
      <c r="S328" s="73" t="s">
        <v>3</v>
      </c>
      <c r="AA328" s="9" t="b">
        <v>1</v>
      </c>
      <c r="AD328" s="9" t="b">
        <v>1</v>
      </c>
      <c r="AH328" s="9" t="b">
        <v>1</v>
      </c>
      <c r="AI328" s="9" t="b">
        <v>1</v>
      </c>
      <c r="AJ328" s="9" t="b">
        <v>1</v>
      </c>
      <c r="AK328" s="9" t="b">
        <v>1</v>
      </c>
      <c r="AL328" s="9" t="b">
        <v>1</v>
      </c>
      <c r="AM328" s="9" t="b">
        <v>1</v>
      </c>
      <c r="AX328" s="55">
        <v>75054</v>
      </c>
      <c r="AY328" s="55">
        <v>75055</v>
      </c>
      <c r="BD328" s="9">
        <v>5054</v>
      </c>
      <c r="BE328" s="9">
        <f>IF(BD328="", "", BD328+1)</f>
        <v>5055</v>
      </c>
      <c r="BF328" s="57" t="b">
        <f>AND(
OR(ISBLANK(AV328), AND(MOD(AV328, 10000) = BD328, QUOTIENT(AV328, 10000) = 6)),
OR(ISBLANK(AX328), AND(MOD(AX328, 10000) = BD328, QUOTIENT(AX328, 10000) = 7)),
OR(ISBLANK(AZ328), AND(MOD(AZ328, 10000) = BD328, QUOTIENT(AZ328, 10000) = 8)),
OR(ISBLANK(BB328), AND(MOD(BB328, 10000) = BD328, QUOTIENT(BB328, 10000) = 9))
)</f>
        <v>1</v>
      </c>
      <c r="BG328" s="57" t="b">
        <f>AND(
OR(ISBLANK(AW328), AND(MOD(AW328, 10000) = BE328, QUOTIENT(AW328, 10000) = 6)),
OR(ISBLANK(AY328), AND(MOD(AY328, 10000) = BE328, QUOTIENT(AY328, 10000) = 7)),
OR(ISBLANK(BA328), AND(MOD(BA328, 10000) = BE328, QUOTIENT(BA328, 10000) = 8)),
OR(ISBLANK(BC328), AND(MOD(BC328, 10000) = BE328, QUOTIENT(BC328, 10000) = 9))
)</f>
        <v>1</v>
      </c>
    </row>
    <row r="329" spans="1:59">
      <c r="A329" s="9" t="s">
        <v>527</v>
      </c>
      <c r="B329" s="9" t="s">
        <v>1758</v>
      </c>
      <c r="C329" s="9">
        <v>5</v>
      </c>
      <c r="D329" s="9">
        <v>9</v>
      </c>
      <c r="E329" s="9" t="str">
        <f>_xlfn.CONCAT(B329, RIGHT(_xlfn.CONCAT("0", D329), 2))</f>
        <v>BZ-QE09</v>
      </c>
      <c r="F329" s="9" t="s">
        <v>1607</v>
      </c>
      <c r="G329" s="9" t="s">
        <v>655</v>
      </c>
      <c r="H329" s="9" t="s">
        <v>654</v>
      </c>
      <c r="I329" s="9" t="s">
        <v>658</v>
      </c>
      <c r="J329" s="9" t="e">
        <f>MATCH($A329, 'Spells By School'!A:A, 0)</f>
        <v>#N/A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>
        <f ca="1">MATCH($A329, 'Spells By School'!G:G, 0)</f>
        <v>43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ca="1">IF(ISNA($J329), IF(ISNA($K329), IF(ISNA($L329), IF(ISNA($M329), IF(ISNA($N329), IF(ISNA($O329), IF(ISNA($P329), IF(ISNA($Q329), IF(ISNA($R329), "###error###", R$1),Q$1),P$1),O$1),N$1),M$1),L$1),K$1),J$1)</f>
        <v>Necromancy</v>
      </c>
      <c r="T329" s="9" t="str">
        <f ca="1">IF(ISNA($J329), IF(ISNA($K329), IF(ISNA($L329), IF(ISNA($M329), IF(ISNA($N329), IF(ISNA($O329), IF(ISNA($P329), IF(ISNA($Q329), IF(ISNA($R329), "###error###", "WM"),"IL"),"NE"),"EN"),"EV"),"TR"),"DI"),"CO"),"AB")</f>
        <v>NE</v>
      </c>
      <c r="U329" s="9">
        <f ca="1"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84</v>
      </c>
      <c r="V329" s="9" t="str">
        <f ca="1">INDEX('Wand Mapping'!K:K, U329)</f>
        <v>wand_ai_820</v>
      </c>
      <c r="W329" s="9" t="str">
        <f ca="1">_xlfn.CONCAT(V329, "_", T329)</f>
        <v>wand_ai_820_NE</v>
      </c>
      <c r="Z329" s="9" t="str">
        <f ca="1">IF(ISBLANK(X329), W329, X329)</f>
        <v>wand_ai_820_NE</v>
      </c>
      <c r="AA329" s="9" t="b">
        <v>1</v>
      </c>
      <c r="AD329" s="9" t="b">
        <v>1</v>
      </c>
      <c r="AH329" s="9" t="b">
        <v>1</v>
      </c>
      <c r="AI329" s="9" t="b">
        <v>1</v>
      </c>
      <c r="AJ329" s="9" t="b">
        <v>1</v>
      </c>
      <c r="AK329" s="9" t="b">
        <v>1</v>
      </c>
      <c r="AL329" s="9" t="b">
        <v>1</v>
      </c>
      <c r="AM329" s="9" t="b">
        <v>1</v>
      </c>
      <c r="AZ329" s="55">
        <v>85056</v>
      </c>
      <c r="BA329" s="55">
        <v>85057</v>
      </c>
      <c r="BD329" s="9">
        <v>5056</v>
      </c>
      <c r="BE329" s="9">
        <f>IF(BD329="", "", BD329+1)</f>
        <v>5057</v>
      </c>
      <c r="BF329" s="57" t="b">
        <f>AND(
OR(ISBLANK(AV329), AND(MOD(AV329, 10000) = BD329, QUOTIENT(AV329, 10000) = 6)),
OR(ISBLANK(AX329), AND(MOD(AX329, 10000) = BD329, QUOTIENT(AX329, 10000) = 7)),
OR(ISBLANK(AZ329), AND(MOD(AZ329, 10000) = BD329, QUOTIENT(AZ329, 10000) = 8)),
OR(ISBLANK(BB329), AND(MOD(BB329, 10000) = BD329, QUOTIENT(BB329, 10000) = 9))
)</f>
        <v>1</v>
      </c>
      <c r="BG329" s="57" t="b">
        <f>AND(
OR(ISBLANK(AW329), AND(MOD(AW329, 10000) = BE329, QUOTIENT(AW329, 10000) = 6)),
OR(ISBLANK(AY329), AND(MOD(AY329, 10000) = BE329, QUOTIENT(AY329, 10000) = 7)),
OR(ISBLANK(BA329), AND(MOD(BA329, 10000) = BE329, QUOTIENT(BA329, 10000) = 8)),
OR(ISBLANK(BC329), AND(MOD(BC329, 10000) = BE329, QUOTIENT(BC329, 10000) = 9))
)</f>
        <v>1</v>
      </c>
    </row>
    <row r="330" spans="1:59">
      <c r="A330" s="9" t="s">
        <v>107</v>
      </c>
      <c r="B330" s="9" t="s">
        <v>1798</v>
      </c>
      <c r="C330" s="9">
        <v>5</v>
      </c>
      <c r="D330" s="9">
        <v>9</v>
      </c>
      <c r="E330" s="9" t="str">
        <f>_xlfn.CONCAT(B330, RIGHT(_xlfn.CONCAT("0", D330), 2))</f>
        <v>BZ-RJ09</v>
      </c>
      <c r="F330" s="9" t="s">
        <v>1648</v>
      </c>
      <c r="G330" s="9" t="s">
        <v>655</v>
      </c>
      <c r="H330" s="9" t="s">
        <v>654</v>
      </c>
      <c r="I330" s="9" t="s">
        <v>653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>
        <f>MATCH($A330, 'Spells By School'!D:D, 0)</f>
        <v>75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>IF(ISNA($J330), IF(ISNA($K330), IF(ISNA($L330), IF(ISNA($M330), IF(ISNA($N330), IF(ISNA($O330), IF(ISNA($P330), IF(ISNA($Q330), IF(ISNA($R330), "###error###", R$1),Q$1),P$1),O$1),N$1),M$1),L$1),K$1),J$1)</f>
        <v>Transmutation</v>
      </c>
      <c r="T330" s="9" t="str">
        <f>IF(ISNA($J330), IF(ISNA($K330), IF(ISNA($L330), IF(ISNA($M330), IF(ISNA($N330), IF(ISNA($O330), IF(ISNA($P330), IF(ISNA($Q330), IF(ISNA($R330), "###error###", "WM"),"IL"),"NE"),"EN"),"EV"),"TR"),"DI"),"CO"),"AB")</f>
        <v>TR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19</v>
      </c>
      <c r="V330" s="9" t="str">
        <f>INDEX('Wand Mapping'!K:K, U330)</f>
        <v>wand_ai_170</v>
      </c>
      <c r="W330" s="9" t="str">
        <f>_xlfn.CONCAT(V330, "_", T330)</f>
        <v>wand_ai_170_TR</v>
      </c>
      <c r="Z330" s="9" t="str">
        <f>IF(ISBLANK(X330), W330, X330)</f>
        <v>wand_ai_170_TR</v>
      </c>
      <c r="AA330" s="9" t="b">
        <v>1</v>
      </c>
      <c r="AD330" s="9" t="b">
        <v>1</v>
      </c>
      <c r="AH330" s="9" t="b">
        <v>1</v>
      </c>
      <c r="AI330" s="9" t="b">
        <v>1</v>
      </c>
      <c r="AJ330" s="9" t="b">
        <v>1</v>
      </c>
      <c r="AK330" s="9" t="b">
        <v>1</v>
      </c>
      <c r="AL330" s="9" t="b">
        <v>1</v>
      </c>
      <c r="AM330" s="9" t="b">
        <v>1</v>
      </c>
      <c r="AZ330" s="55">
        <v>85058</v>
      </c>
      <c r="BA330" s="55">
        <v>85059</v>
      </c>
      <c r="BD330" s="9">
        <v>5058</v>
      </c>
      <c r="BE330" s="9">
        <f>IF(BD330="", "", BD330+1)</f>
        <v>5059</v>
      </c>
      <c r="BF330" s="57" t="b">
        <f>AND(
OR(ISBLANK(AV330), AND(MOD(AV330, 10000) = BD330, QUOTIENT(AV330, 10000) = 6)),
OR(ISBLANK(AX330), AND(MOD(AX330, 10000) = BD330, QUOTIENT(AX330, 10000) = 7)),
OR(ISBLANK(AZ330), AND(MOD(AZ330, 10000) = BD330, QUOTIENT(AZ330, 10000) = 8)),
OR(ISBLANK(BB330), AND(MOD(BB330, 10000) = BD330, QUOTIENT(BB330, 10000) = 9))
)</f>
        <v>1</v>
      </c>
      <c r="BG330" s="57" t="b">
        <f>AND(
OR(ISBLANK(AW330), AND(MOD(AW330, 10000) = BE330, QUOTIENT(AW330, 10000) = 6)),
OR(ISBLANK(AY330), AND(MOD(AY330, 10000) = BE330, QUOTIENT(AY330, 10000) = 7)),
OR(ISBLANK(BA330), AND(MOD(BA330, 10000) = BE330, QUOTIENT(BA330, 10000) = 8)),
OR(ISBLANK(BC330), AND(MOD(BC330, 10000) = BE330, QUOTIENT(BC330, 10000) = 9))
)</f>
        <v>1</v>
      </c>
    </row>
    <row r="331" spans="1:59">
      <c r="A331" s="9" t="s">
        <v>114</v>
      </c>
      <c r="B331" s="9" t="s">
        <v>1725</v>
      </c>
      <c r="C331" s="9">
        <v>5</v>
      </c>
      <c r="D331" s="9">
        <v>9</v>
      </c>
      <c r="E331" s="9" t="str">
        <f>_xlfn.CONCAT(B331, RIGHT(_xlfn.CONCAT("0", D331), 2))</f>
        <v>BZ-P509</v>
      </c>
      <c r="F331" s="9" t="s">
        <v>1541</v>
      </c>
      <c r="G331" s="9" t="s">
        <v>655</v>
      </c>
      <c r="H331" s="9" t="s">
        <v>654</v>
      </c>
      <c r="J331" s="9" t="e">
        <f>MATCH($A331, 'Spells By School'!A:A, 0)</f>
        <v>#N/A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>
        <f>MATCH($A331, 'Spells By School'!E:E, 0)</f>
        <v>6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Invocation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EV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20</v>
      </c>
      <c r="V331" s="9" t="str">
        <f>INDEX('Wand Mapping'!K:K, U331)</f>
        <v>wand_ai_180</v>
      </c>
      <c r="W331" s="9" t="str">
        <f>_xlfn.CONCAT(V331, "_", T331)</f>
        <v>wand_ai_180_EV</v>
      </c>
      <c r="Z331" s="9" t="str">
        <f>IF(ISBLANK(X331), W331, X331)</f>
        <v>wand_ai_180_EV</v>
      </c>
      <c r="AA331" s="73" t="b">
        <v>1</v>
      </c>
      <c r="AD331" s="73" t="b">
        <v>1</v>
      </c>
      <c r="AH331" s="73" t="b">
        <v>1</v>
      </c>
      <c r="AI331" s="73" t="b">
        <v>1</v>
      </c>
      <c r="AJ331" s="73" t="b">
        <v>1</v>
      </c>
      <c r="AK331" s="73" t="b">
        <v>1</v>
      </c>
      <c r="AL331" s="73" t="b">
        <v>1</v>
      </c>
      <c r="AM331" s="73" t="b">
        <v>1</v>
      </c>
      <c r="AZ331" s="55">
        <v>85060</v>
      </c>
      <c r="BA331" s="55">
        <v>85061</v>
      </c>
      <c r="BD331" s="9">
        <v>5060</v>
      </c>
      <c r="BE331" s="9">
        <f>IF(BD331="", "", BD331+1)</f>
        <v>5061</v>
      </c>
      <c r="BF331" s="57" t="b">
        <f>AND(
OR(ISBLANK(AV331), AND(MOD(AV331, 10000) = BD331, QUOTIENT(AV331, 10000) = 6)),
OR(ISBLANK(AX331), AND(MOD(AX331, 10000) = BD331, QUOTIENT(AX331, 10000) = 7)),
OR(ISBLANK(AZ331), AND(MOD(AZ331, 10000) = BD331, QUOTIENT(AZ331, 10000) = 8)),
OR(ISBLANK(BB331), AND(MOD(BB331, 10000) = BD331, QUOTIENT(BB331, 10000) = 9))
)</f>
        <v>1</v>
      </c>
      <c r="BG331" s="57" t="b">
        <f>AND(
OR(ISBLANK(AW331), AND(MOD(AW331, 10000) = BE331, QUOTIENT(AW331, 10000) = 6)),
OR(ISBLANK(AY331), AND(MOD(AY331, 10000) = BE331, QUOTIENT(AY331, 10000) = 7)),
OR(ISBLANK(BA331), AND(MOD(BA331, 10000) = BE331, QUOTIENT(BA331, 10000) = 8)),
OR(ISBLANK(BC331), AND(MOD(BC331, 10000) = BE331, QUOTIENT(BC331, 10000) = 9))
)</f>
        <v>1</v>
      </c>
    </row>
    <row r="332" spans="1:59">
      <c r="A332" s="9" t="s">
        <v>327</v>
      </c>
      <c r="B332" s="9" t="s">
        <v>1726</v>
      </c>
      <c r="C332" s="9">
        <v>5</v>
      </c>
      <c r="D332" s="9">
        <v>9</v>
      </c>
      <c r="E332" s="9" t="str">
        <f>_xlfn.CONCAT(B332, RIGHT(_xlfn.CONCAT("0", D332), 2))</f>
        <v>BZ-P609</v>
      </c>
      <c r="F332" s="9" t="s">
        <v>1542</v>
      </c>
      <c r="G332" s="9" t="s">
        <v>655</v>
      </c>
      <c r="H332" s="9" t="s">
        <v>654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>
        <f>MATCH($A332, 'Spells By School'!H:H, 0)</f>
        <v>14</v>
      </c>
      <c r="R332" s="9" t="e">
        <f>MATCH($A332, 'Spells By School'!I:I, 0)</f>
        <v>#N/A</v>
      </c>
      <c r="S332" s="9" t="str">
        <f ca="1">IF(ISNA($J332), IF(ISNA($K332), IF(ISNA($L332), IF(ISNA($M332), IF(ISNA($N332), IF(ISNA($O332), IF(ISNA($P332), IF(ISNA($Q332), IF(ISNA($R332), "###error###", R$1),Q$1),P$1),O$1),N$1),M$1),L$1),K$1),J$1)</f>
        <v>Illusion</v>
      </c>
      <c r="T332" s="9" t="str">
        <f ca="1">IF(ISNA($J332), IF(ISNA($K332), IF(ISNA($L332), IF(ISNA($M332), IF(ISNA($N332), IF(ISNA($O332), IF(ISNA($P332), IF(ISNA($Q332), IF(ISNA($R332), "###error###", "WM"),"IL"),"NE"),"EN"),"EV"),"TR"),"DI"),"CO"),"AB")</f>
        <v>IL</v>
      </c>
      <c r="U332" s="9">
        <f ca="1"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53</v>
      </c>
      <c r="V332" s="9" t="str">
        <f ca="1">INDEX('Wand Mapping'!K:K, U332)</f>
        <v>wand_ai_510</v>
      </c>
      <c r="W332" s="9" t="str">
        <f ca="1">_xlfn.CONCAT(V332, "_", T332)</f>
        <v>wand_ai_510_IL</v>
      </c>
      <c r="Z332" s="9" t="str">
        <f ca="1">IF(ISBLANK(X332), W332, X332)</f>
        <v>wand_ai_510_IL</v>
      </c>
      <c r="AA332" s="73" t="b">
        <v>1</v>
      </c>
      <c r="AD332" s="73" t="b">
        <v>1</v>
      </c>
      <c r="AH332" s="73" t="b">
        <v>1</v>
      </c>
      <c r="AI332" s="73" t="b">
        <v>1</v>
      </c>
      <c r="AJ332" s="73" t="b">
        <v>1</v>
      </c>
      <c r="AK332" s="73" t="b">
        <v>1</v>
      </c>
      <c r="AL332" s="73" t="b">
        <v>1</v>
      </c>
      <c r="AM332" s="73" t="b">
        <v>1</v>
      </c>
      <c r="AZ332" s="55">
        <v>85062</v>
      </c>
      <c r="BA332" s="55">
        <v>85063</v>
      </c>
      <c r="BD332" s="9">
        <v>5062</v>
      </c>
      <c r="BE332" s="9">
        <f>IF(BD332="", "", BD332+1)</f>
        <v>5063</v>
      </c>
      <c r="BF332" s="57" t="b">
        <f>AND(
OR(ISBLANK(AV332), AND(MOD(AV332, 10000) = BD332, QUOTIENT(AV332, 10000) = 6)),
OR(ISBLANK(AX332), AND(MOD(AX332, 10000) = BD332, QUOTIENT(AX332, 10000) = 7)),
OR(ISBLANK(AZ332), AND(MOD(AZ332, 10000) = BD332, QUOTIENT(AZ332, 10000) = 8)),
OR(ISBLANK(BB332), AND(MOD(BB332, 10000) = BD332, QUOTIENT(BB332, 10000) = 9))
)</f>
        <v>1</v>
      </c>
      <c r="BG332" s="57" t="b">
        <f>AND(
OR(ISBLANK(AW332), AND(MOD(AW332, 10000) = BE332, QUOTIENT(AW332, 10000) = 6)),
OR(ISBLANK(AY332), AND(MOD(AY332, 10000) = BE332, QUOTIENT(AY332, 10000) = 7)),
OR(ISBLANK(BA332), AND(MOD(BA332, 10000) = BE332, QUOTIENT(BA332, 10000) = 8)),
OR(ISBLANK(BC332), AND(MOD(BC332, 10000) = BE332, QUOTIENT(BC332, 10000) = 9))
)</f>
        <v>1</v>
      </c>
    </row>
    <row r="333" spans="1:59">
      <c r="A333" s="9" t="s">
        <v>259</v>
      </c>
      <c r="B333" s="9" t="s">
        <v>1727</v>
      </c>
      <c r="C333" s="9">
        <v>5</v>
      </c>
      <c r="D333" s="9">
        <v>9</v>
      </c>
      <c r="E333" s="9" t="str">
        <f>_xlfn.CONCAT(B333, RIGHT(_xlfn.CONCAT("0", D333), 2))</f>
        <v>BZ-P709</v>
      </c>
      <c r="F333" s="9" t="s">
        <v>1543</v>
      </c>
      <c r="G333" s="9" t="s">
        <v>655</v>
      </c>
      <c r="H333" s="9" t="s">
        <v>654</v>
      </c>
      <c r="J333" s="9" t="e">
        <f>MATCH($A333, 'Spells By School'!A:A, 0)</f>
        <v>#N/A</v>
      </c>
      <c r="K333" s="9">
        <f>MATCH($A333, 'Spells By School'!B:B, 0)</f>
        <v>16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>IF(ISNA($J333), IF(ISNA($K333), IF(ISNA($L333), IF(ISNA($M333), IF(ISNA($N333), IF(ISNA($O333), IF(ISNA($P333), IF(ISNA($Q333), IF(ISNA($R333), "###error###", R$1),Q$1),P$1),O$1),N$1),M$1),L$1),K$1),J$1)</f>
        <v>Conjuration</v>
      </c>
      <c r="T333" s="9" t="str">
        <f>IF(ISNA($J333), IF(ISNA($K333), IF(ISNA($L333), IF(ISNA($M333), IF(ISNA($N333), IF(ISNA($O333), IF(ISNA($P333), IF(ISNA($Q333), IF(ISNA($R333), "###error###", "WM"),"IL"),"NE"),"EN"),"EV"),"TR"),"DI"),"CO"),"AB")</f>
        <v>CO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44</v>
      </c>
      <c r="V333" s="9" t="str">
        <f>INDEX('Wand Mapping'!K:K, U333)</f>
        <v>wand_ai_420</v>
      </c>
      <c r="W333" s="9" t="str">
        <f>_xlfn.CONCAT(V333, "_", T333)</f>
        <v>wand_ai_420_CO</v>
      </c>
      <c r="Z333" s="9" t="str">
        <f>IF(ISBLANK(X333), W333, X333)</f>
        <v>wand_ai_420_CO</v>
      </c>
      <c r="AA333" s="73" t="b">
        <v>1</v>
      </c>
      <c r="AD333" s="73" t="b">
        <v>1</v>
      </c>
      <c r="AH333" s="73" t="b">
        <v>1</v>
      </c>
      <c r="AI333" s="73" t="b">
        <v>1</v>
      </c>
      <c r="AJ333" s="73" t="b">
        <v>1</v>
      </c>
      <c r="AK333" s="73" t="b">
        <v>1</v>
      </c>
      <c r="AL333" s="73" t="b">
        <v>1</v>
      </c>
      <c r="AM333" s="73" t="b">
        <v>1</v>
      </c>
      <c r="AZ333" s="55">
        <v>85064</v>
      </c>
      <c r="BA333" s="55">
        <v>85065</v>
      </c>
      <c r="BD333" s="9">
        <v>5064</v>
      </c>
      <c r="BE333" s="9">
        <f>IF(BD333="", "", BD333+1)</f>
        <v>5065</v>
      </c>
      <c r="BF333" s="57" t="b">
        <f>AND(
OR(ISBLANK(AV333), AND(MOD(AV333, 10000) = BD333, QUOTIENT(AV333, 10000) = 6)),
OR(ISBLANK(AX333), AND(MOD(AX333, 10000) = BD333, QUOTIENT(AX333, 10000) = 7)),
OR(ISBLANK(AZ333), AND(MOD(AZ333, 10000) = BD333, QUOTIENT(AZ333, 10000) = 8)),
OR(ISBLANK(BB333), AND(MOD(BB333, 10000) = BD333, QUOTIENT(BB333, 10000) = 9))
)</f>
        <v>1</v>
      </c>
      <c r="BG333" s="57" t="b">
        <f>AND(
OR(ISBLANK(AW333), AND(MOD(AW333, 10000) = BE333, QUOTIENT(AW333, 10000) = 6)),
OR(ISBLANK(AY333), AND(MOD(AY333, 10000) = BE333, QUOTIENT(AY333, 10000) = 7)),
OR(ISBLANK(BA333), AND(MOD(BA333, 10000) = BE333, QUOTIENT(BA333, 10000) = 8)),
OR(ISBLANK(BC333), AND(MOD(BC333, 10000) = BE333, QUOTIENT(BC333, 10000) = 9))
)</f>
        <v>1</v>
      </c>
    </row>
    <row r="334" spans="1:59">
      <c r="A334" s="9" t="s">
        <v>430</v>
      </c>
      <c r="B334" s="9" t="s">
        <v>1759</v>
      </c>
      <c r="C334" s="9">
        <v>5</v>
      </c>
      <c r="D334" s="9">
        <v>9</v>
      </c>
      <c r="E334" s="9" t="str">
        <f>_xlfn.CONCAT(B334, RIGHT(_xlfn.CONCAT("0", D334), 2))</f>
        <v>BZ-QF09</v>
      </c>
      <c r="F334" s="9" t="s">
        <v>1608</v>
      </c>
      <c r="G334" s="9" t="s">
        <v>655</v>
      </c>
      <c r="H334" s="9" t="s">
        <v>654</v>
      </c>
      <c r="I334" s="9" t="s">
        <v>658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53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Invocation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70</v>
      </c>
      <c r="V334" s="9" t="str">
        <f>INDEX('Wand Mapping'!K:K, U334)</f>
        <v>wand_ai_680</v>
      </c>
      <c r="W334" s="9" t="str">
        <f>_xlfn.CONCAT(V334, "_", T334)</f>
        <v>wand_ai_680_EV</v>
      </c>
      <c r="Z334" s="9" t="str">
        <f>IF(ISBLANK(X334), W334, X334)</f>
        <v>wand_ai_680_EV</v>
      </c>
      <c r="AA334" s="9" t="b">
        <v>1</v>
      </c>
      <c r="AD334" s="9" t="b">
        <v>1</v>
      </c>
      <c r="AH334" s="9" t="b">
        <v>1</v>
      </c>
      <c r="AI334" s="9" t="b">
        <v>1</v>
      </c>
      <c r="AJ334" s="9" t="b">
        <v>1</v>
      </c>
      <c r="AK334" s="9" t="b">
        <v>1</v>
      </c>
      <c r="AL334" s="9" t="b">
        <v>1</v>
      </c>
      <c r="AM334" s="9" t="b">
        <v>1</v>
      </c>
      <c r="AZ334" s="55">
        <v>85066</v>
      </c>
      <c r="BA334" s="55">
        <v>85067</v>
      </c>
      <c r="BD334" s="9">
        <v>5066</v>
      </c>
      <c r="BE334" s="9">
        <f>IF(BD334="", "", BD334+1)</f>
        <v>5067</v>
      </c>
      <c r="BF334" s="57" t="b">
        <f>AND(
OR(ISBLANK(AV334), AND(MOD(AV334, 10000) = BD334, QUOTIENT(AV334, 10000) = 6)),
OR(ISBLANK(AX334), AND(MOD(AX334, 10000) = BD334, QUOTIENT(AX334, 10000) = 7)),
OR(ISBLANK(AZ334), AND(MOD(AZ334, 10000) = BD334, QUOTIENT(AZ334, 10000) = 8)),
OR(ISBLANK(BB334), AND(MOD(BB334, 10000) = BD334, QUOTIENT(BB334, 10000) = 9))
)</f>
        <v>1</v>
      </c>
      <c r="BG334" s="57" t="b">
        <f>AND(
OR(ISBLANK(AW334), AND(MOD(AW334, 10000) = BE334, QUOTIENT(AW334, 10000) = 6)),
OR(ISBLANK(AY334), AND(MOD(AY334, 10000) = BE334, QUOTIENT(AY334, 10000) = 7)),
OR(ISBLANK(BA334), AND(MOD(BA334, 10000) = BE334, QUOTIENT(BA334, 10000) = 8)),
OR(ISBLANK(BC334), AND(MOD(BC334, 10000) = BE334, QUOTIENT(BC334, 10000) = 9))
)</f>
        <v>1</v>
      </c>
    </row>
    <row r="335" spans="1:59">
      <c r="A335" s="34" t="s">
        <v>488</v>
      </c>
      <c r="B335" s="9" t="s">
        <v>1799</v>
      </c>
      <c r="C335" s="9">
        <v>5</v>
      </c>
      <c r="D335" s="9">
        <v>9</v>
      </c>
      <c r="E335" s="9" t="str">
        <f>_xlfn.CONCAT(B335, RIGHT(_xlfn.CONCAT("0", D335), 2))</f>
        <v>BZ-RK09</v>
      </c>
      <c r="F335" s="9" t="s">
        <v>1649</v>
      </c>
      <c r="G335" s="9" t="s">
        <v>655</v>
      </c>
      <c r="H335" s="9" t="s">
        <v>654</v>
      </c>
      <c r="I335" s="9" t="s">
        <v>653</v>
      </c>
      <c r="J335" s="9" t="e">
        <f>MATCH($A335, 'Spells By School'!A:A, 0)</f>
        <v>#N/A</v>
      </c>
      <c r="K335" s="9" t="e">
        <f>MATCH($A335, 'Spells By School'!B:B, 0)</f>
        <v>#N/A</v>
      </c>
      <c r="L335" s="9" t="e">
        <f>MATCH($A335, 'Spells By School'!C:C, 0)</f>
        <v>#N/A</v>
      </c>
      <c r="M335" s="9">
        <f>MATCH($A335, 'Spells By School'!D:D, 0)</f>
        <v>32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Transmutation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TR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79</v>
      </c>
      <c r="V335" s="9" t="str">
        <f>INDEX('Wand Mapping'!K:K, U335)</f>
        <v>wand_ai_770</v>
      </c>
      <c r="W335" s="9" t="str">
        <f>_xlfn.CONCAT(V335, "_", T335)</f>
        <v>wand_ai_770_TR</v>
      </c>
      <c r="Z335" s="9" t="str">
        <f>IF(ISBLANK(X335), W335, X335)</f>
        <v>wand_ai_770_TR</v>
      </c>
      <c r="AA335" s="9" t="b">
        <v>1</v>
      </c>
      <c r="AD335" s="9" t="b">
        <v>1</v>
      </c>
      <c r="AH335" s="9" t="b">
        <v>1</v>
      </c>
      <c r="AI335" s="9" t="b">
        <v>1</v>
      </c>
      <c r="AJ335" s="9" t="b">
        <v>1</v>
      </c>
      <c r="AK335" s="9" t="b">
        <v>1</v>
      </c>
      <c r="AL335" s="9" t="b">
        <v>1</v>
      </c>
      <c r="AM335" s="9" t="b">
        <v>1</v>
      </c>
      <c r="AZ335" s="55">
        <v>85068</v>
      </c>
      <c r="BA335" s="55">
        <v>85069</v>
      </c>
      <c r="BD335" s="9">
        <v>5068</v>
      </c>
      <c r="BE335" s="9">
        <f>IF(BD335="", "", BD335+1)</f>
        <v>5069</v>
      </c>
      <c r="BF335" s="57" t="b">
        <f>AND(
OR(ISBLANK(AV335), AND(MOD(AV335, 10000) = BD335, QUOTIENT(AV335, 10000) = 6)),
OR(ISBLANK(AX335), AND(MOD(AX335, 10000) = BD335, QUOTIENT(AX335, 10000) = 7)),
OR(ISBLANK(AZ335), AND(MOD(AZ335, 10000) = BD335, QUOTIENT(AZ335, 10000) = 8)),
OR(ISBLANK(BB335), AND(MOD(BB335, 10000) = BD335, QUOTIENT(BB335, 10000) = 9))
)</f>
        <v>1</v>
      </c>
      <c r="BG335" s="57" t="b">
        <f>AND(
OR(ISBLANK(AW335), AND(MOD(AW335, 10000) = BE335, QUOTIENT(AW335, 10000) = 6)),
OR(ISBLANK(AY335), AND(MOD(AY335, 10000) = BE335, QUOTIENT(AY335, 10000) = 7)),
OR(ISBLANK(BA335), AND(MOD(BA335, 10000) = BE335, QUOTIENT(BA335, 10000) = 8)),
OR(ISBLANK(BC335), AND(MOD(BC335, 10000) = BE335, QUOTIENT(BC335, 10000) = 9))
)</f>
        <v>1</v>
      </c>
    </row>
    <row r="336" spans="1:59">
      <c r="A336" s="9" t="s">
        <v>198</v>
      </c>
      <c r="B336" s="9" t="s">
        <v>1728</v>
      </c>
      <c r="C336" s="9">
        <v>5</v>
      </c>
      <c r="D336" s="9">
        <v>9</v>
      </c>
      <c r="E336" s="9" t="str">
        <f>_xlfn.CONCAT(B336, RIGHT(_xlfn.CONCAT("0", D336), 2))</f>
        <v>BZ-P809</v>
      </c>
      <c r="F336" s="9" t="s">
        <v>1544</v>
      </c>
      <c r="G336" s="9" t="s">
        <v>655</v>
      </c>
      <c r="H336" s="9" t="s">
        <v>654</v>
      </c>
      <c r="J336" s="9" t="e">
        <f>MATCH($A336, 'Spells By School'!A:A, 0)</f>
        <v>#N/A</v>
      </c>
      <c r="K336" s="9">
        <f>MATCH($A336, 'Spells By School'!B:B, 0)</f>
        <v>67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Conjuration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35</v>
      </c>
      <c r="V336" s="9" t="str">
        <f>INDEX('Wand Mapping'!K:K, U336)</f>
        <v>wand_ai_330</v>
      </c>
      <c r="W336" s="9" t="str">
        <f>_xlfn.CONCAT(V336, "_", T336)</f>
        <v>wand_ai_330_CO</v>
      </c>
      <c r="Z336" s="9" t="str">
        <f>IF(ISBLANK(X336), W336, X336)</f>
        <v>wand_ai_330_CO</v>
      </c>
      <c r="AA336" s="73" t="b">
        <v>1</v>
      </c>
      <c r="AD336" s="73" t="b">
        <v>1</v>
      </c>
      <c r="AH336" s="73" t="b">
        <v>1</v>
      </c>
      <c r="AI336" s="73" t="b">
        <v>1</v>
      </c>
      <c r="AJ336" s="73" t="b">
        <v>1</v>
      </c>
      <c r="AK336" s="73" t="b">
        <v>1</v>
      </c>
      <c r="AL336" s="73" t="b">
        <v>1</v>
      </c>
      <c r="AM336" s="73" t="b">
        <v>1</v>
      </c>
      <c r="AZ336" s="55">
        <v>85070</v>
      </c>
      <c r="BA336" s="55">
        <v>85071</v>
      </c>
      <c r="BD336" s="9">
        <v>5070</v>
      </c>
      <c r="BE336" s="9">
        <f>IF(BD336="", "", BD336+1)</f>
        <v>5071</v>
      </c>
      <c r="BF336" s="9" t="b">
        <f>AND(
OR(ISBLANK(AV336), AND(MOD(AV336, 10000) = BD336, QUOTIENT(AV336, 10000) = 6)),
OR(ISBLANK(AX336), AND(MOD(AX336, 10000) = BD336, QUOTIENT(AX336, 10000) = 7)),
OR(ISBLANK(AZ336), AND(MOD(AZ336, 10000) = BD336, QUOTIENT(AZ336, 10000) = 8)),
OR(ISBLANK(BB336), AND(MOD(BB336, 10000) = BD336, QUOTIENT(BB336, 10000) = 9))
)</f>
        <v>1</v>
      </c>
      <c r="BG336" s="9" t="b">
        <f>AND(
OR(ISBLANK(AW336), AND(MOD(AW336, 10000) = BE336, QUOTIENT(AW336, 10000) = 6)),
OR(ISBLANK(AY336), AND(MOD(AY336, 10000) = BE336, QUOTIENT(AY336, 10000) = 7)),
OR(ISBLANK(BA336), AND(MOD(BA336, 10000) = BE336, QUOTIENT(BA336, 10000) = 8)),
OR(ISBLANK(BC336), AND(MOD(BC336, 10000) = BE336, QUOTIENT(BC336, 10000) = 9))
)</f>
        <v>1</v>
      </c>
    </row>
    <row r="337" spans="1:59">
      <c r="A337" s="21" t="s">
        <v>555</v>
      </c>
      <c r="B337" s="9" t="s">
        <v>1817</v>
      </c>
      <c r="C337" s="9">
        <v>5</v>
      </c>
      <c r="D337" s="9">
        <v>9</v>
      </c>
      <c r="E337" s="9" t="str">
        <f>_xlfn.CONCAT(B337, RIGHT(_xlfn.CONCAT("0", D337), 2))</f>
        <v>BZ-S309</v>
      </c>
      <c r="F337" s="9" t="s">
        <v>1669</v>
      </c>
      <c r="G337" s="9" t="s">
        <v>655</v>
      </c>
      <c r="H337" s="9" t="s">
        <v>654</v>
      </c>
      <c r="I337" s="9" t="s">
        <v>1668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>
        <f>MATCH($A337, 'Spells By School'!F:F, 0)</f>
        <v>12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Enchantment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EN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88</v>
      </c>
      <c r="V337" s="9" t="str">
        <f>INDEX('Wand Mapping'!K:K, U337)</f>
        <v>wand_ai_860</v>
      </c>
      <c r="W337" s="9" t="str">
        <f>_xlfn.CONCAT(V337, "_", T337)</f>
        <v>wand_ai_860_EN</v>
      </c>
      <c r="Z337" s="9" t="str">
        <f>IF(ISBLANK(X337), W337, X337)</f>
        <v>wand_ai_860_EN</v>
      </c>
      <c r="AA337" s="9" t="b">
        <v>1</v>
      </c>
      <c r="AD337" s="9" t="b">
        <v>1</v>
      </c>
      <c r="AH337" s="9" t="b">
        <v>1</v>
      </c>
      <c r="AI337" s="9" t="b">
        <v>1</v>
      </c>
      <c r="AJ337" s="9" t="b">
        <v>1</v>
      </c>
      <c r="AK337" s="9" t="b">
        <v>1</v>
      </c>
      <c r="AL337" s="9" t="b">
        <v>1</v>
      </c>
      <c r="AM337" s="9" t="b">
        <v>1</v>
      </c>
      <c r="AZ337" s="55">
        <v>85072</v>
      </c>
      <c r="BA337" s="55">
        <v>85073</v>
      </c>
      <c r="BD337" s="9">
        <v>5072</v>
      </c>
      <c r="BE337" s="9">
        <f>IF(BD337="", "", BD337+1)</f>
        <v>5073</v>
      </c>
      <c r="BF337" s="57" t="b">
        <f>AND(
OR(ISBLANK(AV337), AND(MOD(AV337, 10000) = BD337, QUOTIENT(AV337, 10000) = 6)),
OR(ISBLANK(AX337), AND(MOD(AX337, 10000) = BD337, QUOTIENT(AX337, 10000) = 7)),
OR(ISBLANK(AZ337), AND(MOD(AZ337, 10000) = BD337, QUOTIENT(AZ337, 10000) = 8)),
OR(ISBLANK(BB337), AND(MOD(BB337, 10000) = BD337, QUOTIENT(BB337, 10000) = 9))
)</f>
        <v>1</v>
      </c>
      <c r="BG337" s="57" t="b">
        <f>AND(
OR(ISBLANK(AW337), AND(MOD(AW337, 10000) = BE337, QUOTIENT(AW337, 10000) = 6)),
OR(ISBLANK(AY337), AND(MOD(AY337, 10000) = BE337, QUOTIENT(AY337, 10000) = 7)),
OR(ISBLANK(BA337), AND(MOD(BA337, 10000) = BE337, QUOTIENT(BA337, 10000) = 8)),
OR(ISBLANK(BC337), AND(MOD(BC337, 10000) = BE337, QUOTIENT(BC337, 10000) = 9))
)</f>
        <v>1</v>
      </c>
    </row>
    <row r="338" spans="1:59">
      <c r="A338" s="9" t="s">
        <v>55</v>
      </c>
      <c r="B338" s="9" t="s">
        <v>1729</v>
      </c>
      <c r="C338" s="9">
        <v>5</v>
      </c>
      <c r="D338" s="9">
        <v>9</v>
      </c>
      <c r="E338" s="9" t="str">
        <f>_xlfn.CONCAT(B338, RIGHT(_xlfn.CONCAT("0", D338), 2))</f>
        <v>BZ-P909</v>
      </c>
      <c r="F338" s="9" t="s">
        <v>1545</v>
      </c>
      <c r="G338" s="9" t="s">
        <v>655</v>
      </c>
      <c r="H338" s="9" t="s">
        <v>654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>
        <f>MATCH($A338, 'Spells By School'!H:H, 0)</f>
        <v>30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Illusion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IL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10</v>
      </c>
      <c r="V338" s="9" t="str">
        <f ca="1">INDEX('Wand Mapping'!K:K, U338)</f>
        <v>wand_ai_080</v>
      </c>
      <c r="W338" s="9" t="str">
        <f ca="1">_xlfn.CONCAT(V338, "_", T338)</f>
        <v>wand_ai_080_IL</v>
      </c>
      <c r="Z338" s="9" t="str">
        <f ca="1">IF(ISBLANK(X338), W338, X338)</f>
        <v>wand_ai_080_IL</v>
      </c>
      <c r="AA338" s="73" t="b">
        <v>1</v>
      </c>
      <c r="AD338" s="73" t="b">
        <v>1</v>
      </c>
      <c r="AH338" s="73" t="b">
        <v>1</v>
      </c>
      <c r="AI338" s="73" t="b">
        <v>1</v>
      </c>
      <c r="AJ338" s="73" t="b">
        <v>1</v>
      </c>
      <c r="AK338" s="73" t="b">
        <v>1</v>
      </c>
      <c r="AL338" s="73" t="b">
        <v>1</v>
      </c>
      <c r="AM338" s="73" t="b">
        <v>1</v>
      </c>
      <c r="AZ338" s="55">
        <v>85074</v>
      </c>
      <c r="BA338" s="55">
        <v>85075</v>
      </c>
      <c r="BD338" s="9">
        <v>5074</v>
      </c>
      <c r="BE338" s="9">
        <f>IF(BD338="", "", BD338+1)</f>
        <v>5075</v>
      </c>
      <c r="BF338" s="9" t="b">
        <f>AND(
OR(ISBLANK(AV338), AND(MOD(AV338, 10000) = BD338, QUOTIENT(AV338, 10000) = 6)),
OR(ISBLANK(AX338), AND(MOD(AX338, 10000) = BD338, QUOTIENT(AX338, 10000) = 7)),
OR(ISBLANK(AZ338), AND(MOD(AZ338, 10000) = BD338, QUOTIENT(AZ338, 10000) = 8)),
OR(ISBLANK(BB338), AND(MOD(BB338, 10000) = BD338, QUOTIENT(BB338, 10000) = 9))
)</f>
        <v>1</v>
      </c>
      <c r="BG338" s="9" t="b">
        <f>AND(
OR(ISBLANK(AW338), AND(MOD(AW338, 10000) = BE338, QUOTIENT(AW338, 10000) = 6)),
OR(ISBLANK(AY338), AND(MOD(AY338, 10000) = BE338, QUOTIENT(AY338, 10000) = 7)),
OR(ISBLANK(BA338), AND(MOD(BA338, 10000) = BE338, QUOTIENT(BA338, 10000) = 8)),
OR(ISBLANK(BC338), AND(MOD(BC338, 10000) = BE338, QUOTIENT(BC338, 10000) = 9))
)</f>
        <v>1</v>
      </c>
    </row>
    <row r="339" spans="1:59">
      <c r="A339" s="49" t="s">
        <v>408</v>
      </c>
      <c r="B339" s="9" t="s">
        <v>1818</v>
      </c>
      <c r="C339" s="9">
        <v>5</v>
      </c>
      <c r="D339" s="9">
        <v>9</v>
      </c>
      <c r="E339" s="9" t="str">
        <f>_xlfn.CONCAT(B339, RIGHT(_xlfn.CONCAT("0", D339), 2))</f>
        <v>BZ-S409</v>
      </c>
      <c r="F339" s="9" t="s">
        <v>1670</v>
      </c>
      <c r="G339" s="9" t="s">
        <v>655</v>
      </c>
      <c r="H339" s="9" t="s">
        <v>654</v>
      </c>
      <c r="I339" s="9" t="s">
        <v>1668</v>
      </c>
      <c r="J339" s="9">
        <f>MATCH($A339, 'Spells By School'!A:A, 0)</f>
        <v>82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>IF(ISNA($J339), IF(ISNA($K339), IF(ISNA($L339), IF(ISNA($M339), IF(ISNA($N339), IF(ISNA($O339), IF(ISNA($P339), IF(ISNA($Q339), IF(ISNA($R339), "###error###", R$1),Q$1),P$1),O$1),N$1),M$1),L$1),K$1),J$1)</f>
        <v>Abjuration</v>
      </c>
      <c r="T339" s="9" t="str">
        <f>IF(ISNA($J339), IF(ISNA($K339), IF(ISNA($L339), IF(ISNA($M339), IF(ISNA($N339), IF(ISNA($O339), IF(ISNA($P339), IF(ISNA($Q339), IF(ISNA($R339), "###error###", "WM"),"IL"),"NE"),"EN"),"EV"),"TR"),"DI"),"CO"),"AB")</f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67</v>
      </c>
      <c r="V339" s="9" t="str">
        <f>INDEX('Wand Mapping'!K:K, U339)</f>
        <v>wand_ai_650</v>
      </c>
      <c r="W339" s="9" t="str">
        <f>_xlfn.CONCAT(V339, "_", T339)</f>
        <v>wand_ai_650_AB</v>
      </c>
      <c r="Z339" s="9" t="str">
        <f>IF(ISBLANK(X339), W339, X339)</f>
        <v>wand_ai_650_AB</v>
      </c>
      <c r="AA339" s="9" t="b">
        <v>1</v>
      </c>
      <c r="AD339" s="9" t="b">
        <v>1</v>
      </c>
      <c r="AH339" s="9" t="b">
        <v>1</v>
      </c>
      <c r="AI339" s="9" t="b">
        <v>1</v>
      </c>
      <c r="AJ339" s="9" t="b">
        <v>1</v>
      </c>
      <c r="AK339" s="9" t="b">
        <v>1</v>
      </c>
      <c r="AL339" s="9" t="b">
        <v>1</v>
      </c>
      <c r="AM339" s="9" t="b">
        <v>1</v>
      </c>
      <c r="AZ339" s="55">
        <v>85076</v>
      </c>
      <c r="BA339" s="55">
        <v>85077</v>
      </c>
      <c r="BD339" s="9">
        <v>5076</v>
      </c>
      <c r="BE339" s="9">
        <f>IF(BD339="", "", BD339+1)</f>
        <v>5077</v>
      </c>
      <c r="BF339" s="57" t="b">
        <f>AND(
OR(ISBLANK(AV339), AND(MOD(AV339, 10000) = BD339, QUOTIENT(AV339, 10000) = 6)),
OR(ISBLANK(AX339), AND(MOD(AX339, 10000) = BD339, QUOTIENT(AX339, 10000) = 7)),
OR(ISBLANK(AZ339), AND(MOD(AZ339, 10000) = BD339, QUOTIENT(AZ339, 10000) = 8)),
OR(ISBLANK(BB339), AND(MOD(BB339, 10000) = BD339, QUOTIENT(BB339, 10000) = 9))
)</f>
        <v>1</v>
      </c>
      <c r="BG339" s="57" t="b">
        <f>AND(
OR(ISBLANK(AW339), AND(MOD(AW339, 10000) = BE339, QUOTIENT(AW339, 10000) = 6)),
OR(ISBLANK(AY339), AND(MOD(AY339, 10000) = BE339, QUOTIENT(AY339, 10000) = 7)),
OR(ISBLANK(BA339), AND(MOD(BA339, 10000) = BE339, QUOTIENT(BA339, 10000) = 8)),
OR(ISBLANK(BC339), AND(MOD(BC339, 10000) = BE339, QUOTIENT(BC339, 10000) = 9))
)</f>
        <v>1</v>
      </c>
    </row>
    <row r="340" spans="1:59">
      <c r="A340" s="9" t="s">
        <v>102</v>
      </c>
      <c r="B340" s="9" t="s">
        <v>1730</v>
      </c>
      <c r="C340" s="9">
        <v>5</v>
      </c>
      <c r="D340" s="9">
        <v>9</v>
      </c>
      <c r="E340" s="9" t="str">
        <f>_xlfn.CONCAT(B340, RIGHT(_xlfn.CONCAT("0", D340), 2))</f>
        <v>BZ-PA09</v>
      </c>
      <c r="F340" s="9" t="s">
        <v>1546</v>
      </c>
      <c r="G340" s="9" t="s">
        <v>655</v>
      </c>
      <c r="H340" s="9" t="s">
        <v>654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59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18</v>
      </c>
      <c r="V340" s="9" t="str">
        <f ca="1">INDEX('Wand Mapping'!K:K, U340)</f>
        <v>wand_ai_160</v>
      </c>
      <c r="W340" s="9" t="str">
        <f ca="1">_xlfn.CONCAT(V340, "_", T340)</f>
        <v>wand_ai_160_NE</v>
      </c>
      <c r="Z340" s="9" t="str">
        <f ca="1">IF(ISBLANK(X340), W340, X340)</f>
        <v>wand_ai_160_NE</v>
      </c>
      <c r="AA340" s="73" t="b">
        <v>1</v>
      </c>
      <c r="AD340" s="73" t="b">
        <v>1</v>
      </c>
      <c r="AH340" s="73" t="b">
        <v>1</v>
      </c>
      <c r="AI340" s="73" t="b">
        <v>1</v>
      </c>
      <c r="AJ340" s="73" t="b">
        <v>1</v>
      </c>
      <c r="AK340" s="73" t="b">
        <v>1</v>
      </c>
      <c r="AL340" s="73" t="b">
        <v>1</v>
      </c>
      <c r="AM340" s="73" t="b">
        <v>1</v>
      </c>
      <c r="AZ340" s="55">
        <v>85078</v>
      </c>
      <c r="BA340" s="55">
        <v>85079</v>
      </c>
      <c r="BD340" s="9">
        <v>5078</v>
      </c>
      <c r="BE340" s="9">
        <f>IF(BD340="", "", BD340+1)</f>
        <v>5079</v>
      </c>
      <c r="BF340" s="9" t="b">
        <f>AND(
OR(ISBLANK(AV340), AND(MOD(AV340, 10000) = BD340, QUOTIENT(AV340, 10000) = 6)),
OR(ISBLANK(AX340), AND(MOD(AX340, 10000) = BD340, QUOTIENT(AX340, 10000) = 7)),
OR(ISBLANK(AZ340), AND(MOD(AZ340, 10000) = BD340, QUOTIENT(AZ340, 10000) = 8)),
OR(ISBLANK(BB340), AND(MOD(BB340, 10000) = BD340, QUOTIENT(BB340, 10000) = 9))
)</f>
        <v>1</v>
      </c>
      <c r="BG340" s="9" t="b">
        <f>AND(
OR(ISBLANK(AW340), AND(MOD(AW340, 10000) = BE340, QUOTIENT(AW340, 10000) = 6)),
OR(ISBLANK(AY340), AND(MOD(AY340, 10000) = BE340, QUOTIENT(AY340, 10000) = 7)),
OR(ISBLANK(BA340), AND(MOD(BA340, 10000) = BE340, QUOTIENT(BA340, 10000) = 8)),
OR(ISBLANK(BC340), AND(MOD(BC340, 10000) = BE340, QUOTIENT(BC340, 10000) = 9))
)</f>
        <v>1</v>
      </c>
    </row>
    <row r="341" spans="1:59">
      <c r="A341" s="9" t="s">
        <v>597</v>
      </c>
      <c r="B341" s="9" t="s">
        <v>1731</v>
      </c>
      <c r="C341" s="9">
        <v>5</v>
      </c>
      <c r="D341" s="9">
        <v>9</v>
      </c>
      <c r="E341" s="9" t="str">
        <f>_xlfn.CONCAT(B341, RIGHT(_xlfn.CONCAT("0", D341), 2))</f>
        <v>BZ-PB09</v>
      </c>
      <c r="F341" s="9" t="s">
        <v>1547</v>
      </c>
      <c r="G341" s="9" t="s">
        <v>655</v>
      </c>
      <c r="H341" s="9" t="s">
        <v>654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>
        <f>MATCH($A341, 'Spells By School'!E:E, 0)</f>
        <v>32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Invocation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EV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95</v>
      </c>
      <c r="V341" s="9" t="str">
        <f>INDEX('Wand Mapping'!K:K, U341)</f>
        <v>wand_ai_930</v>
      </c>
      <c r="W341" s="9" t="str">
        <f>_xlfn.CONCAT(V341, "_", T341)</f>
        <v>wand_ai_930_EV</v>
      </c>
      <c r="Z341" s="9" t="str">
        <f>IF(ISBLANK(X341), W341, X341)</f>
        <v>wand_ai_930_EV</v>
      </c>
      <c r="AA341" s="73" t="b">
        <v>1</v>
      </c>
      <c r="AD341" s="73" t="b">
        <v>1</v>
      </c>
      <c r="AH341" s="73" t="b">
        <v>1</v>
      </c>
      <c r="AI341" s="73" t="b">
        <v>1</v>
      </c>
      <c r="AJ341" s="73" t="b">
        <v>1</v>
      </c>
      <c r="AK341" s="73" t="b">
        <v>1</v>
      </c>
      <c r="AL341" s="73" t="b">
        <v>1</v>
      </c>
      <c r="AM341" s="73" t="b">
        <v>1</v>
      </c>
      <c r="AZ341" s="55">
        <v>85080</v>
      </c>
      <c r="BA341" s="55">
        <v>85081</v>
      </c>
      <c r="BD341" s="9">
        <v>5080</v>
      </c>
      <c r="BE341" s="9">
        <f>IF(BD341="", "", BD341+1)</f>
        <v>5081</v>
      </c>
      <c r="BF341" s="9" t="b">
        <f>AND(
OR(ISBLANK(AV341), AND(MOD(AV341, 10000) = BD341, QUOTIENT(AV341, 10000) = 6)),
OR(ISBLANK(AX341), AND(MOD(AX341, 10000) = BD341, QUOTIENT(AX341, 10000) = 7)),
OR(ISBLANK(AZ341), AND(MOD(AZ341, 10000) = BD341, QUOTIENT(AZ341, 10000) = 8)),
OR(ISBLANK(BB341), AND(MOD(BB341, 10000) = BD341, QUOTIENT(BB341, 10000) = 9))
)</f>
        <v>1</v>
      </c>
      <c r="BG341" s="9" t="b">
        <f>AND(
OR(ISBLANK(AW341), AND(MOD(AW341, 10000) = BE341, QUOTIENT(AW341, 10000) = 6)),
OR(ISBLANK(AY341), AND(MOD(AY341, 10000) = BE341, QUOTIENT(AY341, 10000) = 7)),
OR(ISBLANK(BA341), AND(MOD(BA341, 10000) = BE341, QUOTIENT(BA341, 10000) = 8)),
OR(ISBLANK(BC341), AND(MOD(BC341, 10000) = BE341, QUOTIENT(BC341, 10000) = 9))
)</f>
        <v>1</v>
      </c>
    </row>
    <row r="342" spans="1:59">
      <c r="A342" s="9" t="s">
        <v>181</v>
      </c>
      <c r="B342" s="9" t="s">
        <v>1800</v>
      </c>
      <c r="C342" s="9">
        <v>5</v>
      </c>
      <c r="D342" s="9">
        <v>9</v>
      </c>
      <c r="E342" s="9" t="str">
        <f>_xlfn.CONCAT(B342, RIGHT(_xlfn.CONCAT("0", D342), 2))</f>
        <v>BZ-RL09</v>
      </c>
      <c r="F342" s="9" t="s">
        <v>1650</v>
      </c>
      <c r="G342" s="9" t="s">
        <v>655</v>
      </c>
      <c r="H342" s="9" t="s">
        <v>654</v>
      </c>
      <c r="I342" s="9" t="s">
        <v>653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>
        <f>MATCH($A342, 'Spells By School'!D:D, 0)</f>
        <v>58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Transmutation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TR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32</v>
      </c>
      <c r="V342" s="9" t="str">
        <f>INDEX('Wand Mapping'!K:K, U342)</f>
        <v>wand_ai_300</v>
      </c>
      <c r="W342" s="9" t="str">
        <f>_xlfn.CONCAT(V342, "_", T342)</f>
        <v>wand_ai_300_TR</v>
      </c>
      <c r="Z342" s="9" t="str">
        <f>IF(ISBLANK(X342), W342, X342)</f>
        <v>wand_ai_300_TR</v>
      </c>
      <c r="AA342" s="9" t="b">
        <v>1</v>
      </c>
      <c r="AD342" s="9" t="b">
        <v>1</v>
      </c>
      <c r="AH342" s="9" t="b">
        <v>1</v>
      </c>
      <c r="AI342" s="9" t="b">
        <v>1</v>
      </c>
      <c r="AJ342" s="9" t="b">
        <v>1</v>
      </c>
      <c r="AK342" s="9" t="b">
        <v>1</v>
      </c>
      <c r="AL342" s="9" t="b">
        <v>1</v>
      </c>
      <c r="AM342" s="9" t="b">
        <v>1</v>
      </c>
      <c r="AZ342" s="55">
        <v>85082</v>
      </c>
      <c r="BA342" s="55">
        <v>85083</v>
      </c>
      <c r="BD342" s="9">
        <v>5082</v>
      </c>
      <c r="BE342" s="9">
        <f>IF(BD342="", "", BD342+1)</f>
        <v>5083</v>
      </c>
      <c r="BF342" s="57" t="b">
        <f>AND(
OR(ISBLANK(AV342), AND(MOD(AV342, 10000) = BD342, QUOTIENT(AV342, 10000) = 6)),
OR(ISBLANK(AX342), AND(MOD(AX342, 10000) = BD342, QUOTIENT(AX342, 10000) = 7)),
OR(ISBLANK(AZ342), AND(MOD(AZ342, 10000) = BD342, QUOTIENT(AZ342, 10000) = 8)),
OR(ISBLANK(BB342), AND(MOD(BB342, 10000) = BD342, QUOTIENT(BB342, 10000) = 9))
)</f>
        <v>1</v>
      </c>
      <c r="BG342" s="57" t="b">
        <f>AND(
OR(ISBLANK(AW342), AND(MOD(AW342, 10000) = BE342, QUOTIENT(AW342, 10000) = 6)),
OR(ISBLANK(AY342), AND(MOD(AY342, 10000) = BE342, QUOTIENT(AY342, 10000) = 7)),
OR(ISBLANK(BA342), AND(MOD(BA342, 10000) = BE342, QUOTIENT(BA342, 10000) = 8)),
OR(ISBLANK(BC342), AND(MOD(BC342, 10000) = BE342, QUOTIENT(BC342, 10000) = 9))
)</f>
        <v>1</v>
      </c>
    </row>
    <row r="343" spans="1:59">
      <c r="A343" s="9" t="s">
        <v>358</v>
      </c>
      <c r="B343" s="9" t="s">
        <v>1801</v>
      </c>
      <c r="C343" s="9">
        <v>5</v>
      </c>
      <c r="D343" s="9">
        <v>9</v>
      </c>
      <c r="E343" s="9" t="str">
        <f>_xlfn.CONCAT(B343, RIGHT(_xlfn.CONCAT("0", D343), 2))</f>
        <v>BZ-RM09</v>
      </c>
      <c r="F343" s="9" t="s">
        <v>1651</v>
      </c>
      <c r="G343" s="9" t="s">
        <v>655</v>
      </c>
      <c r="H343" s="9" t="s">
        <v>654</v>
      </c>
      <c r="I343" s="9" t="s">
        <v>653</v>
      </c>
      <c r="J343" s="9" t="e">
        <f>MATCH($A343, 'Spells By School'!A:A, 0)</f>
        <v>#N/A</v>
      </c>
      <c r="K343" s="9">
        <f>MATCH($A343, 'Spells By School'!B:B, 0)</f>
        <v>92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59</v>
      </c>
      <c r="V343" s="9" t="str">
        <f>INDEX('Wand Mapping'!K:K, U343)</f>
        <v>wand_ai_570</v>
      </c>
      <c r="W343" s="9" t="str">
        <f>_xlfn.CONCAT(V343, "_", T343)</f>
        <v>wand_ai_570_CO</v>
      </c>
      <c r="Z343" s="9" t="str">
        <f>IF(ISBLANK(X343), W343, X343)</f>
        <v>wand_ai_570_CO</v>
      </c>
      <c r="AA343" s="9" t="b">
        <v>1</v>
      </c>
      <c r="AD343" s="9" t="b">
        <v>1</v>
      </c>
      <c r="AH343" s="9" t="b">
        <v>1</v>
      </c>
      <c r="AI343" s="9" t="b">
        <v>1</v>
      </c>
      <c r="AJ343" s="9" t="b">
        <v>1</v>
      </c>
      <c r="AK343" s="9" t="b">
        <v>1</v>
      </c>
      <c r="AL343" s="9" t="b">
        <v>1</v>
      </c>
      <c r="AM343" s="9" t="b">
        <v>1</v>
      </c>
      <c r="AZ343" s="55">
        <v>85084</v>
      </c>
      <c r="BA343" s="55">
        <v>85085</v>
      </c>
      <c r="BD343" s="9">
        <v>5084</v>
      </c>
      <c r="BE343" s="9">
        <f>IF(BD343="", "", BD343+1)</f>
        <v>5085</v>
      </c>
      <c r="BF343" s="57" t="b">
        <f>AND(
OR(ISBLANK(AV343), AND(MOD(AV343, 10000) = BD343, QUOTIENT(AV343, 10000) = 6)),
OR(ISBLANK(AX343), AND(MOD(AX343, 10000) = BD343, QUOTIENT(AX343, 10000) = 7)),
OR(ISBLANK(AZ343), AND(MOD(AZ343, 10000) = BD343, QUOTIENT(AZ343, 10000) = 8)),
OR(ISBLANK(BB343), AND(MOD(BB343, 10000) = BD343, QUOTIENT(BB343, 10000) = 9))
)</f>
        <v>1</v>
      </c>
      <c r="BG343" s="57" t="b">
        <f>AND(
OR(ISBLANK(AW343), AND(MOD(AW343, 10000) = BE343, QUOTIENT(AW343, 10000) = 6)),
OR(ISBLANK(AY343), AND(MOD(AY343, 10000) = BE343, QUOTIENT(AY343, 10000) = 7)),
OR(ISBLANK(BA343), AND(MOD(BA343, 10000) = BE343, QUOTIENT(BA343, 10000) = 8)),
OR(ISBLANK(BC343), AND(MOD(BC343, 10000) = BE343, QUOTIENT(BC343, 10000) = 9))
)</f>
        <v>1</v>
      </c>
    </row>
    <row r="344" spans="1:59">
      <c r="A344" s="73" t="s">
        <v>2099</v>
      </c>
      <c r="B344" s="73" t="s">
        <v>2078</v>
      </c>
      <c r="C344" s="9">
        <v>5</v>
      </c>
      <c r="D344" s="9">
        <v>9</v>
      </c>
      <c r="E344" s="9" t="str">
        <f>_xlfn.CONCAT(B344, RIGHT(_xlfn.CONCAT("0", D344), 2))</f>
        <v>BZ-Z(09</v>
      </c>
      <c r="G344" s="73" t="s">
        <v>2008</v>
      </c>
      <c r="S344" s="9" t="s">
        <v>2</v>
      </c>
      <c r="AA344" s="9" t="b">
        <v>1</v>
      </c>
      <c r="AD344" s="9" t="b">
        <v>1</v>
      </c>
      <c r="AH344" s="9" t="b">
        <v>1</v>
      </c>
      <c r="AI344" s="9" t="b">
        <v>1</v>
      </c>
      <c r="AJ344" s="9" t="b">
        <v>1</v>
      </c>
      <c r="AK344" s="9" t="b">
        <v>1</v>
      </c>
      <c r="AL344" s="9" t="b">
        <v>1</v>
      </c>
      <c r="AM344" s="9" t="b">
        <v>1</v>
      </c>
      <c r="BB344" s="55">
        <v>95086</v>
      </c>
      <c r="BC344" s="55">
        <v>95087</v>
      </c>
      <c r="BD344" s="9">
        <v>5086</v>
      </c>
      <c r="BE344" s="9">
        <f>IF(BD344="", "", BD344+1)</f>
        <v>5087</v>
      </c>
      <c r="BF344" s="57" t="b">
        <f>AND(
OR(ISBLANK(AV344), AND(MOD(AV344, 10000) = BD344, QUOTIENT(AV344, 10000) = 6)),
OR(ISBLANK(AX344), AND(MOD(AX344, 10000) = BD344, QUOTIENT(AX344, 10000) = 7)),
OR(ISBLANK(AZ344), AND(MOD(AZ344, 10000) = BD344, QUOTIENT(AZ344, 10000) = 8)),
OR(ISBLANK(BB344), AND(MOD(BB344, 10000) = BD344, QUOTIENT(BB344, 10000) = 9))
)</f>
        <v>1</v>
      </c>
      <c r="BG344" s="57" t="b">
        <f>AND(
OR(ISBLANK(AW344), AND(MOD(AW344, 10000) = BE344, QUOTIENT(AW344, 10000) = 6)),
OR(ISBLANK(AY344), AND(MOD(AY344, 10000) = BE344, QUOTIENT(AY344, 10000) = 7)),
OR(ISBLANK(BA344), AND(MOD(BA344, 10000) = BE344, QUOTIENT(BA344, 10000) = 8)),
OR(ISBLANK(BC344), AND(MOD(BC344, 10000) = BE344, QUOTIENT(BC344, 10000) = 9))
)</f>
        <v>1</v>
      </c>
    </row>
    <row r="345" spans="1:59">
      <c r="A345" s="73" t="s">
        <v>2100</v>
      </c>
      <c r="B345" s="73" t="s">
        <v>2079</v>
      </c>
      <c r="C345" s="9">
        <v>5</v>
      </c>
      <c r="D345" s="9">
        <v>9</v>
      </c>
      <c r="E345" s="9" t="str">
        <f>_xlfn.CONCAT(B345, RIGHT(_xlfn.CONCAT("0", D345), 2))</f>
        <v>BZ-Z)09</v>
      </c>
      <c r="G345" s="73" t="s">
        <v>2008</v>
      </c>
      <c r="AA345" s="9" t="b">
        <v>1</v>
      </c>
      <c r="AD345" s="9" t="b">
        <v>1</v>
      </c>
      <c r="AH345" s="9" t="b">
        <v>1</v>
      </c>
      <c r="AI345" s="9" t="b">
        <v>1</v>
      </c>
      <c r="AJ345" s="9" t="b">
        <v>1</v>
      </c>
      <c r="AK345" s="9" t="b">
        <v>1</v>
      </c>
      <c r="AL345" s="9" t="b">
        <v>1</v>
      </c>
      <c r="AM345" s="9" t="b">
        <v>1</v>
      </c>
      <c r="BB345" s="55">
        <v>95088</v>
      </c>
      <c r="BC345" s="55">
        <v>95089</v>
      </c>
      <c r="BD345" s="9">
        <v>5088</v>
      </c>
      <c r="BE345" s="9">
        <f>IF(BD345="", "", BD345+1)</f>
        <v>5089</v>
      </c>
      <c r="BF345" s="57" t="b">
        <f>AND(
OR(ISBLANK(AV345), AND(MOD(AV345, 10000) = BD345, QUOTIENT(AV345, 10000) = 6)),
OR(ISBLANK(AX345), AND(MOD(AX345, 10000) = BD345, QUOTIENT(AX345, 10000) = 7)),
OR(ISBLANK(AZ345), AND(MOD(AZ345, 10000) = BD345, QUOTIENT(AZ345, 10000) = 8)),
OR(ISBLANK(BB345), AND(MOD(BB345, 10000) = BD345, QUOTIENT(BB345, 10000) = 9))
)</f>
        <v>1</v>
      </c>
      <c r="BG345" s="57" t="b">
        <f>AND(
OR(ISBLANK(AW345), AND(MOD(AW345, 10000) = BE345, QUOTIENT(AW345, 10000) = 6)),
OR(ISBLANK(AY345), AND(MOD(AY345, 10000) = BE345, QUOTIENT(AY345, 10000) = 7)),
OR(ISBLANK(BA345), AND(MOD(BA345, 10000) = BE345, QUOTIENT(BA345, 10000) = 8)),
OR(ISBLANK(BC345), AND(MOD(BC345, 10000) = BE345, QUOTIENT(BC345, 10000) = 9))
)</f>
        <v>1</v>
      </c>
    </row>
    <row r="346" spans="1:59">
      <c r="A346" s="74" t="s">
        <v>2101</v>
      </c>
      <c r="AX346" s="55"/>
      <c r="AY346" s="55"/>
      <c r="BB346" s="55">
        <v>95090</v>
      </c>
      <c r="BC346" s="55">
        <v>95091</v>
      </c>
      <c r="BD346" s="9">
        <v>5090</v>
      </c>
      <c r="BE346" s="9">
        <f>IF(BD346="", "", BD346+1)</f>
        <v>5091</v>
      </c>
      <c r="BF346" s="57" t="b">
        <f>AND(
OR(ISBLANK(AV346), AND(MOD(AV346, 10000) = BD346, QUOTIENT(AV346, 10000) = 6)),
OR(ISBLANK(AX346), AND(MOD(AX346, 10000) = BD346, QUOTIENT(AX346, 10000) = 7)),
OR(ISBLANK(AZ346), AND(MOD(AZ346, 10000) = BD346, QUOTIENT(AZ346, 10000) = 8)),
OR(ISBLANK(BB346), AND(MOD(BB346, 10000) = BD346, QUOTIENT(BB346, 10000) = 9))
)</f>
        <v>1</v>
      </c>
      <c r="BG346" s="57" t="b">
        <f>AND(
OR(ISBLANK(AW346), AND(MOD(AW346, 10000) = BE346, QUOTIENT(AW346, 10000) = 6)),
OR(ISBLANK(AY346), AND(MOD(AY346, 10000) = BE346, QUOTIENT(AY346, 10000) = 7)),
OR(ISBLANK(BA346), AND(MOD(BA346, 10000) = BE346, QUOTIENT(BA346, 10000) = 8)),
OR(ISBLANK(BC346), AND(MOD(BC346, 10000) = BE346, QUOTIENT(BC346, 10000) = 9))
)</f>
        <v>1</v>
      </c>
    </row>
    <row r="347" spans="1:59">
      <c r="A347" s="73" t="s">
        <v>2102</v>
      </c>
      <c r="B347" s="73" t="s">
        <v>2080</v>
      </c>
      <c r="C347" s="9">
        <v>5</v>
      </c>
      <c r="D347" s="9">
        <v>9</v>
      </c>
      <c r="E347" s="9" t="str">
        <f>_xlfn.CONCAT(B347, RIGHT(_xlfn.CONCAT("0", D347), 2))</f>
        <v>BZ-Z[09</v>
      </c>
      <c r="G347" s="73" t="s">
        <v>2008</v>
      </c>
      <c r="AA347" s="9" t="b">
        <v>1</v>
      </c>
      <c r="AD347" s="9" t="b">
        <v>1</v>
      </c>
      <c r="AH347" s="9" t="b">
        <v>1</v>
      </c>
      <c r="AI347" s="9" t="b">
        <v>1</v>
      </c>
      <c r="AJ347" s="9" t="b">
        <v>1</v>
      </c>
      <c r="AK347" s="9" t="b">
        <v>1</v>
      </c>
      <c r="AL347" s="9" t="b">
        <v>1</v>
      </c>
      <c r="AM347" s="9" t="b">
        <v>1</v>
      </c>
      <c r="BB347" s="55">
        <v>95092</v>
      </c>
      <c r="BC347" s="55">
        <v>95093</v>
      </c>
      <c r="BD347" s="9">
        <v>5092</v>
      </c>
      <c r="BE347" s="9">
        <f>IF(BD347="", "", BD347+1)</f>
        <v>5093</v>
      </c>
      <c r="BF347" s="57" t="b">
        <f>AND(
OR(ISBLANK(AV347), AND(MOD(AV347, 10000) = BD347, QUOTIENT(AV347, 10000) = 6)),
OR(ISBLANK(AX347), AND(MOD(AX347, 10000) = BD347, QUOTIENT(AX347, 10000) = 7)),
OR(ISBLANK(AZ347), AND(MOD(AZ347, 10000) = BD347, QUOTIENT(AZ347, 10000) = 8)),
OR(ISBLANK(BB347), AND(MOD(BB347, 10000) = BD347, QUOTIENT(BB347, 10000) = 9))
)</f>
        <v>1</v>
      </c>
      <c r="BG347" s="57" t="b">
        <f>AND(
OR(ISBLANK(AW347), AND(MOD(AW347, 10000) = BE347, QUOTIENT(AW347, 10000) = 6)),
OR(ISBLANK(AY347), AND(MOD(AY347, 10000) = BE347, QUOTIENT(AY347, 10000) = 7)),
OR(ISBLANK(BA347), AND(MOD(BA347, 10000) = BE347, QUOTIENT(BA347, 10000) = 8)),
OR(ISBLANK(BC347), AND(MOD(BC347, 10000) = BE347, QUOTIENT(BC347, 10000) = 9))
)</f>
        <v>1</v>
      </c>
    </row>
    <row r="348" spans="1:59">
      <c r="A348" s="9" t="s">
        <v>602</v>
      </c>
      <c r="B348" s="9" t="s">
        <v>1140</v>
      </c>
      <c r="C348" s="9">
        <v>5</v>
      </c>
      <c r="D348" s="9">
        <v>9</v>
      </c>
      <c r="E348" s="9" t="str">
        <f>_xlfn.CONCAT(B348, RIGHT(_xlfn.CONCAT("0", D348), 2))</f>
        <v>BZ-5I09</v>
      </c>
      <c r="F348" s="9" t="s">
        <v>1069</v>
      </c>
      <c r="G348" s="9" t="s">
        <v>655</v>
      </c>
      <c r="H348" s="9" t="s">
        <v>652</v>
      </c>
      <c r="J348" s="9" t="e">
        <f>MATCH($A348, 'Spells By School'!A:A, 0)</f>
        <v>#N/A</v>
      </c>
      <c r="K348" s="9">
        <f>MATCH($A348, 'Spells By School'!B:B, 0)</f>
        <v>4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Conjuration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CO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96</v>
      </c>
      <c r="V348" s="9" t="str">
        <f>INDEX('Wand Mapping'!K:K, U348)</f>
        <v>wand_ai_940</v>
      </c>
      <c r="W348" s="9" t="str">
        <f>_xlfn.CONCAT(V348, "_", T348)</f>
        <v>wand_ai_940_CO</v>
      </c>
      <c r="Z348" s="9" t="str">
        <f>IF(ISBLANK(X348), W348, X348)</f>
        <v>wand_ai_940_CO</v>
      </c>
      <c r="AB348" s="68" t="s">
        <v>2033</v>
      </c>
      <c r="AC348" s="9" t="b">
        <v>1</v>
      </c>
      <c r="AE348" s="68" t="s">
        <v>2033</v>
      </c>
      <c r="AF348" s="9" t="b">
        <v>1</v>
      </c>
      <c r="AG348" s="9" t="b">
        <v>1</v>
      </c>
      <c r="AH348" s="9" t="b">
        <v>1</v>
      </c>
      <c r="AI348" s="9" t="b">
        <v>1</v>
      </c>
      <c r="AJ348" s="9" t="b">
        <v>1</v>
      </c>
      <c r="AK348" s="9" t="b">
        <v>1</v>
      </c>
      <c r="AL348" s="9" t="b">
        <v>1</v>
      </c>
      <c r="AM348" s="9" t="b">
        <v>1</v>
      </c>
      <c r="AV348" s="55">
        <v>65500</v>
      </c>
      <c r="AW348" s="55">
        <v>65501</v>
      </c>
      <c r="AX348" s="55">
        <v>75500</v>
      </c>
      <c r="AY348" s="55">
        <v>75501</v>
      </c>
      <c r="BB348" s="55">
        <v>95500</v>
      </c>
      <c r="BC348" s="55">
        <v>95501</v>
      </c>
      <c r="BD348" s="9">
        <v>5500</v>
      </c>
      <c r="BE348" s="9">
        <f>IF(BD348="", "", BD348+1)</f>
        <v>5501</v>
      </c>
      <c r="BF348" s="57" t="b">
        <f>AND(
OR(ISBLANK(AV348), AND(MOD(AV348, 10000) = BD348, QUOTIENT(AV348, 10000) = 6)),
OR(ISBLANK(AX348), AND(MOD(AX348, 10000) = BD348, QUOTIENT(AX348, 10000) = 7)),
OR(ISBLANK(AZ348), AND(MOD(AZ348, 10000) = BD348, QUOTIENT(AZ348, 10000) = 8)),
OR(ISBLANK(BB348), AND(MOD(BB348, 10000) = BD348, QUOTIENT(BB348, 10000) = 9))
)</f>
        <v>1</v>
      </c>
      <c r="BG348" s="57" t="b">
        <f>AND(
OR(ISBLANK(AW348), AND(MOD(AW348, 10000) = BE348, QUOTIENT(AW348, 10000) = 6)),
OR(ISBLANK(AY348), AND(MOD(AY348, 10000) = BE348, QUOTIENT(AY348, 10000) = 7)),
OR(ISBLANK(BA348), AND(MOD(BA348, 10000) = BE348, QUOTIENT(BA348, 10000) = 8)),
OR(ISBLANK(BC348), AND(MOD(BC348, 10000) = BE348, QUOTIENT(BC348, 10000) = 9))
)</f>
        <v>1</v>
      </c>
    </row>
    <row r="349" spans="1:59">
      <c r="A349" s="9" t="s">
        <v>319</v>
      </c>
      <c r="B349" s="9" t="s">
        <v>1141</v>
      </c>
      <c r="C349" s="9">
        <v>5</v>
      </c>
      <c r="D349" s="9">
        <v>9</v>
      </c>
      <c r="E349" s="9" t="str">
        <f>_xlfn.CONCAT(B349, RIGHT(_xlfn.CONCAT("0", D349), 2))</f>
        <v>BZ-5J09</v>
      </c>
      <c r="F349" s="9" t="s">
        <v>1070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>
        <f ca="1">MATCH($A349, 'Spells By School'!G:G, 0)</f>
        <v>17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Necromancy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NE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52</v>
      </c>
      <c r="V349" s="9" t="str">
        <f ca="1">INDEX('Wand Mapping'!K:K, U349)</f>
        <v>wand_ai_500</v>
      </c>
      <c r="W349" s="9" t="str">
        <f ca="1">_xlfn.CONCAT(V349, "_", T349)</f>
        <v>wand_ai_500_NE</v>
      </c>
      <c r="Z349" s="9" t="str">
        <f ca="1">IF(ISBLANK(X349), W349, X349)</f>
        <v>wand_ai_500_NE</v>
      </c>
      <c r="AB349" s="9" t="b">
        <v>1</v>
      </c>
      <c r="AC349" s="9" t="b">
        <v>1</v>
      </c>
      <c r="AE349" s="9" t="b">
        <v>1</v>
      </c>
      <c r="AF349" s="9" t="b">
        <v>1</v>
      </c>
      <c r="AG349" s="9" t="b">
        <v>1</v>
      </c>
      <c r="AH349" s="9" t="b">
        <v>1</v>
      </c>
      <c r="AI349" s="9" t="b">
        <v>1</v>
      </c>
      <c r="AJ349" s="68" t="s">
        <v>2033</v>
      </c>
      <c r="AK349" s="9" t="b">
        <v>1</v>
      </c>
      <c r="AL349" s="9" t="b">
        <v>1</v>
      </c>
      <c r="AM349" s="9" t="b">
        <v>1</v>
      </c>
      <c r="AV349" s="55">
        <v>65502</v>
      </c>
      <c r="AW349" s="55">
        <v>65503</v>
      </c>
      <c r="AX349" s="55">
        <v>75502</v>
      </c>
      <c r="AY349" s="55">
        <v>75503</v>
      </c>
      <c r="BD349" s="9">
        <v>5502</v>
      </c>
      <c r="BE349" s="9">
        <f>IF(BD349="", "", BD349+1)</f>
        <v>5503</v>
      </c>
      <c r="BF349" s="57" t="b">
        <f>AND(
OR(ISBLANK(AV349), AND(MOD(AV349, 10000) = BD349, QUOTIENT(AV349, 10000) = 6)),
OR(ISBLANK(AX349), AND(MOD(AX349, 10000) = BD349, QUOTIENT(AX349, 10000) = 7)),
OR(ISBLANK(AZ349), AND(MOD(AZ349, 10000) = BD349, QUOTIENT(AZ349, 10000) = 8)),
OR(ISBLANK(BB349), AND(MOD(BB349, 10000) = BD349, QUOTIENT(BB349, 10000) = 9))
)</f>
        <v>1</v>
      </c>
      <c r="BG349" s="57" t="b">
        <f>AND(
OR(ISBLANK(AW349), AND(MOD(AW349, 10000) = BE349, QUOTIENT(AW349, 10000) = 6)),
OR(ISBLANK(AY349), AND(MOD(AY349, 10000) = BE349, QUOTIENT(AY349, 10000) = 7)),
OR(ISBLANK(BA349), AND(MOD(BA349, 10000) = BE349, QUOTIENT(BA349, 10000) = 8)),
OR(ISBLANK(BC349), AND(MOD(BC349, 10000) = BE349, QUOTIENT(BC349, 10000) = 9))
)</f>
        <v>1</v>
      </c>
    </row>
    <row r="350" spans="1:59">
      <c r="A350" s="9" t="s">
        <v>1087</v>
      </c>
      <c r="B350" s="9" t="s">
        <v>1142</v>
      </c>
      <c r="C350" s="9">
        <v>5</v>
      </c>
      <c r="D350" s="9">
        <v>9</v>
      </c>
      <c r="E350" s="9" t="str">
        <f>_xlfn.CONCAT(B350, RIGHT(_xlfn.CONCAT("0", D350), 2))</f>
        <v>BZ-5K09</v>
      </c>
      <c r="F350" s="9" t="s">
        <v>1071</v>
      </c>
      <c r="G350" s="9" t="s">
        <v>655</v>
      </c>
      <c r="H350" s="9" t="s">
        <v>652</v>
      </c>
      <c r="J350" s="9" t="e">
        <f>MATCH($A350, 'Spells By School'!A:A, 0)</f>
        <v>#N/A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ca="1">IF(ISNA($J350), IF(ISNA($K350), IF(ISNA($L350), IF(ISNA($M350), IF(ISNA($N350), IF(ISNA($O350), IF(ISNA($P350), IF(ISNA($Q350), IF(ISNA($R350), "###error###", R$1),Q$1),P$1),O$1),N$1),M$1),L$1),K$1),J$1)</f>
        <v>###error###</v>
      </c>
      <c r="T350" s="9" t="str">
        <f ca="1">IF(ISNA($J350), IF(ISNA($K350), IF(ISNA($L350), IF(ISNA($M350), IF(ISNA($N350), IF(ISNA($O350), IF(ISNA($P350), IF(ISNA($Q350), IF(ISNA($R350), "###error###", "WM"),"IL"),"NE"),"EN"),"EV"),"TR"),"DI"),"CO"),"AB")</f>
        <v>###error###</v>
      </c>
      <c r="U350" s="9" t="str">
        <f ca="1"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###error###</v>
      </c>
      <c r="V350" s="9" t="e">
        <f ca="1">INDEX('Wand Mapping'!K:K, U350)</f>
        <v>#VALUE!</v>
      </c>
      <c r="W350" s="9" t="e">
        <f ca="1">_xlfn.CONCAT(V350, "_", T350)</f>
        <v>#VALUE!</v>
      </c>
      <c r="X350" s="9" t="s">
        <v>1941</v>
      </c>
      <c r="Z350" s="9" t="str">
        <f>IF(ISBLANK(X350), W350, X350)</f>
        <v>IWAND11</v>
      </c>
      <c r="AB350" s="9" t="b">
        <v>1</v>
      </c>
      <c r="AE350" s="9" t="b">
        <v>1</v>
      </c>
      <c r="AH350" s="9" t="b">
        <v>1</v>
      </c>
      <c r="AI350" s="9" t="b">
        <v>1</v>
      </c>
      <c r="AJ350" s="9" t="b">
        <v>1</v>
      </c>
      <c r="AK350" s="9" t="b">
        <v>1</v>
      </c>
      <c r="AL350" s="9" t="b">
        <v>1</v>
      </c>
      <c r="AM350" s="9" t="b">
        <v>1</v>
      </c>
      <c r="AV350" s="55">
        <v>65504</v>
      </c>
      <c r="AW350" s="55">
        <v>65505</v>
      </c>
      <c r="AX350" s="55">
        <v>75504</v>
      </c>
      <c r="AY350" s="55">
        <v>75505</v>
      </c>
      <c r="BB350" s="55">
        <v>95504</v>
      </c>
      <c r="BC350" s="55">
        <v>95505</v>
      </c>
      <c r="BD350" s="9">
        <v>5504</v>
      </c>
      <c r="BE350" s="9">
        <f>IF(BD350="", "", BD350+1)</f>
        <v>5505</v>
      </c>
      <c r="BF350" s="57" t="b">
        <f>AND(
OR(ISBLANK(AV350), AND(MOD(AV350, 10000) = BD350, QUOTIENT(AV350, 10000) = 6)),
OR(ISBLANK(AX350), AND(MOD(AX350, 10000) = BD350, QUOTIENT(AX350, 10000) = 7)),
OR(ISBLANK(AZ350), AND(MOD(AZ350, 10000) = BD350, QUOTIENT(AZ350, 10000) = 8)),
OR(ISBLANK(BB350), AND(MOD(BB350, 10000) = BD350, QUOTIENT(BB350, 10000) = 9))
)</f>
        <v>1</v>
      </c>
      <c r="BG350" s="57" t="b">
        <f>AND(
OR(ISBLANK(AW350), AND(MOD(AW350, 10000) = BE350, QUOTIENT(AW350, 10000) = 6)),
OR(ISBLANK(AY350), AND(MOD(AY350, 10000) = BE350, QUOTIENT(AY350, 10000) = 7)),
OR(ISBLANK(BA350), AND(MOD(BA350, 10000) = BE350, QUOTIENT(BA350, 10000) = 8)),
OR(ISBLANK(BC350), AND(MOD(BC350, 10000) = BE350, QUOTIENT(BC350, 10000) = 9))
)</f>
        <v>1</v>
      </c>
    </row>
    <row r="351" spans="1:59">
      <c r="A351" s="9" t="s">
        <v>79</v>
      </c>
      <c r="B351" s="9" t="s">
        <v>1143</v>
      </c>
      <c r="C351" s="9">
        <v>5</v>
      </c>
      <c r="D351" s="9">
        <v>9</v>
      </c>
      <c r="E351" s="9" t="str">
        <f>_xlfn.CONCAT(B351, RIGHT(_xlfn.CONCAT("0", D351), 2))</f>
        <v>BZ-5L09</v>
      </c>
      <c r="F351" s="9" t="s">
        <v>1072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>
        <f ca="1">MATCH($A351, 'Spells By School'!G:G, 0)</f>
        <v>54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ca="1">IF(ISNA($J351), IF(ISNA($K351), IF(ISNA($L351), IF(ISNA($M351), IF(ISNA($N351), IF(ISNA($O351), IF(ISNA($P351), IF(ISNA($Q351), IF(ISNA($R351), "###error###", R$1),Q$1),P$1),O$1),N$1),M$1),L$1),K$1),J$1)</f>
        <v>Necromancy</v>
      </c>
      <c r="T351" s="9" t="str">
        <f ca="1">IF(ISNA($J351), IF(ISNA($K351), IF(ISNA($L351), IF(ISNA($M351), IF(ISNA($N351), IF(ISNA($O351), IF(ISNA($P351), IF(ISNA($Q351), IF(ISNA($R351), "###error###", "WM"),"IL"),"NE"),"EN"),"EV"),"TR"),"DI"),"CO"),"AB")</f>
        <v>NE</v>
      </c>
      <c r="U351" s="9">
        <f ca="1"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14</v>
      </c>
      <c r="V351" s="9" t="str">
        <f ca="1">INDEX('Wand Mapping'!K:K, U351)</f>
        <v>wand_ai_120</v>
      </c>
      <c r="W351" s="9" t="str">
        <f ca="1">_xlfn.CONCAT(V351, "_", T351)</f>
        <v>wand_ai_120_NE</v>
      </c>
      <c r="Z351" s="9" t="str">
        <f ca="1">IF(ISBLANK(X351), W351, X351)</f>
        <v>wand_ai_120_NE</v>
      </c>
      <c r="AB351" s="9" t="b">
        <v>1</v>
      </c>
      <c r="AE351" s="9" t="b">
        <v>1</v>
      </c>
      <c r="AH351" s="9" t="b">
        <v>1</v>
      </c>
      <c r="AI351" s="9" t="b">
        <v>1</v>
      </c>
      <c r="AJ351" s="68" t="s">
        <v>2033</v>
      </c>
      <c r="AK351" s="9" t="b">
        <v>1</v>
      </c>
      <c r="AL351" s="9" t="b">
        <v>1</v>
      </c>
      <c r="AM351" s="9" t="b">
        <v>1</v>
      </c>
      <c r="AV351" s="55">
        <v>65506</v>
      </c>
      <c r="AW351" s="55">
        <v>65507</v>
      </c>
      <c r="AX351" s="55">
        <v>75506</v>
      </c>
      <c r="AY351" s="55">
        <v>75507</v>
      </c>
      <c r="BB351" s="55">
        <v>95506</v>
      </c>
      <c r="BC351" s="55">
        <v>95507</v>
      </c>
      <c r="BD351" s="9">
        <v>5506</v>
      </c>
      <c r="BE351" s="9">
        <f>IF(BD351="", "", BD351+1)</f>
        <v>5507</v>
      </c>
      <c r="BF351" s="57" t="b">
        <f>AND(
OR(ISBLANK(AV351), AND(MOD(AV351, 10000) = BD351, QUOTIENT(AV351, 10000) = 6)),
OR(ISBLANK(AX351), AND(MOD(AX351, 10000) = BD351, QUOTIENT(AX351, 10000) = 7)),
OR(ISBLANK(AZ351), AND(MOD(AZ351, 10000) = BD351, QUOTIENT(AZ351, 10000) = 8)),
OR(ISBLANK(BB351), AND(MOD(BB351, 10000) = BD351, QUOTIENT(BB351, 10000) = 9))
)</f>
        <v>1</v>
      </c>
      <c r="BG351" s="57" t="b">
        <f>AND(
OR(ISBLANK(AW351), AND(MOD(AW351, 10000) = BE351, QUOTIENT(AW351, 10000) = 6)),
OR(ISBLANK(AY351), AND(MOD(AY351, 10000) = BE351, QUOTIENT(AY351, 10000) = 7)),
OR(ISBLANK(BA351), AND(MOD(BA351, 10000) = BE351, QUOTIENT(BA351, 10000) = 8)),
OR(ISBLANK(BC351), AND(MOD(BC351, 10000) = BE351, QUOTIENT(BC351, 10000) = 9))
)</f>
        <v>1</v>
      </c>
    </row>
    <row r="352" spans="1:59">
      <c r="A352" s="47" t="s">
        <v>1088</v>
      </c>
      <c r="B352" s="9" t="s">
        <v>1144</v>
      </c>
      <c r="C352" s="9">
        <v>5</v>
      </c>
      <c r="D352" s="9">
        <v>9</v>
      </c>
      <c r="E352" s="9" t="str">
        <f>_xlfn.CONCAT(B352, RIGHT(_xlfn.CONCAT("0", D352), 2))</f>
        <v>BZ-5M09</v>
      </c>
      <c r="F352" s="9" t="s">
        <v>1073</v>
      </c>
      <c r="G352" s="9" t="s">
        <v>655</v>
      </c>
      <c r="H352" s="9" t="s">
        <v>652</v>
      </c>
      <c r="J352" s="9" t="e">
        <f>MATCH($A352, 'Spells By School'!A:A, 0)</f>
        <v>#N/A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ca="1">IF(ISNA($J352), IF(ISNA($K352), IF(ISNA($L352), IF(ISNA($M352), IF(ISNA($N352), IF(ISNA($O352), IF(ISNA($P352), IF(ISNA($Q352), IF(ISNA($R352), "###error###", R$1),Q$1),P$1),O$1),N$1),M$1),L$1),K$1),J$1)</f>
        <v>###error###</v>
      </c>
      <c r="T352" s="9" t="str">
        <f ca="1">IF(ISNA($J352), IF(ISNA($K352), IF(ISNA($L352), IF(ISNA($M352), IF(ISNA($N352), IF(ISNA($O352), IF(ISNA($P352), IF(ISNA($Q352), IF(ISNA($R352), "###error###", "WM"),"IL"),"NE"),"EN"),"EV"),"TR"),"DI"),"CO"),"AB")</f>
        <v>###error###</v>
      </c>
      <c r="U352" s="9" t="str">
        <f ca="1"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###error###</v>
      </c>
      <c r="V352" s="9" t="e">
        <f ca="1">INDEX('Wand Mapping'!K:K, U352)</f>
        <v>#VALUE!</v>
      </c>
      <c r="W352" s="9" t="e">
        <f ca="1">_xlfn.CONCAT(V352, "_", T352)</f>
        <v>#VALUE!</v>
      </c>
      <c r="X352" s="61" t="s">
        <v>1947</v>
      </c>
      <c r="Y352" s="9" t="s">
        <v>243</v>
      </c>
      <c r="Z352" s="9" t="str">
        <f>IF(ISBLANK(X352), W352, X352)</f>
        <v>wand_ai_400_DI</v>
      </c>
      <c r="AB352" s="9" t="b">
        <v>1</v>
      </c>
      <c r="AC352" s="9" t="b">
        <v>1</v>
      </c>
      <c r="AE352" s="9" t="b">
        <v>1</v>
      </c>
      <c r="AF352" s="9" t="b">
        <v>1</v>
      </c>
      <c r="AG352" s="9" t="b">
        <v>1</v>
      </c>
      <c r="AH352" s="9" t="b">
        <v>1</v>
      </c>
      <c r="AI352" s="9" t="b">
        <v>1</v>
      </c>
      <c r="AJ352" s="9" t="b">
        <v>1</v>
      </c>
      <c r="AK352" s="9" t="b">
        <v>1</v>
      </c>
      <c r="AL352" s="9" t="b">
        <v>1</v>
      </c>
      <c r="AM352" s="9" t="b">
        <v>1</v>
      </c>
      <c r="AV352" s="55">
        <v>65508</v>
      </c>
      <c r="AW352" s="55">
        <v>65509</v>
      </c>
      <c r="AX352" s="55">
        <v>75508</v>
      </c>
      <c r="AY352" s="55">
        <v>75509</v>
      </c>
      <c r="BB352" s="55">
        <v>95508</v>
      </c>
      <c r="BC352" s="55">
        <v>95509</v>
      </c>
      <c r="BD352" s="9">
        <v>5508</v>
      </c>
      <c r="BE352" s="9">
        <f>IF(BD352="", "", BD352+1)</f>
        <v>5509</v>
      </c>
      <c r="BF352" s="57" t="b">
        <f>AND(
OR(ISBLANK(AV352), AND(MOD(AV352, 10000) = BD352, QUOTIENT(AV352, 10000) = 6)),
OR(ISBLANK(AX352), AND(MOD(AX352, 10000) = BD352, QUOTIENT(AX352, 10000) = 7)),
OR(ISBLANK(AZ352), AND(MOD(AZ352, 10000) = BD352, QUOTIENT(AZ352, 10000) = 8)),
OR(ISBLANK(BB352), AND(MOD(BB352, 10000) = BD352, QUOTIENT(BB352, 10000) = 9))
)</f>
        <v>1</v>
      </c>
      <c r="BG352" s="57" t="b">
        <f>AND(
OR(ISBLANK(AW352), AND(MOD(AW352, 10000) = BE352, QUOTIENT(AW352, 10000) = 6)),
OR(ISBLANK(AY352), AND(MOD(AY352, 10000) = BE352, QUOTIENT(AY352, 10000) = 7)),
OR(ISBLANK(BA352), AND(MOD(BA352, 10000) = BE352, QUOTIENT(BA352, 10000) = 8)),
OR(ISBLANK(BC352), AND(MOD(BC352, 10000) = BE352, QUOTIENT(BC352, 10000) = 9))
)</f>
        <v>1</v>
      </c>
    </row>
    <row r="353" spans="1:59">
      <c r="A353" s="9" t="s">
        <v>525</v>
      </c>
      <c r="B353" s="9" t="s">
        <v>876</v>
      </c>
      <c r="F353" s="9" t="s">
        <v>810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14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84</v>
      </c>
      <c r="V353" s="9" t="str">
        <f>INDEX('Wand Mapping'!K:K, U353)</f>
        <v>wand_ai_820</v>
      </c>
      <c r="W353" s="9" t="str">
        <f>_xlfn.CONCAT(V353, "_", T353)</f>
        <v>wand_ai_820_EV</v>
      </c>
      <c r="Z353" s="9" t="str">
        <f>IF(ISBLANK(X353), W353, X353)</f>
        <v>wand_ai_820_EV</v>
      </c>
      <c r="AA353" s="9" t="b">
        <v>1</v>
      </c>
      <c r="AD353" s="9" t="b">
        <v>1</v>
      </c>
      <c r="AH353" s="9" t="b">
        <v>1</v>
      </c>
      <c r="AI353" s="9" t="b">
        <v>1</v>
      </c>
      <c r="AJ353" s="9" t="b">
        <v>1</v>
      </c>
      <c r="AK353" s="9" t="b">
        <v>1</v>
      </c>
      <c r="AL353" s="9" t="b">
        <v>1</v>
      </c>
      <c r="AM353" s="9" t="b">
        <v>1</v>
      </c>
      <c r="BF353" s="57"/>
      <c r="BG353" s="57"/>
    </row>
    <row r="354" spans="1:59">
      <c r="A354" s="9" t="s">
        <v>99</v>
      </c>
      <c r="B354" s="9" t="s">
        <v>721</v>
      </c>
      <c r="C354" s="9">
        <v>3</v>
      </c>
      <c r="D354" s="9">
        <v>5</v>
      </c>
      <c r="E354" s="9" t="str">
        <f>_xlfn.CONCAT(B354, RIGHT(_xlfn.CONCAT("0", D354), 2))</f>
        <v>BZ-3005</v>
      </c>
      <c r="F354" s="9" t="s">
        <v>905</v>
      </c>
      <c r="G354" s="9" t="s">
        <v>655</v>
      </c>
      <c r="H354" s="9" t="s">
        <v>652</v>
      </c>
      <c r="J354" s="9" t="e">
        <f>MATCH($A354, 'Spells By School'!A:A, 0)</f>
        <v>#N/A</v>
      </c>
      <c r="K354" s="9">
        <f>MATCH($A354, 'Spells By School'!B:B, 0)</f>
        <v>49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Conjuration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CO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18</v>
      </c>
      <c r="V354" s="9" t="str">
        <f>INDEX('Wand Mapping'!K:K, U354)</f>
        <v>wand_ai_160</v>
      </c>
      <c r="W354" s="9" t="str">
        <f>_xlfn.CONCAT(V354, "_", T354)</f>
        <v>wand_ai_160_CO</v>
      </c>
      <c r="Z354" s="9" t="str">
        <f>IF(ISBLANK(X354), W354, X354)</f>
        <v>wand_ai_160_CO</v>
      </c>
      <c r="BF354" s="57"/>
      <c r="BG354" s="57"/>
    </row>
    <row r="355" spans="1:59">
      <c r="A355" s="9" t="s">
        <v>275</v>
      </c>
      <c r="B355" s="9" t="s">
        <v>1106</v>
      </c>
      <c r="C355" s="9">
        <v>4</v>
      </c>
      <c r="D355" s="9">
        <v>7</v>
      </c>
      <c r="E355" s="9" t="str">
        <f>_xlfn.CONCAT(B355, RIGHT(_xlfn.CONCAT("0", D355), 2))</f>
        <v>BZ-4F07</v>
      </c>
      <c r="F355" s="9" t="s">
        <v>991</v>
      </c>
      <c r="G355" s="9" t="s">
        <v>655</v>
      </c>
      <c r="H355" s="9" t="s">
        <v>652</v>
      </c>
      <c r="J355" s="9" t="e">
        <f>MATCH($A355, 'Spells By School'!A:A, 0)</f>
        <v>#N/A</v>
      </c>
      <c r="K355" s="9">
        <f>MATCH($A355, 'Spells By School'!B:B, 0)</f>
        <v>69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>IF(ISNA($J355), IF(ISNA($K355), IF(ISNA($L355), IF(ISNA($M355), IF(ISNA($N355), IF(ISNA($O355), IF(ISNA($P355), IF(ISNA($Q355), IF(ISNA($R355), "###error###", R$1),Q$1),P$1),O$1),N$1),M$1),L$1),K$1),J$1)</f>
        <v>Conjuration</v>
      </c>
      <c r="T355" s="9" t="str">
        <f>IF(ISNA($J355), IF(ISNA($K355), IF(ISNA($L355), IF(ISNA($M355), IF(ISNA($N355), IF(ISNA($O355), IF(ISNA($P355), IF(ISNA($Q355), IF(ISNA($R355), "###error###", "WM"),"IL"),"NE"),"EN"),"EV"),"TR"),"DI"),"CO"),"AB")</f>
        <v>CO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46</v>
      </c>
      <c r="V355" s="9" t="str">
        <f>INDEX('Wand Mapping'!K:K, U355)</f>
        <v>wand_ai_440</v>
      </c>
      <c r="W355" s="9" t="str">
        <f>_xlfn.CONCAT(V355, "_", T355)</f>
        <v>wand_ai_440_CO</v>
      </c>
      <c r="Z355" s="9" t="str">
        <f>IF(ISBLANK(X355), W355, X355)</f>
        <v>wand_ai_440_CO</v>
      </c>
    </row>
    <row r="356" spans="1:59">
      <c r="A356" s="9" t="s">
        <v>524</v>
      </c>
      <c r="B356" s="9" t="s">
        <v>1146</v>
      </c>
      <c r="C356" s="9">
        <v>5</v>
      </c>
      <c r="D356" s="9">
        <v>9</v>
      </c>
      <c r="E356" s="9" t="str">
        <f>_xlfn.CONCAT(B356, RIGHT(_xlfn.CONCAT("0", D356), 2))</f>
        <v>BZ-5O09</v>
      </c>
      <c r="F356" s="9" t="s">
        <v>1075</v>
      </c>
      <c r="G356" s="9" t="s">
        <v>655</v>
      </c>
      <c r="H356" s="9" t="s">
        <v>652</v>
      </c>
      <c r="J356" s="9" t="e">
        <f>MATCH($A356, 'Spells By School'!A:A, 0)</f>
        <v>#N/A</v>
      </c>
      <c r="K356" s="9" t="e">
        <f>MATCH($A356, 'Spells By School'!B:B, 0)</f>
        <v>#N/A</v>
      </c>
      <c r="L356" s="9" t="e">
        <f>MATCH($A356, 'Spells By School'!C:C, 0)</f>
        <v>#N/A</v>
      </c>
      <c r="M356" s="9">
        <f>MATCH($A356, 'Spells By School'!D:D, 0)</f>
        <v>11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Transmutation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TR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84</v>
      </c>
      <c r="V356" s="9" t="str">
        <f>INDEX('Wand Mapping'!K:K, U356)</f>
        <v>wand_ai_820</v>
      </c>
      <c r="W356" s="9" t="str">
        <f>_xlfn.CONCAT(V356, "_", T356)</f>
        <v>wand_ai_820_TR</v>
      </c>
      <c r="Z356" s="9" t="str">
        <f>IF(ISBLANK(X356), W356, X356)</f>
        <v>wand_ai_820_TR</v>
      </c>
    </row>
    <row r="357" spans="1:59">
      <c r="A357" s="9" t="s">
        <v>475</v>
      </c>
      <c r="B357" s="9" t="s">
        <v>1147</v>
      </c>
      <c r="C357" s="9">
        <v>5</v>
      </c>
      <c r="D357" s="9">
        <v>9</v>
      </c>
      <c r="E357" s="9" t="str">
        <f>_xlfn.CONCAT(B357, RIGHT(_xlfn.CONCAT("0", D357), 2))</f>
        <v>BZ-5P09</v>
      </c>
      <c r="F357" s="9" t="s">
        <v>1076</v>
      </c>
      <c r="G357" s="9" t="s">
        <v>655</v>
      </c>
      <c r="H357" s="9" t="s">
        <v>652</v>
      </c>
      <c r="J357" s="9" t="e">
        <f>MATCH($A357, 'Spells By School'!A:A, 0)</f>
        <v>#N/A</v>
      </c>
      <c r="K357" s="9" t="e">
        <f>MATCH($A357, 'Spells By School'!B:B, 0)</f>
        <v>#N/A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>
        <f>MATCH($A357, 'Spells By School'!F:F, 0)</f>
        <v>4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Enchantment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EN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77</v>
      </c>
      <c r="V357" s="9" t="str">
        <f>INDEX('Wand Mapping'!K:K, U357)</f>
        <v>wand_ai_750</v>
      </c>
      <c r="W357" s="9" t="str">
        <f>_xlfn.CONCAT(V357, "_", T357)</f>
        <v>wand_ai_750_EN</v>
      </c>
      <c r="Z357" s="9" t="str">
        <f>IF(ISBLANK(X357), W357, X357)</f>
        <v>wand_ai_750_EN</v>
      </c>
    </row>
    <row r="358" spans="1:59">
      <c r="A358" s="9" t="s">
        <v>517</v>
      </c>
      <c r="B358" s="9" t="s">
        <v>1148</v>
      </c>
      <c r="C358" s="9">
        <v>5</v>
      </c>
      <c r="D358" s="9">
        <v>9</v>
      </c>
      <c r="E358" s="9" t="str">
        <f>_xlfn.CONCAT(B358, RIGHT(_xlfn.CONCAT("0", D358), 2))</f>
        <v>BZ-5Q09</v>
      </c>
      <c r="F358" s="9" t="s">
        <v>1077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>
        <f>MATCH($A358, 'Spells By School'!D:D, 0)</f>
        <v>46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Transmutation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TR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83</v>
      </c>
      <c r="V358" s="9" t="str">
        <f>INDEX('Wand Mapping'!K:K, U358)</f>
        <v>wand_ai_810</v>
      </c>
      <c r="W358" s="9" t="str">
        <f>_xlfn.CONCAT(V358, "_", T358)</f>
        <v>wand_ai_810_TR</v>
      </c>
      <c r="Z358" s="9" t="str">
        <f>IF(ISBLANK(X358), W358, X358)</f>
        <v>wand_ai_810_TR</v>
      </c>
    </row>
    <row r="359" spans="1:59">
      <c r="A359" s="9" t="s">
        <v>42</v>
      </c>
      <c r="B359" s="9" t="s">
        <v>1149</v>
      </c>
      <c r="C359" s="9">
        <v>5</v>
      </c>
      <c r="D359" s="9">
        <v>9</v>
      </c>
      <c r="E359" s="9" t="str">
        <f>_xlfn.CONCAT(B359, RIGHT(_xlfn.CONCAT("0", D359), 2))</f>
        <v>BZ-5R09</v>
      </c>
      <c r="F359" s="9" t="s">
        <v>1078</v>
      </c>
      <c r="G359" s="9" t="s">
        <v>655</v>
      </c>
      <c r="H359" s="9" t="s">
        <v>652</v>
      </c>
      <c r="J359" s="9" t="e">
        <f>MATCH($A359, 'Spells By School'!A:A, 0)</f>
        <v>#N/A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>
        <f ca="1">MATCH($A359, 'Spells By School'!G:G, 0)</f>
        <v>6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ca="1">IF(ISNA($J359), IF(ISNA($K359), IF(ISNA($L359), IF(ISNA($M359), IF(ISNA($N359), IF(ISNA($O359), IF(ISNA($P359), IF(ISNA($Q359), IF(ISNA($R359), "###error###", R$1),Q$1),P$1),O$1),N$1),M$1),L$1),K$1),J$1)</f>
        <v>Necromancy</v>
      </c>
      <c r="T359" s="9" t="str">
        <f ca="1">IF(ISNA($J359), IF(ISNA($K359), IF(ISNA($L359), IF(ISNA($M359), IF(ISNA($N359), IF(ISNA($O359), IF(ISNA($P359), IF(ISNA($Q359), IF(ISNA($R359), "###error###", "WM"),"IL"),"NE"),"EN"),"EV"),"TR"),"DI"),"CO"),"AB")</f>
        <v>NE</v>
      </c>
      <c r="U359" s="9">
        <f ca="1"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8</v>
      </c>
      <c r="V359" s="9" t="str">
        <f ca="1">INDEX('Wand Mapping'!K:K, U359)</f>
        <v>wand_ai_060</v>
      </c>
      <c r="W359" s="9" t="str">
        <f ca="1">_xlfn.CONCAT(V359, "_", T359)</f>
        <v>wand_ai_060_NE</v>
      </c>
      <c r="Z359" s="9" t="str">
        <f ca="1">IF(ISBLANK(X359), W359, X359)</f>
        <v>wand_ai_060_NE</v>
      </c>
    </row>
    <row r="360" spans="1:59">
      <c r="A360" s="9" t="s">
        <v>71</v>
      </c>
      <c r="B360" s="9" t="s">
        <v>1150</v>
      </c>
      <c r="C360" s="9">
        <v>5</v>
      </c>
      <c r="D360" s="9">
        <v>9</v>
      </c>
      <c r="E360" s="9" t="str">
        <f>_xlfn.CONCAT(B360, RIGHT(_xlfn.CONCAT("0", D360), 2))</f>
        <v>BZ-5S09</v>
      </c>
      <c r="F360" s="9" t="s">
        <v>1079</v>
      </c>
      <c r="G360" s="9" t="s">
        <v>655</v>
      </c>
      <c r="H360" s="9" t="s">
        <v>652</v>
      </c>
      <c r="J360" s="9" t="e">
        <f>MATCH($A360, 'Spells By School'!A:A, 0)</f>
        <v>#N/A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>
        <f ca="1">MATCH($A360, 'Spells By School'!G:G, 0)</f>
        <v>62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ca="1">IF(ISNA($J360), IF(ISNA($K360), IF(ISNA($L360), IF(ISNA($M360), IF(ISNA($N360), IF(ISNA($O360), IF(ISNA($P360), IF(ISNA($Q360), IF(ISNA($R360), "###error###", R$1),Q$1),P$1),O$1),N$1),M$1),L$1),K$1),J$1)</f>
        <v>Necromancy</v>
      </c>
      <c r="T360" s="9" t="str">
        <f ca="1">IF(ISNA($J360), IF(ISNA($K360), IF(ISNA($L360), IF(ISNA($M360), IF(ISNA($N360), IF(ISNA($O360), IF(ISNA($P360), IF(ISNA($Q360), IF(ISNA($R360), "###error###", "WM"),"IL"),"NE"),"EN"),"EV"),"TR"),"DI"),"CO"),"AB")</f>
        <v>NE</v>
      </c>
      <c r="U360" s="9">
        <f ca="1"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13</v>
      </c>
      <c r="V360" s="9" t="str">
        <f ca="1">INDEX('Wand Mapping'!K:K, U360)</f>
        <v>wand_ai_110</v>
      </c>
      <c r="W360" s="9" t="str">
        <f ca="1">_xlfn.CONCAT(V360, "_", T360)</f>
        <v>wand_ai_110_NE</v>
      </c>
      <c r="Z360" s="9" t="str">
        <f ca="1">IF(ISBLANK(X360), W360, X360)</f>
        <v>wand_ai_110_NE</v>
      </c>
    </row>
    <row r="361" spans="1:59">
      <c r="A361" s="9" t="s">
        <v>592</v>
      </c>
      <c r="B361" s="9" t="s">
        <v>1151</v>
      </c>
      <c r="C361" s="9">
        <v>5</v>
      </c>
      <c r="D361" s="9">
        <v>9</v>
      </c>
      <c r="E361" s="9" t="str">
        <f>_xlfn.CONCAT(B361, RIGHT(_xlfn.CONCAT("0", D361), 2))</f>
        <v>BZ-5T09</v>
      </c>
      <c r="F361" s="9" t="s">
        <v>1080</v>
      </c>
      <c r="G361" s="9" t="s">
        <v>655</v>
      </c>
      <c r="H361" s="9" t="s">
        <v>652</v>
      </c>
      <c r="J361" s="9" t="e">
        <f>MATCH($A361, 'Spells By School'!A:A, 0)</f>
        <v>#N/A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>
        <f>MATCH($A361, 'Spells By School'!F:F, 0)</f>
        <v>26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Enchantment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EN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94</v>
      </c>
      <c r="V361" s="9" t="str">
        <f>INDEX('Wand Mapping'!K:K, U361)</f>
        <v>wand_ai_920</v>
      </c>
      <c r="W361" s="9" t="str">
        <f>_xlfn.CONCAT(V361, "_", T361)</f>
        <v>wand_ai_920_EN</v>
      </c>
      <c r="Z361" s="9" t="str">
        <f>IF(ISBLANK(X361), W361, X361)</f>
        <v>wand_ai_920_EN</v>
      </c>
    </row>
    <row r="362" spans="1:59">
      <c r="A362" s="9" t="s">
        <v>569</v>
      </c>
      <c r="B362" s="9" t="s">
        <v>1152</v>
      </c>
      <c r="C362" s="9">
        <v>5</v>
      </c>
      <c r="D362" s="9">
        <v>9</v>
      </c>
      <c r="E362" s="9" t="str">
        <f>_xlfn.CONCAT(B362, RIGHT(_xlfn.CONCAT("0", D362), 2))</f>
        <v>BZ-5U09</v>
      </c>
      <c r="F362" s="9" t="s">
        <v>1081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>
        <f>MATCH($A362, 'Spells By School'!D:D, 0)</f>
        <v>59</v>
      </c>
      <c r="N362" s="9" t="e">
        <f>MATCH($A362, 'Spells By School'!E:E, 0)</f>
        <v>#N/A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Transmutation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TR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91</v>
      </c>
      <c r="V362" s="9" t="str">
        <f>INDEX('Wand Mapping'!K:K, U362)</f>
        <v>wand_ai_890</v>
      </c>
      <c r="W362" s="9" t="str">
        <f>_xlfn.CONCAT(V362, "_", T362)</f>
        <v>wand_ai_890_TR</v>
      </c>
      <c r="Z362" s="9" t="str">
        <f>IF(ISBLANK(X362), W362, X362)</f>
        <v>wand_ai_890_TR</v>
      </c>
    </row>
    <row r="363" spans="1:59">
      <c r="A363" s="9" t="s">
        <v>1090</v>
      </c>
      <c r="B363" s="9" t="s">
        <v>1153</v>
      </c>
      <c r="C363" s="9">
        <v>5</v>
      </c>
      <c r="D363" s="9">
        <v>9</v>
      </c>
      <c r="E363" s="9" t="str">
        <f>_xlfn.CONCAT(B363, RIGHT(_xlfn.CONCAT("0", D363), 2))</f>
        <v>BZ-5V09</v>
      </c>
      <c r="F363" s="9" t="s">
        <v>1082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>
        <f ca="1">MATCH($A363, 'Spells By School'!G:G, 0)</f>
        <v>79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ca="1">IF(ISNA($J363), IF(ISNA($K363), IF(ISNA($L363), IF(ISNA($M363), IF(ISNA($N363), IF(ISNA($O363), IF(ISNA($P363), IF(ISNA($Q363), IF(ISNA($R363), "###error###", R$1),Q$1),P$1),O$1),N$1),M$1),L$1),K$1),J$1)</f>
        <v>Necromancy</v>
      </c>
      <c r="T363" s="9" t="str">
        <f ca="1">IF(ISNA($J363), IF(ISNA($K363), IF(ISNA($L363), IF(ISNA($M363), IF(ISNA($N363), IF(ISNA($O363), IF(ISNA($P363), IF(ISNA($Q363), IF(ISNA($R363), "###error###", "WM"),"IL"),"NE"),"EN"),"EV"),"TR"),"DI"),"CO"),"AB")</f>
        <v>NE</v>
      </c>
      <c r="U363" s="9" t="e">
        <f ca="1"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#N/A</v>
      </c>
      <c r="V363" s="9" t="e">
        <f ca="1">INDEX('Wand Mapping'!K:K, U363)</f>
        <v>#N/A</v>
      </c>
      <c r="W363" s="9" t="e">
        <f ca="1">_xlfn.CONCAT(V363, "_", T363)</f>
        <v>#N/A</v>
      </c>
      <c r="X363" s="60" t="s">
        <v>1962</v>
      </c>
      <c r="Z363" s="9" t="str">
        <f>IF(ISBLANK(X363), W363, X363)</f>
        <v>wand_ai_770_NE</v>
      </c>
    </row>
    <row r="364" spans="1:59">
      <c r="A364" s="9" t="s">
        <v>384</v>
      </c>
      <c r="B364" s="9" t="s">
        <v>1154</v>
      </c>
      <c r="C364" s="9">
        <v>5</v>
      </c>
      <c r="D364" s="9">
        <v>9</v>
      </c>
      <c r="E364" s="9" t="str">
        <f>_xlfn.CONCAT(B364, RIGHT(_xlfn.CONCAT("0", D364), 2))</f>
        <v>BZ-5W09</v>
      </c>
      <c r="F364" s="9" t="s">
        <v>1083</v>
      </c>
      <c r="G364" s="9" t="s">
        <v>655</v>
      </c>
      <c r="H364" s="9" t="s">
        <v>652</v>
      </c>
      <c r="J364" s="9">
        <f>MATCH($A364, 'Spells By School'!A:A, 0)</f>
        <v>62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63</v>
      </c>
      <c r="V364" s="9" t="str">
        <f>INDEX('Wand Mapping'!K:K, U364)</f>
        <v>wand_ai_610</v>
      </c>
      <c r="W364" s="9" t="str">
        <f>_xlfn.CONCAT(V364, "_", T364)</f>
        <v>wand_ai_610_AB</v>
      </c>
      <c r="Z364" s="9" t="str">
        <f>IF(ISBLANK(X364), W364, X364)</f>
        <v>wand_ai_610_AB</v>
      </c>
    </row>
    <row r="365" spans="1:59">
      <c r="A365" s="9" t="s">
        <v>477</v>
      </c>
      <c r="B365" s="9" t="s">
        <v>1155</v>
      </c>
      <c r="C365" s="9">
        <v>5</v>
      </c>
      <c r="D365" s="9">
        <v>9</v>
      </c>
      <c r="E365" s="9" t="str">
        <f>_xlfn.CONCAT(B365, RIGHT(_xlfn.CONCAT("0", D365), 2))</f>
        <v>BZ-5X09</v>
      </c>
      <c r="F365" s="9" t="s">
        <v>1084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>
        <f>MATCH($A365, 'Spells By School'!H:H, 0)</f>
        <v>22</v>
      </c>
      <c r="R365" s="9" t="e">
        <f>MATCH($A365, 'Spells By School'!I:I, 0)</f>
        <v>#N/A</v>
      </c>
      <c r="S365" s="9" t="str">
        <f ca="1">IF(ISNA($J365), IF(ISNA($K365), IF(ISNA($L365), IF(ISNA($M365), IF(ISNA($N365), IF(ISNA($O365), IF(ISNA($P365), IF(ISNA($Q365), IF(ISNA($R365), "###error###", R$1),Q$1),P$1),O$1),N$1),M$1),L$1),K$1),J$1)</f>
        <v>Illusion</v>
      </c>
      <c r="T365" s="9" t="str">
        <f ca="1">IF(ISNA($J365), IF(ISNA($K365), IF(ISNA($L365), IF(ISNA($M365), IF(ISNA($N365), IF(ISNA($O365), IF(ISNA($P365), IF(ISNA($Q365), IF(ISNA($R365), "###error###", "WM"),"IL"),"NE"),"EN"),"EV"),"TR"),"DI"),"CO"),"AB")</f>
        <v>IL</v>
      </c>
      <c r="U365" s="9">
        <f ca="1"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77</v>
      </c>
      <c r="V365" s="9" t="str">
        <f ca="1">INDEX('Wand Mapping'!K:K, U365)</f>
        <v>wand_ai_750</v>
      </c>
      <c r="W365" s="9" t="str">
        <f ca="1">_xlfn.CONCAT(V365, "_", T365)</f>
        <v>wand_ai_750_IL</v>
      </c>
      <c r="Z365" s="9" t="str">
        <f ca="1">IF(ISBLANK(X365), W365, X365)</f>
        <v>wand_ai_750_IL</v>
      </c>
    </row>
    <row r="366" spans="1:59">
      <c r="A366" s="9" t="s">
        <v>397</v>
      </c>
      <c r="B366" s="9" t="s">
        <v>1156</v>
      </c>
      <c r="C366" s="9">
        <v>5</v>
      </c>
      <c r="D366" s="9">
        <v>9</v>
      </c>
      <c r="E366" s="9" t="str">
        <f>_xlfn.CONCAT(B366, RIGHT(_xlfn.CONCAT("0", D366), 2))</f>
        <v>BZ-5Y09</v>
      </c>
      <c r="F366" s="9" t="s">
        <v>1085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42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65</v>
      </c>
      <c r="V366" s="9" t="str">
        <f>INDEX('Wand Mapping'!K:K, U366)</f>
        <v>wand_ai_630</v>
      </c>
      <c r="W366" s="9" t="str">
        <f>_xlfn.CONCAT(V366, "_", T366)</f>
        <v>wand_ai_630_CO</v>
      </c>
      <c r="Z366" s="9" t="str">
        <f>IF(ISBLANK(X366), W366, X366)</f>
        <v>wand_ai_630_CO</v>
      </c>
    </row>
    <row r="367" spans="1:59">
      <c r="A367" s="9" t="s">
        <v>165</v>
      </c>
      <c r="B367" s="9" t="s">
        <v>1157</v>
      </c>
      <c r="C367" s="9">
        <v>5</v>
      </c>
      <c r="D367" s="9">
        <v>9</v>
      </c>
      <c r="E367" s="9" t="str">
        <f>_xlfn.CONCAT(B367, RIGHT(_xlfn.CONCAT("0", D367), 2))</f>
        <v>BZ-5Z09</v>
      </c>
      <c r="F367" s="9" t="s">
        <v>1086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56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Necromancy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29</v>
      </c>
      <c r="V367" s="9" t="str">
        <f ca="1">INDEX('Wand Mapping'!K:K, U367)</f>
        <v>wand_ai_270</v>
      </c>
      <c r="W367" s="9" t="str">
        <f ca="1">_xlfn.CONCAT(V367, "_", T367)</f>
        <v>wand_ai_270_NE</v>
      </c>
      <c r="Z367" s="9" t="str">
        <f ca="1">IF(ISBLANK(X367), W367, X367)</f>
        <v>wand_ai_270_NE</v>
      </c>
    </row>
    <row r="368" spans="1:59">
      <c r="A368" s="9" t="s">
        <v>532</v>
      </c>
      <c r="B368" s="9" t="s">
        <v>1200</v>
      </c>
      <c r="C368" s="9">
        <v>6</v>
      </c>
      <c r="D368" s="9">
        <v>12</v>
      </c>
      <c r="E368" s="9" t="str">
        <f>_xlfn.CONCAT(B368, RIGHT(_xlfn.CONCAT("0", D368), 2))</f>
        <v>BZ-6-12</v>
      </c>
      <c r="F368" s="9" t="s">
        <v>1161</v>
      </c>
      <c r="G368" s="9" t="s">
        <v>655</v>
      </c>
      <c r="H368" s="9" t="s">
        <v>652</v>
      </c>
      <c r="J368" s="9" t="e">
        <f>MATCH($A368, 'Spells By School'!A:A, 0)</f>
        <v>#N/A</v>
      </c>
      <c r="K368" s="9">
        <f>MATCH($A368, 'Spells By School'!B:B, 0)</f>
        <v>43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>IF(ISNA($J368), IF(ISNA($K368), IF(ISNA($L368), IF(ISNA($M368), IF(ISNA($N368), IF(ISNA($O368), IF(ISNA($P368), IF(ISNA($Q368), IF(ISNA($R368), "###error###", R$1),Q$1),P$1),O$1),N$1),M$1),L$1),K$1),J$1)</f>
        <v>Conjuration</v>
      </c>
      <c r="T368" s="9" t="str">
        <f>IF(ISNA($J368), IF(ISNA($K368), IF(ISNA($L368), IF(ISNA($M368), IF(ISNA($N368), IF(ISNA($O368), IF(ISNA($P368), IF(ISNA($Q368), IF(ISNA($R368), "###error###", "WM"),"IL"),"NE"),"EN"),"EV"),"TR"),"DI"),"CO"),"AB")</f>
        <v>CO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85</v>
      </c>
      <c r="V368" s="9" t="str">
        <f>INDEX('Wand Mapping'!K:K, U368)</f>
        <v>wand_ai_830</v>
      </c>
      <c r="W368" s="9" t="str">
        <f>_xlfn.CONCAT(V368, "_", T368)</f>
        <v>wand_ai_830_CO</v>
      </c>
      <c r="Z368" s="9" t="str">
        <f>IF(ISBLANK(X368), W368, X368)</f>
        <v>wand_ai_830_CO</v>
      </c>
    </row>
    <row r="369" spans="1:26">
      <c r="A369" s="9" t="s">
        <v>345</v>
      </c>
      <c r="B369" s="9" t="s">
        <v>1201</v>
      </c>
      <c r="C369" s="9">
        <v>6</v>
      </c>
      <c r="D369" s="9">
        <v>12</v>
      </c>
      <c r="E369" s="9" t="str">
        <f>_xlfn.CONCAT(B369, RIGHT(_xlfn.CONCAT("0", D369), 2))</f>
        <v>BZ-6!12</v>
      </c>
      <c r="F369" s="9" t="s">
        <v>1162</v>
      </c>
      <c r="G369" s="9" t="s">
        <v>655</v>
      </c>
      <c r="H369" s="9" t="s">
        <v>652</v>
      </c>
      <c r="J369" s="9">
        <f>MATCH($A369, 'Spells By School'!A:A, 0)</f>
        <v>20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Abjuration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AB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57</v>
      </c>
      <c r="V369" s="9" t="str">
        <f>INDEX('Wand Mapping'!K:K, U369)</f>
        <v>wand_ai_550</v>
      </c>
      <c r="W369" s="9" t="str">
        <f>_xlfn.CONCAT(V369, "_", T369)</f>
        <v>wand_ai_550_AB</v>
      </c>
      <c r="Z369" s="9" t="str">
        <f>IF(ISBLANK(X369), W369, X369)</f>
        <v>wand_ai_550_AB</v>
      </c>
    </row>
    <row r="370" spans="1:26">
      <c r="A370" s="9" t="s">
        <v>168</v>
      </c>
      <c r="B370" s="9" t="s">
        <v>1202</v>
      </c>
      <c r="C370" s="9">
        <v>6</v>
      </c>
      <c r="D370" s="9">
        <v>12</v>
      </c>
      <c r="E370" s="9" t="str">
        <f>_xlfn.CONCAT(B370, RIGHT(_xlfn.CONCAT("0", D370), 2))</f>
        <v>BZ-6_12</v>
      </c>
      <c r="F370" s="9" t="s">
        <v>1163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84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30</v>
      </c>
      <c r="V370" s="9" t="str">
        <f>INDEX('Wand Mapping'!K:K, U370)</f>
        <v>wand_ai_280</v>
      </c>
      <c r="W370" s="9" t="str">
        <f>_xlfn.CONCAT(V370, "_", T370)</f>
        <v>wand_ai_280_TR</v>
      </c>
      <c r="Z370" s="9" t="str">
        <f>IF(ISBLANK(X370), W370, X370)</f>
        <v>wand_ai_280_TR</v>
      </c>
    </row>
    <row r="371" spans="1:26">
      <c r="A371" s="9" t="s">
        <v>317</v>
      </c>
      <c r="B371" s="9" t="s">
        <v>751</v>
      </c>
      <c r="C371" s="9">
        <v>6</v>
      </c>
      <c r="D371" s="9">
        <v>12</v>
      </c>
      <c r="E371" s="9" t="str">
        <f>_xlfn.CONCAT(B371, RIGHT(_xlfn.CONCAT("0", D371), 2))</f>
        <v>BZ-6012</v>
      </c>
      <c r="F371" s="9" t="s">
        <v>1164</v>
      </c>
      <c r="G371" s="9" t="s">
        <v>655</v>
      </c>
      <c r="H371" s="9" t="s">
        <v>652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>
        <f>MATCH($A371, 'Spells By School'!D:D, 0)</f>
        <v>29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Transmutation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TR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52</v>
      </c>
      <c r="V371" s="9" t="str">
        <f>INDEX('Wand Mapping'!K:K, U371)</f>
        <v>wand_ai_500</v>
      </c>
      <c r="W371" s="9" t="str">
        <f>_xlfn.CONCAT(V371, "_", T371)</f>
        <v>wand_ai_500_TR</v>
      </c>
      <c r="Z371" s="9" t="str">
        <f>IF(ISBLANK(X371), W371, X371)</f>
        <v>wand_ai_500_TR</v>
      </c>
    </row>
    <row r="372" spans="1:26">
      <c r="A372" s="9" t="s">
        <v>21</v>
      </c>
      <c r="B372" s="9" t="s">
        <v>752</v>
      </c>
      <c r="C372" s="9">
        <v>6</v>
      </c>
      <c r="D372" s="9">
        <v>12</v>
      </c>
      <c r="E372" s="9" t="str">
        <f>_xlfn.CONCAT(B372, RIGHT(_xlfn.CONCAT("0", D372), 2))</f>
        <v>BZ-6112</v>
      </c>
      <c r="F372" s="9" t="s">
        <v>1165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 t="e">
        <f>MATCH($A372, 'Spells By School'!E:E, 0)</f>
        <v>#N/A</v>
      </c>
      <c r="O372" s="9" t="e">
        <f>MATCH($A372, 'Spells By School'!F:F, 0)</f>
        <v>#N/A</v>
      </c>
      <c r="P372" s="9">
        <f ca="1">MATCH($A372, 'Spells By School'!G:G, 0)</f>
        <v>23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ca="1">IF(ISNA($J372), IF(ISNA($K372), IF(ISNA($L372), IF(ISNA($M372), IF(ISNA($N372), IF(ISNA($O372), IF(ISNA($P372), IF(ISNA($Q372), IF(ISNA($R372), "###error###", R$1),Q$1),P$1),O$1),N$1),M$1),L$1),K$1),J$1)</f>
        <v>Necromancy</v>
      </c>
      <c r="T372" s="9" t="str">
        <f ca="1">IF(ISNA($J372), IF(ISNA($K372), IF(ISNA($L372), IF(ISNA($M372), IF(ISNA($N372), IF(ISNA($O372), IF(ISNA($P372), IF(ISNA($Q372), IF(ISNA($R372), "###error###", "WM"),"IL"),"NE"),"EN"),"EV"),"TR"),"DI"),"CO"),"AB")</f>
        <v>NE</v>
      </c>
      <c r="U372" s="9">
        <f ca="1"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4</v>
      </c>
      <c r="V372" s="9" t="str">
        <f ca="1">INDEX('Wand Mapping'!K:K, U372)</f>
        <v>wand_ai_020</v>
      </c>
      <c r="W372" s="9" t="str">
        <f ca="1">_xlfn.CONCAT(V372, "_", T372)</f>
        <v>wand_ai_020_NE</v>
      </c>
      <c r="Z372" s="9" t="str">
        <f ca="1">IF(ISBLANK(X372), W372, X372)</f>
        <v>wand_ai_020_NE</v>
      </c>
    </row>
    <row r="373" spans="1:26">
      <c r="A373" s="9" t="s">
        <v>459</v>
      </c>
      <c r="B373" s="9" t="s">
        <v>753</v>
      </c>
      <c r="C373" s="9">
        <v>6</v>
      </c>
      <c r="D373" s="9">
        <v>12</v>
      </c>
      <c r="E373" s="9" t="str">
        <f>_xlfn.CONCAT(B373, RIGHT(_xlfn.CONCAT("0", D373), 2))</f>
        <v>BZ-6212</v>
      </c>
      <c r="F373" s="9" t="s">
        <v>1166</v>
      </c>
      <c r="G373" s="9" t="s">
        <v>655</v>
      </c>
      <c r="H373" s="9" t="s">
        <v>652</v>
      </c>
      <c r="J373" s="9">
        <f>MATCH($A373, 'Spells By School'!A:A, 0)</f>
        <v>47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Abjuration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75</v>
      </c>
      <c r="V373" s="9" t="str">
        <f>INDEX('Wand Mapping'!K:K, U373)</f>
        <v>wand_ai_730</v>
      </c>
      <c r="W373" s="9" t="str">
        <f>_xlfn.CONCAT(V373, "_", T373)</f>
        <v>wand_ai_730_AB</v>
      </c>
      <c r="Z373" s="9" t="str">
        <f>IF(ISBLANK(X373), W373, X373)</f>
        <v>wand_ai_730_AB</v>
      </c>
    </row>
    <row r="374" spans="1:26">
      <c r="A374" s="9" t="s">
        <v>272</v>
      </c>
      <c r="B374" s="9" t="s">
        <v>754</v>
      </c>
      <c r="C374" s="9">
        <v>6</v>
      </c>
      <c r="D374" s="9">
        <v>12</v>
      </c>
      <c r="E374" s="9" t="str">
        <f>_xlfn.CONCAT(B374, RIGHT(_xlfn.CONCAT("0", D374), 2))</f>
        <v>BZ-6312</v>
      </c>
      <c r="F374" s="9" t="s">
        <v>1167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17</v>
      </c>
      <c r="R374" s="9" t="e">
        <f>MATCH($A374, 'Spells By School'!I:I, 0)</f>
        <v>#N/A</v>
      </c>
      <c r="S374" s="9" t="str">
        <f ca="1">IF(ISNA($J374), IF(ISNA($K374), IF(ISNA($L374), IF(ISNA($M374), IF(ISNA($N374), IF(ISNA($O374), IF(ISNA($P374), IF(ISNA($Q374), IF(ISNA($R374), "###error###", R$1),Q$1),P$1),O$1),N$1),M$1),L$1),K$1),J$1)</f>
        <v>Illusion</v>
      </c>
      <c r="T374" s="9" t="str">
        <f ca="1">IF(ISNA($J374), IF(ISNA($K374), IF(ISNA($L374), IF(ISNA($M374), IF(ISNA($N374), IF(ISNA($O374), IF(ISNA($P374), IF(ISNA($Q374), IF(ISNA($R374), "###error###", "WM"),"IL"),"NE"),"EN"),"EV"),"TR"),"DI"),"CO"),"AB")</f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45</v>
      </c>
      <c r="V374" s="9" t="str">
        <f ca="1">INDEX('Wand Mapping'!K:K, U374)</f>
        <v>wand_ai_430</v>
      </c>
      <c r="W374" s="9" t="str">
        <f ca="1">_xlfn.CONCAT(V374, "_", T374)</f>
        <v>wand_ai_430_IL</v>
      </c>
      <c r="Z374" s="9" t="str">
        <f ca="1">IF(ISBLANK(X374), W374, X374)</f>
        <v>wand_ai_430_IL</v>
      </c>
    </row>
    <row r="375" spans="1:26">
      <c r="A375" s="9" t="s">
        <v>563</v>
      </c>
      <c r="B375" s="9" t="s">
        <v>755</v>
      </c>
      <c r="C375" s="9">
        <v>6</v>
      </c>
      <c r="D375" s="9">
        <v>12</v>
      </c>
      <c r="E375" s="9" t="str">
        <f>_xlfn.CONCAT(B375, RIGHT(_xlfn.CONCAT("0", D375), 2))</f>
        <v>BZ-6412</v>
      </c>
      <c r="F375" s="9" t="s">
        <v>1168</v>
      </c>
      <c r="G375" s="9" t="s">
        <v>655</v>
      </c>
      <c r="H375" s="9" t="s">
        <v>652</v>
      </c>
      <c r="J375" s="9">
        <f>MATCH($A375, 'Spells By School'!A:A, 0)</f>
        <v>37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Abjuration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90</v>
      </c>
      <c r="V375" s="9" t="str">
        <f>INDEX('Wand Mapping'!K:K, U375)</f>
        <v>wand_ai_880</v>
      </c>
      <c r="W375" s="9" t="str">
        <f>_xlfn.CONCAT(V375, "_", T375)</f>
        <v>wand_ai_880_AB</v>
      </c>
      <c r="Z375" s="9" t="str">
        <f>IF(ISBLANK(X375), W375, X375)</f>
        <v>wand_ai_880_AB</v>
      </c>
    </row>
    <row r="376" spans="1:26">
      <c r="A376" s="9" t="s">
        <v>420</v>
      </c>
      <c r="B376" s="9" t="s">
        <v>757</v>
      </c>
      <c r="C376" s="9">
        <v>6</v>
      </c>
      <c r="D376" s="9">
        <v>12</v>
      </c>
      <c r="E376" s="9" t="str">
        <f>_xlfn.CONCAT(B376, RIGHT(_xlfn.CONCAT("0", D376), 2))</f>
        <v>BZ-6612</v>
      </c>
      <c r="F376" s="9" t="s">
        <v>1170</v>
      </c>
      <c r="G376" s="9" t="s">
        <v>655</v>
      </c>
      <c r="H376" s="9" t="s">
        <v>652</v>
      </c>
      <c r="J376" s="9">
        <f>MATCH($A376, 'Spells By School'!A:A, 0)</f>
        <v>48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Abjuration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AB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69</v>
      </c>
      <c r="V376" s="9" t="str">
        <f>INDEX('Wand Mapping'!K:K, U376)</f>
        <v>wand_ai_670</v>
      </c>
      <c r="W376" s="9" t="str">
        <f>_xlfn.CONCAT(V376, "_", T376)</f>
        <v>wand_ai_670_AB</v>
      </c>
      <c r="Z376" s="9" t="str">
        <f>IF(ISBLANK(X376), W376, X376)</f>
        <v>wand_ai_670_AB</v>
      </c>
    </row>
    <row r="377" spans="1:26">
      <c r="A377" s="9" t="s">
        <v>564</v>
      </c>
      <c r="B377" s="9" t="s">
        <v>758</v>
      </c>
      <c r="C377" s="9">
        <v>6</v>
      </c>
      <c r="D377" s="9">
        <v>12</v>
      </c>
      <c r="E377" s="9" t="str">
        <f>_xlfn.CONCAT(B377, RIGHT(_xlfn.CONCAT("0", D377), 2))</f>
        <v>BZ-6712</v>
      </c>
      <c r="F377" s="9" t="s">
        <v>1171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58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90</v>
      </c>
      <c r="V377" s="9" t="str">
        <f>INDEX('Wand Mapping'!K:K, U377)</f>
        <v>wand_ai_880</v>
      </c>
      <c r="W377" s="9" t="str">
        <f>_xlfn.CONCAT(V377, "_", T377)</f>
        <v>wand_ai_880_CO</v>
      </c>
      <c r="Z377" s="9" t="str">
        <f>IF(ISBLANK(X377), W377, X377)</f>
        <v>wand_ai_880_CO</v>
      </c>
    </row>
    <row r="378" spans="1:26">
      <c r="A378" s="9" t="s">
        <v>331</v>
      </c>
      <c r="B378" s="9" t="s">
        <v>759</v>
      </c>
      <c r="C378" s="9">
        <v>6</v>
      </c>
      <c r="D378" s="9">
        <v>12</v>
      </c>
      <c r="E378" s="9" t="str">
        <f>_xlfn.CONCAT(B378, RIGHT(_xlfn.CONCAT("0", D378), 2))</f>
        <v>BZ-6812</v>
      </c>
      <c r="F378" s="9" t="s">
        <v>1172</v>
      </c>
      <c r="G378" s="9" t="s">
        <v>655</v>
      </c>
      <c r="H378" s="9" t="s">
        <v>652</v>
      </c>
      <c r="J378" s="9" t="e">
        <f>MATCH($A378, 'Spells By School'!A:A, 0)</f>
        <v>#N/A</v>
      </c>
      <c r="K378" s="9" t="e">
        <f>MATCH($A378, 'Spells By School'!B:B, 0)</f>
        <v>#N/A</v>
      </c>
      <c r="L378" s="9" t="e">
        <f>MATCH($A378, 'Spells By School'!C:C, 0)</f>
        <v>#N/A</v>
      </c>
      <c r="M378" s="9">
        <f>MATCH($A378, 'Spells By School'!D:D, 0)</f>
        <v>39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Transmutation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TR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54</v>
      </c>
      <c r="V378" s="9" t="str">
        <f>INDEX('Wand Mapping'!K:K, U378)</f>
        <v>wand_ai_520</v>
      </c>
      <c r="W378" s="9" t="str">
        <f>_xlfn.CONCAT(V378, "_", T378)</f>
        <v>wand_ai_520_TR</v>
      </c>
      <c r="Z378" s="9" t="str">
        <f>IF(ISBLANK(X378), W378, X378)</f>
        <v>wand_ai_520_TR</v>
      </c>
    </row>
    <row r="379" spans="1:26">
      <c r="A379" s="9" t="s">
        <v>254</v>
      </c>
      <c r="B379" s="9" t="s">
        <v>760</v>
      </c>
      <c r="C379" s="9">
        <v>6</v>
      </c>
      <c r="D379" s="9">
        <v>12</v>
      </c>
      <c r="E379" s="9" t="str">
        <f>_xlfn.CONCAT(B379, RIGHT(_xlfn.CONCAT("0", D379), 2))</f>
        <v>BZ-6912</v>
      </c>
      <c r="F379" s="9" t="s">
        <v>1173</v>
      </c>
      <c r="G379" s="9" t="s">
        <v>655</v>
      </c>
      <c r="H379" s="9" t="s">
        <v>652</v>
      </c>
      <c r="J379" s="9" t="e">
        <f>MATCH($A379, 'Spells By School'!A:A, 0)</f>
        <v>#N/A</v>
      </c>
      <c r="K379" s="9" t="e">
        <f>MATCH($A379, 'Spells By School'!B:B, 0)</f>
        <v>#N/A</v>
      </c>
      <c r="L379" s="9" t="e">
        <f>MATCH($A379, 'Spells By School'!C:C, 0)</f>
        <v>#N/A</v>
      </c>
      <c r="M379" s="9" t="e">
        <f>MATCH($A379, 'Spells By School'!D:D, 0)</f>
        <v>#N/A</v>
      </c>
      <c r="N379" s="9">
        <f>MATCH($A379, 'Spells By School'!E:E, 0)</f>
        <v>18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Invocation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EV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43</v>
      </c>
      <c r="V379" s="9" t="str">
        <f>INDEX('Wand Mapping'!K:K, U379)</f>
        <v>wand_ai_410</v>
      </c>
      <c r="W379" s="9" t="str">
        <f>_xlfn.CONCAT(V379, "_", T379)</f>
        <v>wand_ai_410_EV</v>
      </c>
      <c r="Z379" s="9" t="str">
        <f>IF(ISBLANK(X379), W379, X379)</f>
        <v>wand_ai_410_EV</v>
      </c>
    </row>
    <row r="380" spans="1:26">
      <c r="A380" s="9" t="s">
        <v>142</v>
      </c>
      <c r="B380" s="9" t="s">
        <v>1203</v>
      </c>
      <c r="C380" s="9">
        <v>6</v>
      </c>
      <c r="D380" s="9">
        <v>12</v>
      </c>
      <c r="E380" s="9" t="str">
        <f>_xlfn.CONCAT(B380, RIGHT(_xlfn.CONCAT("0", D380), 2))</f>
        <v>BZ-6A12</v>
      </c>
      <c r="F380" s="9" t="s">
        <v>1174</v>
      </c>
      <c r="G380" s="9" t="s">
        <v>655</v>
      </c>
      <c r="H380" s="9" t="s">
        <v>652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 t="e">
        <f>MATCH($A380, 'Spells By School'!D:D, 0)</f>
        <v>#N/A</v>
      </c>
      <c r="N380" s="9">
        <f>MATCH($A380, 'Spells By School'!E:E, 0)</f>
        <v>13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Invocation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EV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25</v>
      </c>
      <c r="V380" s="9" t="str">
        <f>INDEX('Wand Mapping'!K:K, U380)</f>
        <v>wand_ai_230</v>
      </c>
      <c r="W380" s="9" t="str">
        <f>_xlfn.CONCAT(V380, "_", T380)</f>
        <v>wand_ai_230_EV</v>
      </c>
      <c r="Z380" s="9" t="str">
        <f>IF(ISBLANK(X380), W380, X380)</f>
        <v>wand_ai_230_EV</v>
      </c>
    </row>
    <row r="381" spans="1:26">
      <c r="A381" s="9" t="s">
        <v>347</v>
      </c>
      <c r="B381" s="9" t="s">
        <v>1204</v>
      </c>
      <c r="C381" s="9">
        <v>6</v>
      </c>
      <c r="D381" s="9">
        <v>12</v>
      </c>
      <c r="E381" s="9" t="str">
        <f>_xlfn.CONCAT(B381, RIGHT(_xlfn.CONCAT("0", D381), 2))</f>
        <v>BZ-6B12</v>
      </c>
      <c r="F381" s="9" t="s">
        <v>1175</v>
      </c>
      <c r="G381" s="9" t="s">
        <v>655</v>
      </c>
      <c r="H381" s="9" t="s">
        <v>652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16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Transmutation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57</v>
      </c>
      <c r="V381" s="9" t="str">
        <f>INDEX('Wand Mapping'!K:K, U381)</f>
        <v>wand_ai_550</v>
      </c>
      <c r="W381" s="9" t="str">
        <f>_xlfn.CONCAT(V381, "_", T381)</f>
        <v>wand_ai_550_TR</v>
      </c>
      <c r="Z381" s="9" t="str">
        <f>IF(ISBLANK(X381), W381, X381)</f>
        <v>wand_ai_550_TR</v>
      </c>
    </row>
    <row r="382" spans="1:26">
      <c r="A382" s="9" t="s">
        <v>482</v>
      </c>
      <c r="B382" s="9" t="s">
        <v>1205</v>
      </c>
      <c r="C382" s="9">
        <v>6</v>
      </c>
      <c r="D382" s="9">
        <v>12</v>
      </c>
      <c r="E382" s="9" t="str">
        <f>_xlfn.CONCAT(B382, RIGHT(_xlfn.CONCAT("0", D382), 2))</f>
        <v>BZ-6C12</v>
      </c>
      <c r="F382" s="9" t="s">
        <v>1176</v>
      </c>
      <c r="G382" s="9" t="s">
        <v>655</v>
      </c>
      <c r="H382" s="9" t="s">
        <v>652</v>
      </c>
      <c r="J382" s="9" t="e">
        <f>MATCH($A382, 'Spells By School'!A:A, 0)</f>
        <v>#N/A</v>
      </c>
      <c r="K382" s="9" t="e">
        <f>MATCH($A382, 'Spells By School'!B:B, 0)</f>
        <v>#N/A</v>
      </c>
      <c r="L382" s="9" t="e">
        <f>MATCH($A382, 'Spells By School'!C:C, 0)</f>
        <v>#N/A</v>
      </c>
      <c r="M382" s="9" t="e">
        <f>MATCH($A382, 'Spells By School'!D:D, 0)</f>
        <v>#N/A</v>
      </c>
      <c r="N382" s="9">
        <f>MATCH($A382, 'Spells By School'!E:E, 0)</f>
        <v>17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Invocation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EV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78</v>
      </c>
      <c r="V382" s="9" t="str">
        <f>INDEX('Wand Mapping'!K:K, U382)</f>
        <v>wand_ai_760</v>
      </c>
      <c r="W382" s="9" t="str">
        <f>_xlfn.CONCAT(V382, "_", T382)</f>
        <v>wand_ai_760_EV</v>
      </c>
      <c r="Z382" s="9" t="str">
        <f>IF(ISBLANK(X382), W382, X382)</f>
        <v>wand_ai_760_EV</v>
      </c>
    </row>
    <row r="383" spans="1:26">
      <c r="A383" s="42" t="s">
        <v>295</v>
      </c>
      <c r="B383" s="9" t="s">
        <v>1206</v>
      </c>
      <c r="C383" s="9">
        <v>6</v>
      </c>
      <c r="D383" s="9">
        <v>12</v>
      </c>
      <c r="E383" s="9" t="str">
        <f>_xlfn.CONCAT(B383, RIGHT(_xlfn.CONCAT("0", D383), 2))</f>
        <v>BZ-6D12</v>
      </c>
      <c r="F383" s="9" t="s">
        <v>1177</v>
      </c>
      <c r="G383" s="9" t="s">
        <v>655</v>
      </c>
      <c r="H383" s="9" t="s">
        <v>652</v>
      </c>
      <c r="J383" s="9">
        <f>MATCH($A383, 'Spells By School'!A:A, 0)</f>
        <v>68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 t="e">
        <f>MATCH($A383, 'Spells By School'!E:E, 0)</f>
        <v>#N/A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Abjuration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AB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49</v>
      </c>
      <c r="V383" s="9" t="str">
        <f>INDEX('Wand Mapping'!K:K, U383)</f>
        <v>wand_ai_470</v>
      </c>
      <c r="W383" s="9" t="str">
        <f>_xlfn.CONCAT(V383, "_", T383)</f>
        <v>wand_ai_470_AB</v>
      </c>
      <c r="Z383" s="9" t="str">
        <f>IF(ISBLANK(X383), W383, X383)</f>
        <v>wand_ai_470_AB</v>
      </c>
    </row>
    <row r="384" spans="1:26">
      <c r="A384" s="9" t="s">
        <v>204</v>
      </c>
      <c r="B384" s="9" t="s">
        <v>1207</v>
      </c>
      <c r="C384" s="9">
        <v>6</v>
      </c>
      <c r="D384" s="9">
        <v>12</v>
      </c>
      <c r="E384" s="9" t="str">
        <f>_xlfn.CONCAT(B384, RIGHT(_xlfn.CONCAT("0", D384), 2))</f>
        <v>BZ-6E12</v>
      </c>
      <c r="F384" s="9" t="s">
        <v>1178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97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36</v>
      </c>
      <c r="V384" s="9" t="str">
        <f>INDEX('Wand Mapping'!K:K, U384)</f>
        <v>wand_ai_340</v>
      </c>
      <c r="W384" s="9" t="str">
        <f>_xlfn.CONCAT(V384, "_", T384)</f>
        <v>wand_ai_340_CO</v>
      </c>
      <c r="Z384" s="9" t="str">
        <f>IF(ISBLANK(X384), W384, X384)</f>
        <v>wand_ai_340_CO</v>
      </c>
    </row>
    <row r="385" spans="1:26">
      <c r="A385" s="20" t="s">
        <v>62</v>
      </c>
      <c r="B385" s="9" t="s">
        <v>1208</v>
      </c>
      <c r="C385" s="9">
        <v>6</v>
      </c>
      <c r="D385" s="9">
        <v>12</v>
      </c>
      <c r="E385" s="9" t="str">
        <f>_xlfn.CONCAT(B385, RIGHT(_xlfn.CONCAT("0", D385), 2))</f>
        <v>BZ-6F12</v>
      </c>
      <c r="F385" s="9" t="s">
        <v>1179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20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12</v>
      </c>
      <c r="V385" s="9" t="str">
        <f>INDEX('Wand Mapping'!K:K, U385)</f>
        <v>wand_ai_100</v>
      </c>
      <c r="W385" s="9" t="str">
        <f>_xlfn.CONCAT(V385, "_", T385)</f>
        <v>wand_ai_100_CO</v>
      </c>
      <c r="Z385" s="9" t="str">
        <f>IF(ISBLANK(X385), W385, X385)</f>
        <v>wand_ai_100_CO</v>
      </c>
    </row>
    <row r="386" spans="1:26">
      <c r="A386" s="9" t="s">
        <v>472</v>
      </c>
      <c r="B386" s="9" t="s">
        <v>1209</v>
      </c>
      <c r="C386" s="9">
        <v>6</v>
      </c>
      <c r="D386" s="9">
        <v>12</v>
      </c>
      <c r="E386" s="9" t="str">
        <f>_xlfn.CONCAT(B386, RIGHT(_xlfn.CONCAT("0", D386), 2))</f>
        <v>BZ-6G12</v>
      </c>
      <c r="F386" s="9" t="s">
        <v>1180</v>
      </c>
      <c r="G386" s="9" t="s">
        <v>655</v>
      </c>
      <c r="H386" s="9" t="s">
        <v>652</v>
      </c>
      <c r="J386" s="9" t="e">
        <f>MATCH($A386, 'Spells By School'!A:A, 0)</f>
        <v>#N/A</v>
      </c>
      <c r="K386" s="9">
        <f>MATCH($A386, 'Spells By School'!B:B, 0)</f>
        <v>17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Conjuration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CO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77</v>
      </c>
      <c r="V386" s="9" t="str">
        <f>INDEX('Wand Mapping'!K:K, U386)</f>
        <v>wand_ai_750</v>
      </c>
      <c r="W386" s="9" t="str">
        <f>_xlfn.CONCAT(V386, "_", T386)</f>
        <v>wand_ai_750_CO</v>
      </c>
      <c r="Z386" s="9" t="str">
        <f>IF(ISBLANK(X386), W386, X386)</f>
        <v>wand_ai_750_CO</v>
      </c>
    </row>
    <row r="387" spans="1:26">
      <c r="A387" s="19" t="s">
        <v>128</v>
      </c>
      <c r="B387" s="9" t="s">
        <v>1210</v>
      </c>
      <c r="C387" s="9">
        <v>6</v>
      </c>
      <c r="D387" s="9">
        <v>12</v>
      </c>
      <c r="E387" s="9" t="str">
        <f>_xlfn.CONCAT(B387, RIGHT(_xlfn.CONCAT("0", D387), 2))</f>
        <v>BZ-6H12</v>
      </c>
      <c r="F387" s="9" t="s">
        <v>1181</v>
      </c>
      <c r="G387" s="9" t="s">
        <v>655</v>
      </c>
      <c r="H387" s="9" t="s">
        <v>652</v>
      </c>
      <c r="J387" s="9" t="e">
        <f>MATCH($A387, 'Spells By School'!A:A, 0)</f>
        <v>#N/A</v>
      </c>
      <c r="K387" s="9">
        <f>MATCH($A387, 'Spells By School'!B:B, 0)</f>
        <v>19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Conjuration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23</v>
      </c>
      <c r="V387" s="9" t="str">
        <f>INDEX('Wand Mapping'!K:K, U387)</f>
        <v>wand_ai_210</v>
      </c>
      <c r="W387" s="9" t="str">
        <f>_xlfn.CONCAT(V387, "_", T387)</f>
        <v>wand_ai_210_CO</v>
      </c>
      <c r="Z387" s="9" t="str">
        <f>IF(ISBLANK(X387), W387, X387)</f>
        <v>wand_ai_210_CO</v>
      </c>
    </row>
    <row r="388" spans="1:26">
      <c r="A388" s="9" t="s">
        <v>303</v>
      </c>
      <c r="B388" s="9" t="s">
        <v>1211</v>
      </c>
      <c r="C388" s="9">
        <v>6</v>
      </c>
      <c r="D388" s="9">
        <v>12</v>
      </c>
      <c r="E388" s="9" t="str">
        <f>_xlfn.CONCAT(B388, RIGHT(_xlfn.CONCAT("0", D388), 2))</f>
        <v>BZ-6I12</v>
      </c>
      <c r="F388" s="9" t="s">
        <v>1182</v>
      </c>
      <c r="G388" s="9" t="s">
        <v>655</v>
      </c>
      <c r="H388" s="9" t="s">
        <v>652</v>
      </c>
      <c r="J388" s="9" t="e">
        <f>MATCH($A388, 'Spells By School'!A:A, 0)</f>
        <v>#N/A</v>
      </c>
      <c r="K388" s="9">
        <f>MATCH($A388, 'Spells By School'!B:B, 0)</f>
        <v>11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Conjuration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CO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50</v>
      </c>
      <c r="V388" s="9" t="str">
        <f>INDEX('Wand Mapping'!K:K, U388)</f>
        <v>wand_ai_480</v>
      </c>
      <c r="W388" s="9" t="str">
        <f>_xlfn.CONCAT(V388, "_", T388)</f>
        <v>wand_ai_480_CO</v>
      </c>
      <c r="Z388" s="9" t="str">
        <f>IF(ISBLANK(X388), W388, X388)</f>
        <v>wand_ai_480_CO</v>
      </c>
    </row>
    <row r="389" spans="1:26">
      <c r="A389" s="9" t="s">
        <v>280</v>
      </c>
      <c r="B389" s="9" t="s">
        <v>1212</v>
      </c>
      <c r="C389" s="9">
        <v>6</v>
      </c>
      <c r="D389" s="9">
        <v>12</v>
      </c>
      <c r="E389" s="9" t="str">
        <f>_xlfn.CONCAT(B389, RIGHT(_xlfn.CONCAT("0", D389), 2))</f>
        <v>BZ-6J12</v>
      </c>
      <c r="F389" s="9" t="s">
        <v>1183</v>
      </c>
      <c r="G389" s="9" t="s">
        <v>655</v>
      </c>
      <c r="H389" s="9" t="s">
        <v>652</v>
      </c>
      <c r="J389" s="9" t="e">
        <f>MATCH($A389, 'Spells By School'!A:A, 0)</f>
        <v>#N/A</v>
      </c>
      <c r="K389" s="9">
        <f>MATCH($A389, 'Spells By School'!B:B, 0)</f>
        <v>85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Conjuration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CO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47</v>
      </c>
      <c r="V389" s="9" t="str">
        <f>INDEX('Wand Mapping'!K:K, U389)</f>
        <v>wand_ai_450</v>
      </c>
      <c r="W389" s="9" t="str">
        <f>_xlfn.CONCAT(V389, "_", T389)</f>
        <v>wand_ai_450_CO</v>
      </c>
      <c r="Z389" s="9" t="str">
        <f>IF(ISBLANK(X389), W389, X389)</f>
        <v>wand_ai_450_CO</v>
      </c>
    </row>
    <row r="390" spans="1:26">
      <c r="A390" s="9" t="s">
        <v>634</v>
      </c>
      <c r="B390" s="9" t="s">
        <v>1213</v>
      </c>
      <c r="C390" s="9">
        <v>6</v>
      </c>
      <c r="D390" s="9">
        <v>12</v>
      </c>
      <c r="E390" s="9" t="str">
        <f>_xlfn.CONCAT(B390, RIGHT(_xlfn.CONCAT("0", D390), 2))</f>
        <v>BZ-6K12</v>
      </c>
      <c r="F390" s="9" t="s">
        <v>1184</v>
      </c>
      <c r="G390" s="9" t="s">
        <v>655</v>
      </c>
      <c r="H390" s="9" t="s">
        <v>652</v>
      </c>
      <c r="J390" s="9" t="e">
        <f>MATCH($A390, 'Spells By School'!A:A, 0)</f>
        <v>#N/A</v>
      </c>
      <c r="K390" s="9" t="e">
        <f>MATCH($A390, 'Spells By School'!B:B, 0)</f>
        <v>#N/A</v>
      </c>
      <c r="L390" s="9" t="e">
        <f>MATCH($A390, 'Spells By School'!C:C, 0)</f>
        <v>#N/A</v>
      </c>
      <c r="M390" s="9">
        <f>MATCH($A390, 'Spells By School'!D:D, 0)</f>
        <v>78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Transmutation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TR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101</v>
      </c>
      <c r="V390" s="9" t="str">
        <f>INDEX('Wand Mapping'!K:K, U390)</f>
        <v>wand_ai_990</v>
      </c>
      <c r="W390" s="9" t="str">
        <f>_xlfn.CONCAT(V390, "_", T390)</f>
        <v>wand_ai_990_TR</v>
      </c>
      <c r="Z390" s="9" t="str">
        <f>IF(ISBLANK(X390), W390, X390)</f>
        <v>wand_ai_990_TR</v>
      </c>
    </row>
    <row r="391" spans="1:26">
      <c r="A391" s="9" t="s">
        <v>375</v>
      </c>
      <c r="B391" s="9" t="s">
        <v>1214</v>
      </c>
      <c r="C391" s="9">
        <v>6</v>
      </c>
      <c r="D391" s="9">
        <v>12</v>
      </c>
      <c r="E391" s="9" t="str">
        <f>_xlfn.CONCAT(B391, RIGHT(_xlfn.CONCAT("0", D391), 2))</f>
        <v>BZ-6L12</v>
      </c>
      <c r="F391" s="9" t="s">
        <v>1185</v>
      </c>
      <c r="G391" s="9" t="s">
        <v>655</v>
      </c>
      <c r="H391" s="9" t="s">
        <v>652</v>
      </c>
      <c r="J391" s="9" t="e">
        <f>MATCH($A391, 'Spells By School'!A:A, 0)</f>
        <v>#N/A</v>
      </c>
      <c r="K391" s="9">
        <f>MATCH($A391, 'Spells By School'!B:B, 0)</f>
        <v>2</v>
      </c>
      <c r="L391" s="9" t="e">
        <f>MATCH($A391, 'Spells By School'!C:C, 0)</f>
        <v>#N/A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Conjuration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CO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62</v>
      </c>
      <c r="V391" s="9" t="str">
        <f>INDEX('Wand Mapping'!K:K, U391)</f>
        <v>wand_ai_600</v>
      </c>
      <c r="W391" s="9" t="str">
        <f>_xlfn.CONCAT(V391, "_", T391)</f>
        <v>wand_ai_600_CO</v>
      </c>
      <c r="Z391" s="9" t="str">
        <f>IF(ISBLANK(X391), W391, X391)</f>
        <v>wand_ai_600_CO</v>
      </c>
    </row>
    <row r="392" spans="1:26">
      <c r="A392" s="9" t="s">
        <v>389</v>
      </c>
      <c r="B392" s="9" t="s">
        <v>1215</v>
      </c>
      <c r="C392" s="9">
        <v>6</v>
      </c>
      <c r="D392" s="9">
        <v>12</v>
      </c>
      <c r="E392" s="9" t="str">
        <f>_xlfn.CONCAT(B392, RIGHT(_xlfn.CONCAT("0", D392), 2))</f>
        <v>BZ-6M12</v>
      </c>
      <c r="F392" s="9" t="s">
        <v>1186</v>
      </c>
      <c r="G392" s="9" t="s">
        <v>655</v>
      </c>
      <c r="H392" s="9" t="s">
        <v>652</v>
      </c>
      <c r="J392" s="9" t="e">
        <f>MATCH($A392, 'Spells By School'!A:A, 0)</f>
        <v>#N/A</v>
      </c>
      <c r="K392" s="9">
        <f>MATCH($A392, 'Spells By School'!B:B, 0)</f>
        <v>5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Conjuration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CO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64</v>
      </c>
      <c r="V392" s="9" t="str">
        <f>INDEX('Wand Mapping'!K:K, U392)</f>
        <v>wand_ai_620</v>
      </c>
      <c r="W392" s="9" t="str">
        <f>_xlfn.CONCAT(V392, "_", T392)</f>
        <v>wand_ai_620_CO</v>
      </c>
      <c r="Z392" s="9" t="str">
        <f>IF(ISBLANK(X392), W392, X392)</f>
        <v>wand_ai_620_CO</v>
      </c>
    </row>
    <row r="393" spans="1:26">
      <c r="A393" s="9" t="s">
        <v>19</v>
      </c>
      <c r="B393" s="9" t="s">
        <v>1216</v>
      </c>
      <c r="C393" s="9">
        <v>6</v>
      </c>
      <c r="D393" s="9">
        <v>12</v>
      </c>
      <c r="E393" s="9" t="str">
        <f>_xlfn.CONCAT(B393, RIGHT(_xlfn.CONCAT("0", D393), 2))</f>
        <v>BZ-6N12</v>
      </c>
      <c r="F393" s="9" t="s">
        <v>1187</v>
      </c>
      <c r="G393" s="9" t="s">
        <v>655</v>
      </c>
      <c r="H393" s="9" t="s">
        <v>652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 t="e">
        <f>MATCH($A393, 'Spells By School'!D:D, 0)</f>
        <v>#N/A</v>
      </c>
      <c r="N393" s="9">
        <f>MATCH($A393, 'Spells By School'!E:E, 0)</f>
        <v>10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Invocation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EV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</v>
      </c>
      <c r="V393" s="9" t="str">
        <f>INDEX('Wand Mapping'!K:K, U393)</f>
        <v>wand_ai_020</v>
      </c>
      <c r="W393" s="9" t="str">
        <f>_xlfn.CONCAT(V393, "_", T393)</f>
        <v>wand_ai_020_EV</v>
      </c>
      <c r="Z393" s="9" t="str">
        <f>IF(ISBLANK(X393), W393, X393)</f>
        <v>wand_ai_020_EV</v>
      </c>
    </row>
    <row r="394" spans="1:26">
      <c r="A394" s="9" t="s">
        <v>18</v>
      </c>
      <c r="B394" s="9" t="s">
        <v>1217</v>
      </c>
      <c r="C394" s="9">
        <v>6</v>
      </c>
      <c r="D394" s="9">
        <v>12</v>
      </c>
      <c r="E394" s="9" t="str">
        <f>_xlfn.CONCAT(B394, RIGHT(_xlfn.CONCAT("0", D394), 2))</f>
        <v>BZ-6O12</v>
      </c>
      <c r="F394" s="9" t="s">
        <v>1188</v>
      </c>
      <c r="G394" s="9" t="s">
        <v>655</v>
      </c>
      <c r="H394" s="9" t="s">
        <v>652</v>
      </c>
      <c r="J394" s="9" t="e">
        <f>MATCH($A394, 'Spells By School'!A:A, 0)</f>
        <v>#N/A</v>
      </c>
      <c r="K394" s="9">
        <f>MATCH($A394, 'Spells By School'!B:B, 0)</f>
        <v>18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Conjuration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4</v>
      </c>
      <c r="V394" s="9" t="str">
        <f>INDEX('Wand Mapping'!K:K, U394)</f>
        <v>wand_ai_020</v>
      </c>
      <c r="W394" s="9" t="str">
        <f>_xlfn.CONCAT(V394, "_", T394)</f>
        <v>wand_ai_020_CO</v>
      </c>
      <c r="Z394" s="9" t="str">
        <f>IF(ISBLANK(X394), W394, X394)</f>
        <v>wand_ai_020_CO</v>
      </c>
    </row>
    <row r="395" spans="1:26">
      <c r="A395" s="9" t="s">
        <v>57</v>
      </c>
      <c r="B395" s="9" t="s">
        <v>1219</v>
      </c>
      <c r="C395" s="9">
        <v>6</v>
      </c>
      <c r="D395" s="9">
        <v>12</v>
      </c>
      <c r="E395" s="9" t="str">
        <f>_xlfn.CONCAT(B395, RIGHT(_xlfn.CONCAT("0", D395), 2))</f>
        <v>BZ-6Q12</v>
      </c>
      <c r="F395" s="9" t="s">
        <v>1190</v>
      </c>
      <c r="G395" s="9" t="s">
        <v>655</v>
      </c>
      <c r="H395" s="9" t="s">
        <v>652</v>
      </c>
      <c r="J395" s="9" t="e">
        <f>MATCH($A395, 'Spells By School'!A:A, 0)</f>
        <v>#N/A</v>
      </c>
      <c r="K395" s="9">
        <f>MATCH($A395, 'Spells By School'!B:B, 0)</f>
        <v>32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Conjuration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CO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11</v>
      </c>
      <c r="V395" s="9" t="str">
        <f>INDEX('Wand Mapping'!K:K, U395)</f>
        <v>wand_ai_090</v>
      </c>
      <c r="W395" s="9" t="str">
        <f>_xlfn.CONCAT(V395, "_", T395)</f>
        <v>wand_ai_090_CO</v>
      </c>
      <c r="Z395" s="9" t="str">
        <f>IF(ISBLANK(X395), W395, X395)</f>
        <v>wand_ai_090_CO</v>
      </c>
    </row>
    <row r="396" spans="1:26">
      <c r="A396" s="9" t="s">
        <v>313</v>
      </c>
      <c r="B396" s="9" t="s">
        <v>1220</v>
      </c>
      <c r="C396" s="9">
        <v>6</v>
      </c>
      <c r="D396" s="9">
        <v>12</v>
      </c>
      <c r="E396" s="9" t="str">
        <f>_xlfn.CONCAT(B396, RIGHT(_xlfn.CONCAT("0", D396), 2))</f>
        <v>BZ-6R12</v>
      </c>
      <c r="F396" s="9" t="s">
        <v>1191</v>
      </c>
      <c r="G396" s="9" t="s">
        <v>655</v>
      </c>
      <c r="H396" s="9" t="s">
        <v>652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36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ca="1">IF(ISNA($J396), IF(ISNA($K396), IF(ISNA($L396), IF(ISNA($M396), IF(ISNA($N396), IF(ISNA($O396), IF(ISNA($P396), IF(ISNA($Q396), IF(ISNA($R396), "###error###", R$1),Q$1),P$1),O$1),N$1),M$1),L$1),K$1),J$1)</f>
        <v>Necromancy</v>
      </c>
      <c r="T396" s="9" t="str">
        <f ca="1">IF(ISNA($J396), IF(ISNA($K396), IF(ISNA($L396), IF(ISNA($M396), IF(ISNA($N396), IF(ISNA($O396), IF(ISNA($P396), IF(ISNA($Q396), IF(ISNA($R396), "###error###", "WM"),"IL"),"NE"),"EN"),"EV"),"TR"),"DI"),"CO"),"AB")</f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51</v>
      </c>
      <c r="V396" s="9" t="str">
        <f ca="1">INDEX('Wand Mapping'!K:K, U396)</f>
        <v>wand_ai_490</v>
      </c>
      <c r="W396" s="9" t="str">
        <f ca="1">_xlfn.CONCAT(V396, "_", T396)</f>
        <v>wand_ai_490_NE</v>
      </c>
      <c r="Z396" s="9" t="str">
        <f ca="1">IF(ISBLANK(X396), W396, X396)</f>
        <v>wand_ai_490_NE</v>
      </c>
    </row>
    <row r="397" spans="1:26">
      <c r="A397" s="9" t="s">
        <v>361</v>
      </c>
      <c r="B397" s="9" t="s">
        <v>1221</v>
      </c>
      <c r="C397" s="9">
        <v>6</v>
      </c>
      <c r="D397" s="9">
        <v>12</v>
      </c>
      <c r="E397" s="9" t="str">
        <f>_xlfn.CONCAT(B397, RIGHT(_xlfn.CONCAT("0", D397), 2))</f>
        <v>BZ-6S12</v>
      </c>
      <c r="F397" s="9" t="s">
        <v>1192</v>
      </c>
      <c r="G397" s="9" t="s">
        <v>655</v>
      </c>
      <c r="H397" s="9" t="s">
        <v>652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 t="e">
        <f>MATCH($A397, 'Spells By School'!E:E, 0)</f>
        <v>#N/A</v>
      </c>
      <c r="O397" s="9" t="e">
        <f>MATCH($A397, 'Spells By School'!F:F, 0)</f>
        <v>#N/A</v>
      </c>
      <c r="P397" s="9">
        <f ca="1">MATCH($A397, 'Spells By School'!G:G, 0)</f>
        <v>35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ca="1">IF(ISNA($J397), IF(ISNA($K397), IF(ISNA($L397), IF(ISNA($M397), IF(ISNA($N397), IF(ISNA($O397), IF(ISNA($P397), IF(ISNA($Q397), IF(ISNA($R397), "###error###", R$1),Q$1),P$1),O$1),N$1),M$1),L$1),K$1),J$1)</f>
        <v>Necromancy</v>
      </c>
      <c r="T397" s="9" t="str">
        <f ca="1">IF(ISNA($J397), IF(ISNA($K397), IF(ISNA($L397), IF(ISNA($M397), IF(ISNA($N397), IF(ISNA($O397), IF(ISNA($P397), IF(ISNA($Q397), IF(ISNA($R397), "###error###", "WM"),"IL"),"NE"),"EN"),"EV"),"TR"),"DI"),"CO"),"AB")</f>
        <v>NE</v>
      </c>
      <c r="U397" s="9">
        <f ca="1"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59</v>
      </c>
      <c r="V397" s="9" t="str">
        <f ca="1">INDEX('Wand Mapping'!K:K, U397)</f>
        <v>wand_ai_570</v>
      </c>
      <c r="W397" s="9" t="str">
        <f ca="1">_xlfn.CONCAT(V397, "_", T397)</f>
        <v>wand_ai_570_NE</v>
      </c>
      <c r="Z397" s="9" t="str">
        <f ca="1">IF(ISBLANK(X397), W397, X397)</f>
        <v>wand_ai_570_NE</v>
      </c>
    </row>
    <row r="398" spans="1:26">
      <c r="A398" s="9" t="s">
        <v>585</v>
      </c>
      <c r="B398" s="9" t="s">
        <v>1222</v>
      </c>
      <c r="C398" s="9">
        <v>6</v>
      </c>
      <c r="D398" s="9">
        <v>12</v>
      </c>
      <c r="E398" s="9" t="str">
        <f>_xlfn.CONCAT(B398, RIGHT(_xlfn.CONCAT("0", D398), 2))</f>
        <v>BZ-6T12</v>
      </c>
      <c r="F398" s="9" t="s">
        <v>1193</v>
      </c>
      <c r="G398" s="9" t="s">
        <v>655</v>
      </c>
      <c r="H398" s="9" t="s">
        <v>652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>
        <f>MATCH($A398, 'Spells By School'!E:E, 0)</f>
        <v>24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>IF(ISNA($J398), IF(ISNA($K398), IF(ISNA($L398), IF(ISNA($M398), IF(ISNA($N398), IF(ISNA($O398), IF(ISNA($P398), IF(ISNA($Q398), IF(ISNA($R398), "###error###", R$1),Q$1),P$1),O$1),N$1),M$1),L$1),K$1),J$1)</f>
        <v>Invocation</v>
      </c>
      <c r="T398" s="9" t="str">
        <f>IF(ISNA($J398), IF(ISNA($K398), IF(ISNA($L398), IF(ISNA($M398), IF(ISNA($N398), IF(ISNA($O398), IF(ISNA($P398), IF(ISNA($Q398), IF(ISNA($R398), "###error###", "WM"),"IL"),"NE"),"EN"),"EV"),"TR"),"DI"),"CO"),"AB")</f>
        <v>EV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93</v>
      </c>
      <c r="V398" s="9" t="str">
        <f>INDEX('Wand Mapping'!K:K, U398)</f>
        <v>wand_ai_910</v>
      </c>
      <c r="W398" s="9" t="str">
        <f>_xlfn.CONCAT(V398, "_", T398)</f>
        <v>wand_ai_910_EV</v>
      </c>
      <c r="Z398" s="9" t="str">
        <f>IF(ISBLANK(X398), W398, X398)</f>
        <v>wand_ai_910_EV</v>
      </c>
    </row>
    <row r="399" spans="1:26">
      <c r="A399" s="9" t="s">
        <v>421</v>
      </c>
      <c r="B399" s="9" t="s">
        <v>1223</v>
      </c>
      <c r="C399" s="9">
        <v>6</v>
      </c>
      <c r="D399" s="9">
        <v>12</v>
      </c>
      <c r="E399" s="9" t="str">
        <f>_xlfn.CONCAT(B399, RIGHT(_xlfn.CONCAT("0", D399), 2))</f>
        <v>BZ-6U12</v>
      </c>
      <c r="F399" s="9" t="s">
        <v>1194</v>
      </c>
      <c r="G399" s="9" t="s">
        <v>655</v>
      </c>
      <c r="H399" s="9" t="s">
        <v>652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>
        <f>MATCH($A399, 'Spells By School'!D:D, 0)</f>
        <v>17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>IF(ISNA($J399), IF(ISNA($K399), IF(ISNA($L399), IF(ISNA($M399), IF(ISNA($N399), IF(ISNA($O399), IF(ISNA($P399), IF(ISNA($Q399), IF(ISNA($R399), "###error###", R$1),Q$1),P$1),O$1),N$1),M$1),L$1),K$1),J$1)</f>
        <v>Transmutation</v>
      </c>
      <c r="T399" s="9" t="str">
        <f>IF(ISNA($J399), IF(ISNA($K399), IF(ISNA($L399), IF(ISNA($M399), IF(ISNA($N399), IF(ISNA($O399), IF(ISNA($P399), IF(ISNA($Q399), IF(ISNA($R399), "###error###", "WM"),"IL"),"NE"),"EN"),"EV"),"TR"),"DI"),"CO"),"AB")</f>
        <v>TR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69</v>
      </c>
      <c r="V399" s="9" t="str">
        <f>INDEX('Wand Mapping'!K:K, U399)</f>
        <v>wand_ai_670</v>
      </c>
      <c r="W399" s="9" t="str">
        <f>_xlfn.CONCAT(V399, "_", T399)</f>
        <v>wand_ai_670_TR</v>
      </c>
      <c r="Z399" s="9" t="str">
        <f>IF(ISBLANK(X399), W399, X399)</f>
        <v>wand_ai_670_TR</v>
      </c>
    </row>
    <row r="400" spans="1:26">
      <c r="A400" s="9" t="s">
        <v>123</v>
      </c>
      <c r="B400" s="9" t="s">
        <v>1224</v>
      </c>
      <c r="C400" s="9">
        <v>6</v>
      </c>
      <c r="D400" s="9">
        <v>12</v>
      </c>
      <c r="E400" s="9" t="str">
        <f>_xlfn.CONCAT(B400, RIGHT(_xlfn.CONCAT("0", D400), 2))</f>
        <v>BZ-6V12</v>
      </c>
      <c r="F400" s="9" t="s">
        <v>1195</v>
      </c>
      <c r="G400" s="9" t="s">
        <v>655</v>
      </c>
      <c r="H400" s="9" t="s">
        <v>652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>
        <f>MATCH($A400, 'Spells By School'!D:D, 0)</f>
        <v>91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>IF(ISNA($J400), IF(ISNA($K400), IF(ISNA($L400), IF(ISNA($M400), IF(ISNA($N400), IF(ISNA($O400), IF(ISNA($P400), IF(ISNA($Q400), IF(ISNA($R400), "###error###", R$1),Q$1),P$1),O$1),N$1),M$1),L$1),K$1),J$1)</f>
        <v>Transmutation</v>
      </c>
      <c r="T400" s="9" t="str">
        <f>IF(ISNA($J400), IF(ISNA($K400), IF(ISNA($L400), IF(ISNA($M400), IF(ISNA($N400), IF(ISNA($O400), IF(ISNA($P400), IF(ISNA($Q400), IF(ISNA($R400), "###error###", "WM"),"IL"),"NE"),"EN"),"EV"),"TR"),"DI"),"CO"),"AB")</f>
        <v>TR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22</v>
      </c>
      <c r="V400" s="9" t="str">
        <f>INDEX('Wand Mapping'!K:K, U400)</f>
        <v>wand_ai_200</v>
      </c>
      <c r="W400" s="9" t="str">
        <f>_xlfn.CONCAT(V400, "_", T400)</f>
        <v>wand_ai_200_TR</v>
      </c>
      <c r="Z400" s="9" t="str">
        <f>IF(ISBLANK(X400), W400, X400)</f>
        <v>wand_ai_200_TR</v>
      </c>
    </row>
    <row r="401" spans="1:26">
      <c r="A401" s="9" t="s">
        <v>175</v>
      </c>
      <c r="B401" s="9" t="s">
        <v>1225</v>
      </c>
      <c r="C401" s="9">
        <v>6</v>
      </c>
      <c r="D401" s="9">
        <v>12</v>
      </c>
      <c r="E401" s="9" t="str">
        <f>_xlfn.CONCAT(B401, RIGHT(_xlfn.CONCAT("0", D401), 2))</f>
        <v>BZ-6W12</v>
      </c>
      <c r="F401" s="9" t="s">
        <v>1196</v>
      </c>
      <c r="G401" s="9" t="s">
        <v>655</v>
      </c>
      <c r="H401" s="9" t="s">
        <v>652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 t="e">
        <f>MATCH($A401, 'Spells By School'!D:D, 0)</f>
        <v>#N/A</v>
      </c>
      <c r="N401" s="9">
        <f>MATCH($A401, 'Spells By School'!E:E, 0)</f>
        <v>11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Invocation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EV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31</v>
      </c>
      <c r="V401" s="9" t="str">
        <f>INDEX('Wand Mapping'!K:K, U401)</f>
        <v>wand_ai_290</v>
      </c>
      <c r="W401" s="9" t="str">
        <f>_xlfn.CONCAT(V401, "_", T401)</f>
        <v>wand_ai_290_EV</v>
      </c>
      <c r="Z401" s="9" t="str">
        <f>IF(ISBLANK(X401), W401, X401)</f>
        <v>wand_ai_290_EV</v>
      </c>
    </row>
    <row r="402" spans="1:26">
      <c r="A402" s="38" t="s">
        <v>359</v>
      </c>
      <c r="B402" s="9" t="s">
        <v>1226</v>
      </c>
      <c r="C402" s="9">
        <v>6</v>
      </c>
      <c r="D402" s="9">
        <v>12</v>
      </c>
      <c r="E402" s="9" t="str">
        <f>_xlfn.CONCAT(B402, RIGHT(_xlfn.CONCAT("0", D402), 2))</f>
        <v>BZ-6X12</v>
      </c>
      <c r="F402" s="9" t="s">
        <v>1197</v>
      </c>
      <c r="G402" s="9" t="s">
        <v>655</v>
      </c>
      <c r="H402" s="9" t="s">
        <v>652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>
        <f>MATCH($A402, 'Spells By School'!D:D, 0)</f>
        <v>51</v>
      </c>
      <c r="N402" s="9" t="e">
        <f>MATCH($A402, 'Spells By School'!E:E, 0)</f>
        <v>#N/A</v>
      </c>
      <c r="O402" s="9" t="e">
        <f>MATCH($A402, 'Spells By School'!F:F, 0)</f>
        <v>#N/A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Transmutation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TR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59</v>
      </c>
      <c r="V402" s="9" t="str">
        <f>INDEX('Wand Mapping'!K:K, U402)</f>
        <v>wand_ai_570</v>
      </c>
      <c r="W402" s="9" t="str">
        <f>_xlfn.CONCAT(V402, "_", T402)</f>
        <v>wand_ai_570_TR</v>
      </c>
      <c r="Y402" s="9" t="s">
        <v>1988</v>
      </c>
      <c r="Z402" s="9" t="str">
        <f>IF(ISBLANK(X402), W402, X402)</f>
        <v>wand_ai_570_TR</v>
      </c>
    </row>
    <row r="403" spans="1:26">
      <c r="A403" s="9" t="s">
        <v>411</v>
      </c>
      <c r="B403" s="9" t="s">
        <v>1227</v>
      </c>
      <c r="C403" s="9">
        <v>6</v>
      </c>
      <c r="D403" s="9">
        <v>12</v>
      </c>
      <c r="E403" s="9" t="str">
        <f>_xlfn.CONCAT(B403, RIGHT(_xlfn.CONCAT("0", D403), 2))</f>
        <v>BZ-6Y12</v>
      </c>
      <c r="F403" s="9" t="s">
        <v>1198</v>
      </c>
      <c r="G403" s="9" t="s">
        <v>655</v>
      </c>
      <c r="H403" s="9" t="s">
        <v>652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>
        <f>MATCH($A403, 'Spells By School'!E:E, 0)</f>
        <v>68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Invocation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EV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67</v>
      </c>
      <c r="V403" s="9" t="str">
        <f>INDEX('Wand Mapping'!K:K, U403)</f>
        <v>wand_ai_650</v>
      </c>
      <c r="W403" s="9" t="str">
        <f>_xlfn.CONCAT(V403, "_", T403)</f>
        <v>wand_ai_650_EV</v>
      </c>
      <c r="Z403" s="9" t="str">
        <f>IF(ISBLANK(X403), W403, X403)</f>
        <v>wand_ai_650_EV</v>
      </c>
    </row>
    <row r="404" spans="1:26">
      <c r="A404" s="9" t="s">
        <v>483</v>
      </c>
      <c r="B404" s="9" t="s">
        <v>1228</v>
      </c>
      <c r="C404" s="9">
        <v>6</v>
      </c>
      <c r="D404" s="9">
        <v>12</v>
      </c>
      <c r="E404" s="9" t="str">
        <f>_xlfn.CONCAT(B404, RIGHT(_xlfn.CONCAT("0", D404), 2))</f>
        <v>BZ-6Z12</v>
      </c>
      <c r="F404" s="9" t="s">
        <v>1199</v>
      </c>
      <c r="G404" s="9" t="s">
        <v>655</v>
      </c>
      <c r="H404" s="9" t="s">
        <v>652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46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Enchantment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78</v>
      </c>
      <c r="V404" s="9" t="str">
        <f>INDEX('Wand Mapping'!K:K, U404)</f>
        <v>wand_ai_760</v>
      </c>
      <c r="W404" s="9" t="str">
        <f>_xlfn.CONCAT(V404, "_", T404)</f>
        <v>wand_ai_760_EN</v>
      </c>
      <c r="Z404" s="9" t="str">
        <f>IF(ISBLANK(X404), W404, X404)</f>
        <v>wand_ai_760_EN</v>
      </c>
    </row>
    <row r="405" spans="1:26">
      <c r="A405" s="9" t="s">
        <v>364</v>
      </c>
      <c r="B405" s="9" t="s">
        <v>1273</v>
      </c>
      <c r="C405" s="9">
        <v>7</v>
      </c>
      <c r="D405" s="9">
        <v>14</v>
      </c>
      <c r="E405" s="9" t="str">
        <f>_xlfn.CONCAT(B405, RIGHT(_xlfn.CONCAT("0", D405), 2))</f>
        <v>BZ-7-14</v>
      </c>
      <c r="F405" s="9" t="s">
        <v>1229</v>
      </c>
      <c r="G405" s="9" t="s">
        <v>655</v>
      </c>
      <c r="H405" s="9" t="s">
        <v>652</v>
      </c>
      <c r="J405" s="9">
        <f>MATCH($A405, 'Spells By School'!A:A, 0)</f>
        <v>73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Abjuration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AB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60</v>
      </c>
      <c r="V405" s="9" t="str">
        <f>INDEX('Wand Mapping'!K:K, U405)</f>
        <v>wand_ai_580</v>
      </c>
      <c r="W405" s="9" t="str">
        <f>_xlfn.CONCAT(V405, "_", T405)</f>
        <v>wand_ai_580_AB</v>
      </c>
      <c r="Z405" s="9" t="str">
        <f>IF(ISBLANK(X405), W405, X405)</f>
        <v>wand_ai_580_AB</v>
      </c>
    </row>
    <row r="406" spans="1:26">
      <c r="A406" s="40" t="s">
        <v>308</v>
      </c>
      <c r="B406" s="9" t="s">
        <v>1274</v>
      </c>
      <c r="C406" s="9">
        <v>7</v>
      </c>
      <c r="D406" s="9">
        <v>14</v>
      </c>
      <c r="E406" s="9" t="str">
        <f>_xlfn.CONCAT(B406, RIGHT(_xlfn.CONCAT("0", D406), 2))</f>
        <v>BZ-7!14</v>
      </c>
      <c r="F406" s="9" t="s">
        <v>1230</v>
      </c>
      <c r="G406" s="9" t="s">
        <v>655</v>
      </c>
      <c r="H406" s="9" t="s">
        <v>652</v>
      </c>
      <c r="J406" s="9">
        <f>MATCH($A406, 'Spells By School'!A:A, 0)</f>
        <v>53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>IF(ISNA($J406), IF(ISNA($K406), IF(ISNA($L406), IF(ISNA($M406), IF(ISNA($N406), IF(ISNA($O406), IF(ISNA($P406), IF(ISNA($Q406), IF(ISNA($R406), "###error###", R$1),Q$1),P$1),O$1),N$1),M$1),L$1),K$1),J$1)</f>
        <v>Abjuration</v>
      </c>
      <c r="T406" s="9" t="str">
        <f>IF(ISNA($J406), IF(ISNA($K406), IF(ISNA($L406), IF(ISNA($M406), IF(ISNA($N406), IF(ISNA($O406), IF(ISNA($P406), IF(ISNA($Q406), IF(ISNA($R406), "###error###", "WM"),"IL"),"NE"),"EN"),"EV"),"TR"),"DI"),"CO"),"AB")</f>
        <v>AB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51</v>
      </c>
      <c r="V406" s="9" t="str">
        <f>INDEX('Wand Mapping'!K:K, U406)</f>
        <v>wand_ai_490</v>
      </c>
      <c r="W406" s="9" t="str">
        <f>_xlfn.CONCAT(V406, "_", T406)</f>
        <v>wand_ai_490_AB</v>
      </c>
      <c r="Y406" s="9" t="s">
        <v>1953</v>
      </c>
      <c r="Z406" s="9" t="str">
        <f>IF(ISBLANK(X406), W406, X406)</f>
        <v>wand_ai_490_AB</v>
      </c>
    </row>
    <row r="407" spans="1:26">
      <c r="A407" s="9" t="s">
        <v>333</v>
      </c>
      <c r="B407" s="9" t="s">
        <v>1271</v>
      </c>
      <c r="C407" s="9">
        <v>7</v>
      </c>
      <c r="D407" s="9">
        <v>14</v>
      </c>
      <c r="E407" s="9" t="str">
        <f>_xlfn.CONCAT(B407, RIGHT(_xlfn.CONCAT("0", D407), 2))</f>
        <v>BZ-7[14</v>
      </c>
      <c r="F407" s="9" t="s">
        <v>1231</v>
      </c>
      <c r="G407" s="9" t="s">
        <v>655</v>
      </c>
      <c r="H407" s="9" t="s">
        <v>652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>
        <f>MATCH($A407, 'Spells By School'!H:H, 0)</f>
        <v>23</v>
      </c>
      <c r="R407" s="9" t="e">
        <f>MATCH($A407, 'Spells By School'!I:I, 0)</f>
        <v>#N/A</v>
      </c>
      <c r="S407" s="9" t="str">
        <f ca="1">IF(ISNA($J407), IF(ISNA($K407), IF(ISNA($L407), IF(ISNA($M407), IF(ISNA($N407), IF(ISNA($O407), IF(ISNA($P407), IF(ISNA($Q407), IF(ISNA($R407), "###error###", R$1),Q$1),P$1),O$1),N$1),M$1),L$1),K$1),J$1)</f>
        <v>Illusion</v>
      </c>
      <c r="T407" s="9" t="str">
        <f ca="1">IF(ISNA($J407), IF(ISNA($K407), IF(ISNA($L407), IF(ISNA($M407), IF(ISNA($N407), IF(ISNA($O407), IF(ISNA($P407), IF(ISNA($Q407), IF(ISNA($R407), "###error###", "WM"),"IL"),"NE"),"EN"),"EV"),"TR"),"DI"),"CO"),"AB")</f>
        <v>IL</v>
      </c>
      <c r="U407" s="9">
        <f ca="1"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54</v>
      </c>
      <c r="V407" s="9" t="str">
        <f ca="1">INDEX('Wand Mapping'!K:K, U407)</f>
        <v>wand_ai_520</v>
      </c>
      <c r="W407" s="9" t="str">
        <f ca="1">_xlfn.CONCAT(V407, "_", T407)</f>
        <v>wand_ai_520_IL</v>
      </c>
      <c r="Z407" s="9" t="str">
        <f ca="1">IF(ISBLANK(X407), W407, X407)</f>
        <v>wand_ai_520_IL</v>
      </c>
    </row>
    <row r="408" spans="1:26">
      <c r="A408" s="50" t="s">
        <v>533</v>
      </c>
      <c r="B408" s="9" t="s">
        <v>1272</v>
      </c>
      <c r="C408" s="9">
        <v>7</v>
      </c>
      <c r="D408" s="9">
        <v>14</v>
      </c>
      <c r="E408" s="9" t="str">
        <f>_xlfn.CONCAT(B408, RIGHT(_xlfn.CONCAT("0", D408), 2))</f>
        <v>BZ-7]14</v>
      </c>
      <c r="F408" s="9" t="s">
        <v>1232</v>
      </c>
      <c r="G408" s="9" t="s">
        <v>655</v>
      </c>
      <c r="H408" s="9" t="s">
        <v>652</v>
      </c>
      <c r="J408" s="9" t="e">
        <f>MATCH($A408, 'Spells By School'!A:A, 0)</f>
        <v>#N/A</v>
      </c>
      <c r="K408" s="9" t="e">
        <f>MATCH($A408, 'Spells By School'!B:B, 0)</f>
        <v>#N/A</v>
      </c>
      <c r="L408" s="9" t="e">
        <f>MATCH($A408, 'Spells By School'!C:C, 0)</f>
        <v>#N/A</v>
      </c>
      <c r="M408" s="9">
        <f>MATCH($A408, 'Spells By School'!D:D, 0)</f>
        <v>60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Transmutation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TR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85</v>
      </c>
      <c r="V408" s="9" t="str">
        <f>INDEX('Wand Mapping'!K:K, U408)</f>
        <v>wand_ai_830</v>
      </c>
      <c r="W408" s="9" t="str">
        <f>_xlfn.CONCAT(V408, "_", T408)</f>
        <v>wand_ai_830_TR</v>
      </c>
      <c r="Z408" s="9" t="str">
        <f>IF(ISBLANK(X408), W408, X408)</f>
        <v>wand_ai_830_TR</v>
      </c>
    </row>
    <row r="409" spans="1:26">
      <c r="A409" s="9" t="s">
        <v>374</v>
      </c>
      <c r="B409" s="9" t="s">
        <v>1275</v>
      </c>
      <c r="C409" s="9">
        <v>7</v>
      </c>
      <c r="D409" s="9">
        <v>14</v>
      </c>
      <c r="E409" s="9" t="str">
        <f>_xlfn.CONCAT(B409, RIGHT(_xlfn.CONCAT("0", D409), 2))</f>
        <v>BZ-7_14</v>
      </c>
      <c r="F409" s="9" t="s">
        <v>1233</v>
      </c>
      <c r="G409" s="9" t="s">
        <v>655</v>
      </c>
      <c r="H409" s="9" t="s">
        <v>652</v>
      </c>
      <c r="J409" s="9">
        <f>MATCH($A409, 'Spells By School'!A:A, 0)</f>
        <v>29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>IF(ISNA($J409), IF(ISNA($K409), IF(ISNA($L409), IF(ISNA($M409), IF(ISNA($N409), IF(ISNA($O409), IF(ISNA($P409), IF(ISNA($Q409), IF(ISNA($R409), "###error###", R$1),Q$1),P$1),O$1),N$1),M$1),L$1),K$1),J$1)</f>
        <v>Abjuration</v>
      </c>
      <c r="T409" s="9" t="str">
        <f>IF(ISNA($J409), IF(ISNA($K409), IF(ISNA($L409), IF(ISNA($M409), IF(ISNA($N409), IF(ISNA($O409), IF(ISNA($P409), IF(ISNA($Q409), IF(ISNA($R409), "###error###", "WM"),"IL"),"NE"),"EN"),"EV"),"TR"),"DI"),"CO"),"AB")</f>
        <v>AB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62</v>
      </c>
      <c r="V409" s="9" t="str">
        <f>INDEX('Wand Mapping'!K:K, U409)</f>
        <v>wand_ai_600</v>
      </c>
      <c r="W409" s="9" t="str">
        <f>_xlfn.CONCAT(V409, "_", T409)</f>
        <v>wand_ai_600_AB</v>
      </c>
      <c r="Z409" s="9" t="str">
        <f>IF(ISBLANK(X409), W409, X409)</f>
        <v>wand_ai_600_AB</v>
      </c>
    </row>
    <row r="410" spans="1:26">
      <c r="A410" s="9" t="s">
        <v>242</v>
      </c>
      <c r="B410" s="9" t="s">
        <v>761</v>
      </c>
      <c r="C410" s="9">
        <v>7</v>
      </c>
      <c r="D410" s="9">
        <v>14</v>
      </c>
      <c r="E410" s="9" t="str">
        <f>_xlfn.CONCAT(B410, RIGHT(_xlfn.CONCAT("0", D410), 2))</f>
        <v>BZ-7014</v>
      </c>
      <c r="F410" s="9" t="s">
        <v>1234</v>
      </c>
      <c r="G410" s="9" t="s">
        <v>655</v>
      </c>
      <c r="H410" s="9" t="s">
        <v>652</v>
      </c>
      <c r="J410" s="9" t="e">
        <f>MATCH($A410, 'Spells By School'!A:A, 0)</f>
        <v>#N/A</v>
      </c>
      <c r="K410" s="9">
        <f>MATCH($A410, 'Spells By School'!B:B, 0)</f>
        <v>8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>IF(ISNA($J410), IF(ISNA($K410), IF(ISNA($L410), IF(ISNA($M410), IF(ISNA($N410), IF(ISNA($O410), IF(ISNA($P410), IF(ISNA($Q410), IF(ISNA($R410), "###error###", R$1),Q$1),P$1),O$1),N$1),M$1),L$1),K$1),J$1)</f>
        <v>Conjuration</v>
      </c>
      <c r="T410" s="9" t="str">
        <f>IF(ISNA($J410), IF(ISNA($K410), IF(ISNA($L410), IF(ISNA($M410), IF(ISNA($N410), IF(ISNA($O410), IF(ISNA($P410), IF(ISNA($Q410), IF(ISNA($R410), "###error###", "WM"),"IL"),"NE"),"EN"),"EV"),"TR"),"DI"),"CO"),"AB")</f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42</v>
      </c>
      <c r="V410" s="9" t="str">
        <f>INDEX('Wand Mapping'!K:K, U410)</f>
        <v>wand_ai_400</v>
      </c>
      <c r="W410" s="9" t="str">
        <f>_xlfn.CONCAT(V410, "_", T410)</f>
        <v>wand_ai_400_CO</v>
      </c>
      <c r="Z410" s="9" t="str">
        <f>IF(ISBLANK(X410), W410, X410)</f>
        <v>wand_ai_400_CO</v>
      </c>
    </row>
    <row r="411" spans="1:26">
      <c r="A411" s="9" t="s">
        <v>197</v>
      </c>
      <c r="B411" s="9" t="s">
        <v>762</v>
      </c>
      <c r="C411" s="9">
        <v>7</v>
      </c>
      <c r="D411" s="9">
        <v>14</v>
      </c>
      <c r="E411" s="9" t="str">
        <f>_xlfn.CONCAT(B411, RIGHT(_xlfn.CONCAT("0", D411), 2))</f>
        <v>BZ-7114</v>
      </c>
      <c r="F411" s="9" t="s">
        <v>1235</v>
      </c>
      <c r="G411" s="9" t="s">
        <v>655</v>
      </c>
      <c r="H411" s="9" t="s">
        <v>652</v>
      </c>
      <c r="J411" s="9">
        <f>MATCH($A411, 'Spells By School'!A:A, 0)</f>
        <v>30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Abjuration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AB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35</v>
      </c>
      <c r="V411" s="9" t="str">
        <f>INDEX('Wand Mapping'!K:K, U411)</f>
        <v>wand_ai_330</v>
      </c>
      <c r="W411" s="9" t="str">
        <f>_xlfn.CONCAT(V411, "_", T411)</f>
        <v>wand_ai_330_AB</v>
      </c>
      <c r="Z411" s="9" t="str">
        <f>IF(ISBLANK(X411), W411, X411)</f>
        <v>wand_ai_330_AB</v>
      </c>
    </row>
    <row r="412" spans="1:26">
      <c r="A412" s="9" t="s">
        <v>353</v>
      </c>
      <c r="B412" s="9" t="s">
        <v>763</v>
      </c>
      <c r="C412" s="9">
        <v>7</v>
      </c>
      <c r="D412" s="9">
        <v>14</v>
      </c>
      <c r="E412" s="9" t="str">
        <f>_xlfn.CONCAT(B412, RIGHT(_xlfn.CONCAT("0", D412), 2))</f>
        <v>BZ-7214</v>
      </c>
      <c r="F412" s="9" t="s">
        <v>1236</v>
      </c>
      <c r="G412" s="9" t="s">
        <v>655</v>
      </c>
      <c r="H412" s="9" t="s">
        <v>652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69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Invocation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58</v>
      </c>
      <c r="V412" s="9" t="str">
        <f>INDEX('Wand Mapping'!K:K, U412)</f>
        <v>wand_ai_560</v>
      </c>
      <c r="W412" s="9" t="str">
        <f>_xlfn.CONCAT(V412, "_", T412)</f>
        <v>wand_ai_560_EV</v>
      </c>
      <c r="Z412" s="9" t="str">
        <f>IF(ISBLANK(X412), W412, X412)</f>
        <v>wand_ai_560_EV</v>
      </c>
    </row>
    <row r="413" spans="1:26">
      <c r="A413" s="9" t="s">
        <v>76</v>
      </c>
      <c r="B413" s="9" t="s">
        <v>764</v>
      </c>
      <c r="C413" s="9">
        <v>7</v>
      </c>
      <c r="D413" s="9">
        <v>14</v>
      </c>
      <c r="E413" s="9" t="str">
        <f>_xlfn.CONCAT(B413, RIGHT(_xlfn.CONCAT("0", D413), 2))</f>
        <v>BZ-7314</v>
      </c>
      <c r="F413" s="9" t="s">
        <v>1237</v>
      </c>
      <c r="G413" s="9" t="s">
        <v>655</v>
      </c>
      <c r="H413" s="9" t="s">
        <v>652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>
        <f>MATCH($A413, 'Spells By School'!D:D, 0)</f>
        <v>70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Transmutation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TR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14</v>
      </c>
      <c r="V413" s="9" t="str">
        <f>INDEX('Wand Mapping'!K:K, U413)</f>
        <v>wand_ai_120</v>
      </c>
      <c r="W413" s="9" t="str">
        <f>_xlfn.CONCAT(V413, "_", T413)</f>
        <v>wand_ai_120_TR</v>
      </c>
      <c r="Z413" s="9" t="str">
        <f>IF(ISBLANK(X413), W413, X413)</f>
        <v>wand_ai_120_TR</v>
      </c>
    </row>
    <row r="414" spans="1:26">
      <c r="A414" s="9" t="s">
        <v>40</v>
      </c>
      <c r="B414" s="9" t="s">
        <v>765</v>
      </c>
      <c r="C414" s="9">
        <v>7</v>
      </c>
      <c r="D414" s="9">
        <v>14</v>
      </c>
      <c r="E414" s="9" t="str">
        <f>_xlfn.CONCAT(B414, RIGHT(_xlfn.CONCAT("0", D414), 2))</f>
        <v>BZ-7414</v>
      </c>
      <c r="F414" s="9" t="s">
        <v>1238</v>
      </c>
      <c r="G414" s="9" t="s">
        <v>655</v>
      </c>
      <c r="H414" s="9" t="s">
        <v>652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20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8</v>
      </c>
      <c r="V414" s="9" t="str">
        <f>INDEX('Wand Mapping'!K:K, U414)</f>
        <v>wand_ai_060</v>
      </c>
      <c r="W414" s="9" t="str">
        <f>_xlfn.CONCAT(V414, "_", T414)</f>
        <v>wand_ai_060_EV</v>
      </c>
      <c r="Z414" s="9" t="str">
        <f>IF(ISBLANK(X414), W414, X414)</f>
        <v>wand_ai_060_EV</v>
      </c>
    </row>
    <row r="415" spans="1:26">
      <c r="A415" s="31" t="s">
        <v>120</v>
      </c>
      <c r="B415" s="9" t="s">
        <v>766</v>
      </c>
      <c r="C415" s="9">
        <v>7</v>
      </c>
      <c r="D415" s="9">
        <v>14</v>
      </c>
      <c r="E415" s="9" t="str">
        <f>_xlfn.CONCAT(B415, RIGHT(_xlfn.CONCAT("0", D415), 2))</f>
        <v>BZ-7514</v>
      </c>
      <c r="F415" s="9" t="s">
        <v>1239</v>
      </c>
      <c r="G415" s="9" t="s">
        <v>655</v>
      </c>
      <c r="H415" s="9" t="s">
        <v>652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>
        <f ca="1">MATCH($A415, 'Spells By School'!G:G, 0)</f>
        <v>31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 ca="1">IF(ISNA($J415), IF(ISNA($K415), IF(ISNA($L415), IF(ISNA($M415), IF(ISNA($N415), IF(ISNA($O415), IF(ISNA($P415), IF(ISNA($Q415), IF(ISNA($R415), "###error###", R$1),Q$1),P$1),O$1),N$1),M$1),L$1),K$1),J$1)</f>
        <v>Necromancy</v>
      </c>
      <c r="T415" s="9" t="str">
        <f ca="1">IF(ISNA($J415), IF(ISNA($K415), IF(ISNA($L415), IF(ISNA($M415), IF(ISNA($N415), IF(ISNA($O415), IF(ISNA($P415), IF(ISNA($Q415), IF(ISNA($R415), "###error###", "WM"),"IL"),"NE"),"EN"),"EV"),"TR"),"DI"),"CO"),"AB")</f>
        <v>NE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21</v>
      </c>
      <c r="V415" s="9" t="str">
        <f ca="1">INDEX('Wand Mapping'!K:K, U415)</f>
        <v>wand_ai_190</v>
      </c>
      <c r="W415" s="9" t="str">
        <f ca="1">_xlfn.CONCAT(V415, "_", T415)</f>
        <v>wand_ai_190_NE</v>
      </c>
      <c r="Z415" s="9" t="str">
        <f ca="1">IF(ISBLANK(X415), W415, X415)</f>
        <v>wand_ai_190_NE</v>
      </c>
    </row>
    <row r="416" spans="1:26">
      <c r="A416" s="9" t="s">
        <v>289</v>
      </c>
      <c r="B416" s="9" t="s">
        <v>767</v>
      </c>
      <c r="C416" s="9">
        <v>7</v>
      </c>
      <c r="D416" s="9">
        <v>14</v>
      </c>
      <c r="E416" s="9" t="str">
        <f>_xlfn.CONCAT(B416, RIGHT(_xlfn.CONCAT("0", D416), 2))</f>
        <v>BZ-7614</v>
      </c>
      <c r="F416" s="9" t="s">
        <v>1240</v>
      </c>
      <c r="G416" s="9" t="s">
        <v>655</v>
      </c>
      <c r="H416" s="9" t="s">
        <v>652</v>
      </c>
      <c r="J416" s="9" t="e">
        <f>MATCH($A416, 'Spells By School'!A:A, 0)</f>
        <v>#N/A</v>
      </c>
      <c r="K416" s="9">
        <f>MATCH($A416, 'Spells By School'!B:B, 0)</f>
        <v>63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Conjuration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CO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48</v>
      </c>
      <c r="V416" s="9" t="str">
        <f>INDEX('Wand Mapping'!K:K, U416)</f>
        <v>wand_ai_460</v>
      </c>
      <c r="W416" s="9" t="str">
        <f>_xlfn.CONCAT(V416, "_", T416)</f>
        <v>wand_ai_460_CO</v>
      </c>
      <c r="Z416" s="9" t="str">
        <f>IF(ISBLANK(X416), W416, X416)</f>
        <v>wand_ai_460_CO</v>
      </c>
    </row>
    <row r="417" spans="1:26">
      <c r="A417" s="9" t="s">
        <v>1250</v>
      </c>
      <c r="B417" s="9" t="s">
        <v>768</v>
      </c>
      <c r="C417" s="9">
        <v>7</v>
      </c>
      <c r="D417" s="9">
        <v>14</v>
      </c>
      <c r="E417" s="9" t="str">
        <f>_xlfn.CONCAT(B417, RIGHT(_xlfn.CONCAT("0", D417), 2))</f>
        <v>BZ-7714</v>
      </c>
      <c r="F417" s="9" t="s">
        <v>1241</v>
      </c>
      <c r="G417" s="9" t="s">
        <v>655</v>
      </c>
      <c r="H417" s="9" t="s">
        <v>652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ca="1">IF(ISNA($J417), IF(ISNA($K417), IF(ISNA($L417), IF(ISNA($M417), IF(ISNA($N417), IF(ISNA($O417), IF(ISNA($P417), IF(ISNA($Q417), IF(ISNA($R417), "###error###", R$1),Q$1),P$1),O$1),N$1),M$1),L$1),K$1),J$1)</f>
        <v>###error###</v>
      </c>
      <c r="T417" s="9" t="str">
        <f ca="1">IF(ISNA($J417), IF(ISNA($K417), IF(ISNA($L417), IF(ISNA($M417), IF(ISNA($N417), IF(ISNA($O417), IF(ISNA($P417), IF(ISNA($Q417), IF(ISNA($R417), "###error###", "WM"),"IL"),"NE"),"EN"),"EV"),"TR"),"DI"),"CO"),"AB")</f>
        <v>###error###</v>
      </c>
      <c r="U417" s="9" t="str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###error###</v>
      </c>
      <c r="V417" s="9" t="e">
        <f ca="1">INDEX('Wand Mapping'!K:K, U417)</f>
        <v>#VALUE!</v>
      </c>
      <c r="W417" s="9" t="e">
        <f ca="1">_xlfn.CONCAT(V417, "_", T417)</f>
        <v>#VALUE!</v>
      </c>
      <c r="X417" s="9" t="s">
        <v>1944</v>
      </c>
      <c r="Z417" s="9" t="str">
        <f>IF(ISBLANK(X417), W417, X417)</f>
        <v>IWAND04</v>
      </c>
    </row>
    <row r="418" spans="1:26">
      <c r="A418" s="9" t="s">
        <v>541</v>
      </c>
      <c r="B418" s="9" t="s">
        <v>769</v>
      </c>
      <c r="C418" s="9">
        <v>7</v>
      </c>
      <c r="D418" s="9">
        <v>14</v>
      </c>
      <c r="E418" s="9" t="str">
        <f>_xlfn.CONCAT(B418, RIGHT(_xlfn.CONCAT("0", D418), 2))</f>
        <v>BZ-7814</v>
      </c>
      <c r="F418" s="9" t="s">
        <v>1242</v>
      </c>
      <c r="G418" s="9" t="s">
        <v>655</v>
      </c>
      <c r="H418" s="9" t="s">
        <v>652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>
        <f>MATCH($A418, 'Spells By School'!E:E, 0)</f>
        <v>57</v>
      </c>
      <c r="O418" s="9" t="e">
        <f>MATCH($A418, 'Spells By School'!F:F, 0)</f>
        <v>#N/A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Invocation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EV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86</v>
      </c>
      <c r="V418" s="9" t="str">
        <f>INDEX('Wand Mapping'!K:K, U418)</f>
        <v>wand_ai_840</v>
      </c>
      <c r="W418" s="9" t="str">
        <f>_xlfn.CONCAT(V418, "_", T418)</f>
        <v>wand_ai_840_EV</v>
      </c>
      <c r="Z418" s="9" t="str">
        <f>IF(ISBLANK(X418), W418, X418)</f>
        <v>wand_ai_840_EV</v>
      </c>
    </row>
    <row r="419" spans="1:26">
      <c r="A419" s="9" t="s">
        <v>341</v>
      </c>
      <c r="B419" s="9" t="s">
        <v>770</v>
      </c>
      <c r="C419" s="9">
        <v>7</v>
      </c>
      <c r="D419" s="9">
        <v>14</v>
      </c>
      <c r="E419" s="9" t="str">
        <f>_xlfn.CONCAT(B419, RIGHT(_xlfn.CONCAT("0", D419), 2))</f>
        <v>BZ-7914</v>
      </c>
      <c r="F419" s="9" t="s">
        <v>1243</v>
      </c>
      <c r="G419" s="9" t="s">
        <v>655</v>
      </c>
      <c r="H419" s="9" t="s">
        <v>652</v>
      </c>
      <c r="J419" s="9" t="e">
        <f>MATCH($A419, 'Spells By School'!A:A, 0)</f>
        <v>#N/A</v>
      </c>
      <c r="K419" s="9">
        <f>MATCH($A419, 'Spells By School'!B:B, 0)</f>
        <v>78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56</v>
      </c>
      <c r="V419" s="9" t="str">
        <f>INDEX('Wand Mapping'!K:K, U419)</f>
        <v>wand_ai_540</v>
      </c>
      <c r="W419" s="9" t="str">
        <f>_xlfn.CONCAT(V419, "_", T419)</f>
        <v>wand_ai_540_CO</v>
      </c>
      <c r="Z419" s="9" t="str">
        <f>IF(ISBLANK(X419), W419, X419)</f>
        <v>wand_ai_540_CO</v>
      </c>
    </row>
    <row r="420" spans="1:26">
      <c r="A420" s="9" t="s">
        <v>316</v>
      </c>
      <c r="B420" s="9" t="s">
        <v>1276</v>
      </c>
      <c r="C420" s="9">
        <v>7</v>
      </c>
      <c r="D420" s="9">
        <v>14</v>
      </c>
      <c r="E420" s="9" t="str">
        <f>_xlfn.CONCAT(B420, RIGHT(_xlfn.CONCAT("0", D420), 2))</f>
        <v>BZ-7A14</v>
      </c>
      <c r="F420" s="9" t="s">
        <v>1244</v>
      </c>
      <c r="G420" s="9" t="s">
        <v>655</v>
      </c>
      <c r="H420" s="9" t="s">
        <v>652</v>
      </c>
      <c r="J420" s="9" t="e">
        <f>MATCH($A420, 'Spells By School'!A:A, 0)</f>
        <v>#N/A</v>
      </c>
      <c r="K420" s="9">
        <f>MATCH($A420, 'Spells By School'!B:B, 0)</f>
        <v>77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Conjuration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CO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52</v>
      </c>
      <c r="V420" s="9" t="str">
        <f>INDEX('Wand Mapping'!K:K, U420)</f>
        <v>wand_ai_500</v>
      </c>
      <c r="W420" s="9" t="str">
        <f>_xlfn.CONCAT(V420, "_", T420)</f>
        <v>wand_ai_500_CO</v>
      </c>
      <c r="Z420" s="9" t="str">
        <f>IF(ISBLANK(X420), W420, X420)</f>
        <v>wand_ai_500_CO</v>
      </c>
    </row>
    <row r="421" spans="1:26">
      <c r="A421" s="9" t="s">
        <v>346</v>
      </c>
      <c r="B421" s="9" t="s">
        <v>1277</v>
      </c>
      <c r="C421" s="9">
        <v>7</v>
      </c>
      <c r="D421" s="9">
        <v>14</v>
      </c>
      <c r="E421" s="9" t="str">
        <f>_xlfn.CONCAT(B421, RIGHT(_xlfn.CONCAT("0", D421), 2))</f>
        <v>BZ-7B14</v>
      </c>
      <c r="F421" s="9" t="s">
        <v>1245</v>
      </c>
      <c r="G421" s="9" t="s">
        <v>655</v>
      </c>
      <c r="H421" s="9" t="s">
        <v>652</v>
      </c>
      <c r="J421" s="9" t="e">
        <f>MATCH($A421, 'Spells By School'!A:A, 0)</f>
        <v>#N/A</v>
      </c>
      <c r="K421" s="9">
        <f>MATCH($A421, 'Spells By School'!B:B, 0)</f>
        <v>81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Conjuration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CO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57</v>
      </c>
      <c r="V421" s="9" t="str">
        <f>INDEX('Wand Mapping'!K:K, U421)</f>
        <v>wand_ai_550</v>
      </c>
      <c r="W421" s="9" t="str">
        <f>_xlfn.CONCAT(V421, "_", T421)</f>
        <v>wand_ai_550_CO</v>
      </c>
      <c r="Z421" s="9" t="str">
        <f>IF(ISBLANK(X421), W421, X421)</f>
        <v>wand_ai_550_CO</v>
      </c>
    </row>
    <row r="422" spans="1:26">
      <c r="A422" s="9" t="s">
        <v>484</v>
      </c>
      <c r="B422" s="9" t="s">
        <v>1278</v>
      </c>
      <c r="C422" s="9">
        <v>7</v>
      </c>
      <c r="D422" s="9">
        <v>14</v>
      </c>
      <c r="E422" s="9" t="str">
        <f>_xlfn.CONCAT(B422, RIGHT(_xlfn.CONCAT("0", D422), 2))</f>
        <v>BZ-7C14</v>
      </c>
      <c r="F422" s="9" t="s">
        <v>1246</v>
      </c>
      <c r="G422" s="9" t="s">
        <v>655</v>
      </c>
      <c r="H422" s="9" t="s">
        <v>652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>
        <f ca="1">MATCH($A422, 'Spells By School'!G:G, 0)</f>
        <v>15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ca="1">IF(ISNA($J422), IF(ISNA($K422), IF(ISNA($L422), IF(ISNA($M422), IF(ISNA($N422), IF(ISNA($O422), IF(ISNA($P422), IF(ISNA($Q422), IF(ISNA($R422), "###error###", R$1),Q$1),P$1),O$1),N$1),M$1),L$1),K$1),J$1)</f>
        <v>Necromancy</v>
      </c>
      <c r="T422" s="9" t="str">
        <f ca="1">IF(ISNA($J422), IF(ISNA($K422), IF(ISNA($L422), IF(ISNA($M422), IF(ISNA($N422), IF(ISNA($O422), IF(ISNA($P422), IF(ISNA($Q422), IF(ISNA($R422), "###error###", "WM"),"IL"),"NE"),"EN"),"EV"),"TR"),"DI"),"CO"),"AB")</f>
        <v>NE</v>
      </c>
      <c r="U422" s="9">
        <f ca="1"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78</v>
      </c>
      <c r="V422" s="9" t="str">
        <f ca="1">INDEX('Wand Mapping'!K:K, U422)</f>
        <v>wand_ai_760</v>
      </c>
      <c r="W422" s="9" t="str">
        <f ca="1">_xlfn.CONCAT(V422, "_", T422)</f>
        <v>wand_ai_760_NE</v>
      </c>
      <c r="Z422" s="9" t="str">
        <f ca="1">IF(ISBLANK(X422), W422, X422)</f>
        <v>wand_ai_760_NE</v>
      </c>
    </row>
    <row r="423" spans="1:26">
      <c r="A423" s="9" t="s">
        <v>300</v>
      </c>
      <c r="B423" s="9" t="s">
        <v>1279</v>
      </c>
      <c r="C423" s="9">
        <v>7</v>
      </c>
      <c r="D423" s="9">
        <v>14</v>
      </c>
      <c r="E423" s="9" t="str">
        <f>_xlfn.CONCAT(B423, RIGHT(_xlfn.CONCAT("0", D423), 2))</f>
        <v>BZ-7D14</v>
      </c>
      <c r="F423" s="9" t="s">
        <v>1247</v>
      </c>
      <c r="G423" s="9" t="s">
        <v>655</v>
      </c>
      <c r="H423" s="9" t="s">
        <v>652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>
        <f>MATCH($A423, 'Spells By School'!H:H, 0)</f>
        <v>15</v>
      </c>
      <c r="R423" s="9" t="e">
        <f>MATCH($A423, 'Spells By School'!I:I, 0)</f>
        <v>#N/A</v>
      </c>
      <c r="S423" s="9" t="str">
        <f ca="1">IF(ISNA($J423), IF(ISNA($K423), IF(ISNA($L423), IF(ISNA($M423), IF(ISNA($N423), IF(ISNA($O423), IF(ISNA($P423), IF(ISNA($Q423), IF(ISNA($R423), "###error###", R$1),Q$1),P$1),O$1),N$1),M$1),L$1),K$1),J$1)</f>
        <v>Illusion</v>
      </c>
      <c r="T423" s="9" t="str">
        <f ca="1">IF(ISNA($J423), IF(ISNA($K423), IF(ISNA($L423), IF(ISNA($M423), IF(ISNA($N423), IF(ISNA($O423), IF(ISNA($P423), IF(ISNA($Q423), IF(ISNA($R423), "###error###", "WM"),"IL"),"NE"),"EN"),"EV"),"TR"),"DI"),"CO"),"AB")</f>
        <v>IL</v>
      </c>
      <c r="U423" s="9">
        <f ca="1"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49</v>
      </c>
      <c r="V423" s="9" t="str">
        <f ca="1">INDEX('Wand Mapping'!K:K, U423)</f>
        <v>wand_ai_470</v>
      </c>
      <c r="W423" s="9" t="str">
        <f ca="1">_xlfn.CONCAT(V423, "_", T423)</f>
        <v>wand_ai_470_IL</v>
      </c>
      <c r="Z423" s="9" t="str">
        <f ca="1">IF(ISBLANK(X423), W423, X423)</f>
        <v>wand_ai_470_IL</v>
      </c>
    </row>
    <row r="424" spans="1:26">
      <c r="A424" s="9" t="s">
        <v>88</v>
      </c>
      <c r="B424" s="9" t="s">
        <v>1280</v>
      </c>
      <c r="C424" s="9">
        <v>7</v>
      </c>
      <c r="D424" s="9">
        <v>14</v>
      </c>
      <c r="E424" s="9" t="str">
        <f>_xlfn.CONCAT(B424, RIGHT(_xlfn.CONCAT("0", D424), 2))</f>
        <v>BZ-7E14</v>
      </c>
      <c r="F424" s="9" t="s">
        <v>1248</v>
      </c>
      <c r="G424" s="9" t="s">
        <v>655</v>
      </c>
      <c r="H424" s="9" t="s">
        <v>652</v>
      </c>
      <c r="J424" s="9" t="e">
        <f>MATCH($A424, 'Spells By School'!A:A, 0)</f>
        <v>#N/A</v>
      </c>
      <c r="K424" s="9">
        <f>MATCH($A424, 'Spells By School'!B:B, 0)</f>
        <v>44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Conjuration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16</v>
      </c>
      <c r="V424" s="9" t="str">
        <f>INDEX('Wand Mapping'!K:K, U424)</f>
        <v>wand_ai_140</v>
      </c>
      <c r="W424" s="9" t="str">
        <f>_xlfn.CONCAT(V424, "_", T424)</f>
        <v>wand_ai_140_CO</v>
      </c>
      <c r="Z424" s="9" t="str">
        <f>IF(ISBLANK(X424), W424, X424)</f>
        <v>wand_ai_140_CO</v>
      </c>
    </row>
    <row r="425" spans="1:26">
      <c r="A425" s="9" t="s">
        <v>382</v>
      </c>
      <c r="B425" s="9" t="s">
        <v>1281</v>
      </c>
      <c r="C425" s="9">
        <v>7</v>
      </c>
      <c r="D425" s="9">
        <v>14</v>
      </c>
      <c r="E425" s="9" t="str">
        <f>_xlfn.CONCAT(B425, RIGHT(_xlfn.CONCAT("0", D425), 2))</f>
        <v>BZ-7F14</v>
      </c>
      <c r="F425" s="9" t="s">
        <v>1249</v>
      </c>
      <c r="G425" s="9" t="s">
        <v>655</v>
      </c>
      <c r="H425" s="9" t="s">
        <v>652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>
        <f>MATCH($A425, 'Spells By School'!I:I, 0)</f>
        <v>4</v>
      </c>
      <c r="S425" s="9" t="str">
        <f ca="1">IF(ISNA($J425), IF(ISNA($K425), IF(ISNA($L425), IF(ISNA($M425), IF(ISNA($N425), IF(ISNA($O425), IF(ISNA($P425), IF(ISNA($Q425), IF(ISNA($R425), "###error###", R$1),Q$1),P$1),O$1),N$1),M$1),L$1),K$1),J$1)</f>
        <v>Wild Magic</v>
      </c>
      <c r="T425" s="9" t="str">
        <f ca="1">IF(ISNA($J425), IF(ISNA($K425), IF(ISNA($L425), IF(ISNA($M425), IF(ISNA($N425), IF(ISNA($O425), IF(ISNA($P425), IF(ISNA($Q425), IF(ISNA($R425), "###error###", "WM"),"IL"),"NE"),"EN"),"EV"),"TR"),"DI"),"CO"),"AB")</f>
        <v>WM</v>
      </c>
      <c r="U425" s="9">
        <f ca="1"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62</v>
      </c>
      <c r="V425" s="9" t="str">
        <f ca="1">INDEX('Wand Mapping'!K:K, U425)</f>
        <v>wand_ai_600</v>
      </c>
      <c r="W425" s="9" t="str">
        <f ca="1">_xlfn.CONCAT(V425, "_", T425)</f>
        <v>wand_ai_600_WM</v>
      </c>
      <c r="Z425" s="9" t="str">
        <f ca="1">IF(ISBLANK(X425), W425, X425)</f>
        <v>wand_ai_600_WM</v>
      </c>
    </row>
    <row r="426" spans="1:26">
      <c r="A426" s="9" t="s">
        <v>567</v>
      </c>
      <c r="B426" s="9" t="s">
        <v>1282</v>
      </c>
      <c r="C426" s="9">
        <v>7</v>
      </c>
      <c r="D426" s="9">
        <v>14</v>
      </c>
      <c r="E426" s="9" t="str">
        <f>_xlfn.CONCAT(B426, RIGHT(_xlfn.CONCAT("0", D426), 2))</f>
        <v>BZ-7G14</v>
      </c>
      <c r="F426" s="9" t="s">
        <v>1251</v>
      </c>
      <c r="G426" s="9" t="s">
        <v>655</v>
      </c>
      <c r="H426" s="9" t="s">
        <v>652</v>
      </c>
      <c r="J426" s="9">
        <f>MATCH($A426, 'Spells By School'!A:A, 0)</f>
        <v>66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Abjuration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AB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91</v>
      </c>
      <c r="V426" s="9" t="str">
        <f>INDEX('Wand Mapping'!K:K, U426)</f>
        <v>wand_ai_890</v>
      </c>
      <c r="W426" s="9" t="str">
        <f>_xlfn.CONCAT(V426, "_", T426)</f>
        <v>wand_ai_890_AB</v>
      </c>
      <c r="Z426" s="9" t="str">
        <f>IF(ISBLANK(X426), W426, X426)</f>
        <v>wand_ai_890_AB</v>
      </c>
    </row>
    <row r="427" spans="1:26">
      <c r="A427" s="33" t="s">
        <v>251</v>
      </c>
      <c r="B427" s="9" t="s">
        <v>1284</v>
      </c>
      <c r="C427" s="9">
        <v>7</v>
      </c>
      <c r="D427" s="9">
        <v>14</v>
      </c>
      <c r="E427" s="9" t="str">
        <f>_xlfn.CONCAT(B427, RIGHT(_xlfn.CONCAT("0", D427), 2))</f>
        <v>BZ-7I14</v>
      </c>
      <c r="F427" s="9" t="s">
        <v>1253</v>
      </c>
      <c r="G427" s="9" t="s">
        <v>655</v>
      </c>
      <c r="H427" s="9" t="s">
        <v>652</v>
      </c>
      <c r="J427" s="9" t="e">
        <f>MATCH($A427, 'Spells By School'!A:A, 0)</f>
        <v>#N/A</v>
      </c>
      <c r="K427" s="9">
        <f>MATCH($A427, 'Spells By School'!B:B, 0)</f>
        <v>35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>IF(ISNA($J427), IF(ISNA($K427), IF(ISNA($L427), IF(ISNA($M427), IF(ISNA($N427), IF(ISNA($O427), IF(ISNA($P427), IF(ISNA($Q427), IF(ISNA($R427), "###error###", R$1),Q$1),P$1),O$1),N$1),M$1),L$1),K$1),J$1)</f>
        <v>Conjuration</v>
      </c>
      <c r="T427" s="9" t="str">
        <f>IF(ISNA($J427), IF(ISNA($K427), IF(ISNA($L427), IF(ISNA($M427), IF(ISNA($N427), IF(ISNA($O427), IF(ISNA($P427), IF(ISNA($Q427), IF(ISNA($R427), "###error###", "WM"),"IL"),"NE"),"EN"),"EV"),"TR"),"DI"),"CO"),"AB")</f>
        <v>CO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43</v>
      </c>
      <c r="V427" s="9" t="str">
        <f>INDEX('Wand Mapping'!K:K, U427)</f>
        <v>wand_ai_410</v>
      </c>
      <c r="W427" s="9" t="str">
        <f>_xlfn.CONCAT(V427, "_", T427)</f>
        <v>wand_ai_410_CO</v>
      </c>
      <c r="Z427" s="9" t="str">
        <f>IF(ISBLANK(X427), W427, X427)</f>
        <v>wand_ai_410_CO</v>
      </c>
    </row>
    <row r="428" spans="1:26">
      <c r="A428" s="9" t="s">
        <v>638</v>
      </c>
      <c r="B428" s="9" t="s">
        <v>1285</v>
      </c>
      <c r="C428" s="9">
        <v>7</v>
      </c>
      <c r="D428" s="9">
        <v>14</v>
      </c>
      <c r="E428" s="9" t="str">
        <f>_xlfn.CONCAT(B428, RIGHT(_xlfn.CONCAT("0", D428), 2))</f>
        <v>BZ-7J14</v>
      </c>
      <c r="F428" s="9" t="s">
        <v>1254</v>
      </c>
      <c r="G428" s="9" t="s">
        <v>655</v>
      </c>
      <c r="H428" s="9" t="s">
        <v>652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>
        <f>MATCH($A428, 'Spells By School'!H:H, 0)</f>
        <v>18</v>
      </c>
      <c r="R428" s="9" t="e">
        <f>MATCH($A428, 'Spells By School'!I:I, 0)</f>
        <v>#N/A</v>
      </c>
      <c r="S428" s="9" t="str">
        <f ca="1">IF(ISNA($J428), IF(ISNA($K428), IF(ISNA($L428), IF(ISNA($M428), IF(ISNA($N428), IF(ISNA($O428), IF(ISNA($P428), IF(ISNA($Q428), IF(ISNA($R428), "###error###", R$1),Q$1),P$1),O$1),N$1),M$1),L$1),K$1),J$1)</f>
        <v>Illusion</v>
      </c>
      <c r="T428" s="9" t="str">
        <f ca="1">IF(ISNA($J428), IF(ISNA($K428), IF(ISNA($L428), IF(ISNA($M428), IF(ISNA($N428), IF(ISNA($O428), IF(ISNA($P428), IF(ISNA($Q428), IF(ISNA($R428), "###error###", "WM"),"IL"),"NE"),"EN"),"EV"),"TR"),"DI"),"CO"),"AB")</f>
        <v>IL</v>
      </c>
      <c r="U428" s="9">
        <f ca="1"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101</v>
      </c>
      <c r="V428" s="9" t="str">
        <f ca="1">INDEX('Wand Mapping'!K:K, U428)</f>
        <v>wand_ai_990</v>
      </c>
      <c r="W428" s="9" t="str">
        <f ca="1">_xlfn.CONCAT(V428, "_", T428)</f>
        <v>wand_ai_990_IL</v>
      </c>
      <c r="Z428" s="9" t="str">
        <f ca="1">IF(ISBLANK(X428), W428, X428)</f>
        <v>wand_ai_990_IL</v>
      </c>
    </row>
    <row r="429" spans="1:26">
      <c r="A429" s="9" t="s">
        <v>614</v>
      </c>
      <c r="B429" s="9" t="s">
        <v>1286</v>
      </c>
      <c r="C429" s="9">
        <v>7</v>
      </c>
      <c r="D429" s="9">
        <v>14</v>
      </c>
      <c r="E429" s="9" t="str">
        <f>_xlfn.CONCAT(B429, RIGHT(_xlfn.CONCAT("0", D429), 2))</f>
        <v>BZ-7K14</v>
      </c>
      <c r="F429" s="9" t="s">
        <v>1255</v>
      </c>
      <c r="G429" s="9" t="s">
        <v>655</v>
      </c>
      <c r="H429" s="9" t="s">
        <v>652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>
        <f>MATCH($A429, 'Spells By School'!E:E, 0)</f>
        <v>28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>IF(ISNA($J429), IF(ISNA($K429), IF(ISNA($L429), IF(ISNA($M429), IF(ISNA($N429), IF(ISNA($O429), IF(ISNA($P429), IF(ISNA($Q429), IF(ISNA($R429), "###error###", R$1),Q$1),P$1),O$1),N$1),M$1),L$1),K$1),J$1)</f>
        <v>Invocation</v>
      </c>
      <c r="T429" s="9" t="str">
        <f>IF(ISNA($J429), IF(ISNA($K429), IF(ISNA($L429), IF(ISNA($M429), IF(ISNA($N429), IF(ISNA($O429), IF(ISNA($P429), IF(ISNA($Q429), IF(ISNA($R429), "###error###", "WM"),"IL"),"NE"),"EN"),"EV"),"TR"),"DI"),"CO"),"AB")</f>
        <v>EV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98</v>
      </c>
      <c r="V429" s="9" t="str">
        <f>INDEX('Wand Mapping'!K:K, U429)</f>
        <v>wand_ai_960</v>
      </c>
      <c r="W429" s="9" t="str">
        <f>_xlfn.CONCAT(V429, "_", T429)</f>
        <v>wand_ai_960_EV</v>
      </c>
      <c r="Z429" s="9" t="str">
        <f>IF(ISBLANK(X429), W429, X429)</f>
        <v>wand_ai_960_EV</v>
      </c>
    </row>
    <row r="430" spans="1:26">
      <c r="A430" s="45" t="s">
        <v>453</v>
      </c>
      <c r="B430" s="9" t="s">
        <v>1287</v>
      </c>
      <c r="C430" s="9">
        <v>7</v>
      </c>
      <c r="D430" s="9">
        <v>14</v>
      </c>
      <c r="E430" s="9" t="str">
        <f>_xlfn.CONCAT(B430, RIGHT(_xlfn.CONCAT("0", D430), 2))</f>
        <v>BZ-7L14</v>
      </c>
      <c r="F430" s="9" t="s">
        <v>1256</v>
      </c>
      <c r="G430" s="9" t="s">
        <v>655</v>
      </c>
      <c r="H430" s="9" t="s">
        <v>652</v>
      </c>
      <c r="J430" s="9" t="e">
        <f>MATCH($A430, 'Spells By School'!A:A, 0)</f>
        <v>#N/A</v>
      </c>
      <c r="K430" s="9">
        <f>MATCH($A430, 'Spells By School'!B:B, 0)</f>
        <v>89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Conjuration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CO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74</v>
      </c>
      <c r="V430" s="9" t="str">
        <f>INDEX('Wand Mapping'!K:K, U430)</f>
        <v>wand_ai_720</v>
      </c>
      <c r="W430" s="9" t="str">
        <f>_xlfn.CONCAT(V430, "_", T430)</f>
        <v>wand_ai_720_CO</v>
      </c>
      <c r="Z430" s="9" t="str">
        <f>IF(ISBLANK(X430), W430, X430)</f>
        <v>wand_ai_720_CO</v>
      </c>
    </row>
    <row r="431" spans="1:26">
      <c r="A431" s="9" t="s">
        <v>591</v>
      </c>
      <c r="B431" s="9" t="s">
        <v>1288</v>
      </c>
      <c r="C431" s="9">
        <v>7</v>
      </c>
      <c r="D431" s="9">
        <v>14</v>
      </c>
      <c r="E431" s="9" t="str">
        <f>_xlfn.CONCAT(B431, RIGHT(_xlfn.CONCAT("0", D431), 2))</f>
        <v>BZ-7M14</v>
      </c>
      <c r="F431" s="9" t="s">
        <v>1257</v>
      </c>
      <c r="G431" s="9" t="s">
        <v>655</v>
      </c>
      <c r="H431" s="9" t="s">
        <v>652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>
        <f>MATCH($A431, 'Spells By School'!E:E, 0)</f>
        <v>76</v>
      </c>
      <c r="O431" s="9" t="e">
        <f>MATCH($A431, 'Spells By School'!F:F, 0)</f>
        <v>#N/A</v>
      </c>
      <c r="P431" s="9" t="e">
        <f ca="1">MATCH($A431, 'Spells By School'!G:G, 0)</f>
        <v>#N/A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>IF(ISNA($J431), IF(ISNA($K431), IF(ISNA($L431), IF(ISNA($M431), IF(ISNA($N431), IF(ISNA($O431), IF(ISNA($P431), IF(ISNA($Q431), IF(ISNA($R431), "###error###", R$1),Q$1),P$1),O$1),N$1),M$1),L$1),K$1),J$1)</f>
        <v>Invocation</v>
      </c>
      <c r="T431" s="9" t="str">
        <f>IF(ISNA($J431), IF(ISNA($K431), IF(ISNA($L431), IF(ISNA($M431), IF(ISNA($N431), IF(ISNA($O431), IF(ISNA($P431), IF(ISNA($Q431), IF(ISNA($R431), "###error###", "WM"),"IL"),"NE"),"EN"),"EV"),"TR"),"DI"),"CO"),"AB")</f>
        <v>EV</v>
      </c>
      <c r="U431" s="9">
        <f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94</v>
      </c>
      <c r="V431" s="9" t="str">
        <f>INDEX('Wand Mapping'!K:K, U431)</f>
        <v>wand_ai_920</v>
      </c>
      <c r="W431" s="9" t="str">
        <f>_xlfn.CONCAT(V431, "_", T431)</f>
        <v>wand_ai_920_EV</v>
      </c>
      <c r="Z431" s="9" t="str">
        <f>IF(ISBLANK(X431), W431, X431)</f>
        <v>wand_ai_920_EV</v>
      </c>
    </row>
    <row r="432" spans="1:26">
      <c r="A432" s="9" t="s">
        <v>612</v>
      </c>
      <c r="B432" s="9" t="s">
        <v>1291</v>
      </c>
      <c r="C432" s="9">
        <v>7</v>
      </c>
      <c r="D432" s="9">
        <v>14</v>
      </c>
      <c r="E432" s="9" t="str">
        <f>_xlfn.CONCAT(B432, RIGHT(_xlfn.CONCAT("0", D432), 2))</f>
        <v>BZ-7P14</v>
      </c>
      <c r="F432" s="9" t="s">
        <v>1260</v>
      </c>
      <c r="G432" s="9" t="s">
        <v>655</v>
      </c>
      <c r="H432" s="9" t="s">
        <v>652</v>
      </c>
      <c r="J432" s="9" t="e">
        <f>MATCH($A432, 'Spells By School'!A:A, 0)</f>
        <v>#N/A</v>
      </c>
      <c r="K432" s="9">
        <f>MATCH($A432, 'Spells By School'!B:B, 0)</f>
        <v>41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 t="e">
        <f>MATCH($A432, 'Spells By School'!F:F, 0)</f>
        <v>#N/A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Conjuration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CO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98</v>
      </c>
      <c r="V432" s="9" t="str">
        <f>INDEX('Wand Mapping'!K:K, U432)</f>
        <v>wand_ai_960</v>
      </c>
      <c r="W432" s="9" t="str">
        <f>_xlfn.CONCAT(V432, "_", T432)</f>
        <v>wand_ai_960_CO</v>
      </c>
      <c r="Z432" s="9" t="str">
        <f>IF(ISBLANK(X432), W432, X432)</f>
        <v>wand_ai_960_CO</v>
      </c>
    </row>
    <row r="433" spans="1:26">
      <c r="A433" s="9" t="s">
        <v>637</v>
      </c>
      <c r="B433" s="9" t="s">
        <v>1292</v>
      </c>
      <c r="C433" s="9">
        <v>7</v>
      </c>
      <c r="D433" s="9">
        <v>14</v>
      </c>
      <c r="E433" s="9" t="str">
        <f>_xlfn.CONCAT(B433, RIGHT(_xlfn.CONCAT("0", D433), 2))</f>
        <v>BZ-7Q14</v>
      </c>
      <c r="F433" s="9" t="s">
        <v>1261</v>
      </c>
      <c r="G433" s="9" t="s">
        <v>655</v>
      </c>
      <c r="H433" s="9" t="s">
        <v>652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57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ca="1">IF(ISNA($J433), IF(ISNA($K433), IF(ISNA($L433), IF(ISNA($M433), IF(ISNA($N433), IF(ISNA($O433), IF(ISNA($P433), IF(ISNA($Q433), IF(ISNA($R433), "###error###", R$1),Q$1),P$1),O$1),N$1),M$1),L$1),K$1),J$1)</f>
        <v>Necromancy</v>
      </c>
      <c r="T433" s="9" t="str">
        <f ca="1">IF(ISNA($J433), IF(ISNA($K433), IF(ISNA($L433), IF(ISNA($M433), IF(ISNA($N433), IF(ISNA($O433), IF(ISNA($P433), IF(ISNA($Q433), IF(ISNA($R433), "###error###", "WM"),"IL"),"NE"),"EN"),"EV"),"TR"),"DI"),"CO"),"AB")</f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101</v>
      </c>
      <c r="V433" s="9" t="str">
        <f ca="1">INDEX('Wand Mapping'!K:K, U433)</f>
        <v>wand_ai_990</v>
      </c>
      <c r="W433" s="9" t="str">
        <f ca="1">_xlfn.CONCAT(V433, "_", T433)</f>
        <v>wand_ai_990_NE</v>
      </c>
      <c r="Z433" s="9" t="str">
        <f ca="1">IF(ISBLANK(X433), W433, X433)</f>
        <v>wand_ai_990_NE</v>
      </c>
    </row>
    <row r="434" spans="1:26">
      <c r="A434" s="9" t="s">
        <v>97</v>
      </c>
      <c r="B434" s="9" t="s">
        <v>1293</v>
      </c>
      <c r="C434" s="9">
        <v>7</v>
      </c>
      <c r="D434" s="9">
        <v>14</v>
      </c>
      <c r="E434" s="9" t="str">
        <f>_xlfn.CONCAT(B434, RIGHT(_xlfn.CONCAT("0", D434), 2))</f>
        <v>BZ-7R14</v>
      </c>
      <c r="F434" s="9" t="s">
        <v>1262</v>
      </c>
      <c r="G434" s="9" t="s">
        <v>655</v>
      </c>
      <c r="H434" s="9" t="s">
        <v>652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>
        <f ca="1">MATCH($A434, 'Spells By School'!G:G, 0)</f>
        <v>58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Necromancy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NE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17</v>
      </c>
      <c r="V434" s="9" t="str">
        <f ca="1">INDEX('Wand Mapping'!K:K, U434)</f>
        <v>wand_ai_150</v>
      </c>
      <c r="W434" s="9" t="str">
        <f ca="1">_xlfn.CONCAT(V434, "_", T434)</f>
        <v>wand_ai_150_NE</v>
      </c>
      <c r="Z434" s="9" t="str">
        <f ca="1">IF(ISBLANK(X434), W434, X434)</f>
        <v>wand_ai_150_NE</v>
      </c>
    </row>
    <row r="435" spans="1:26">
      <c r="A435" s="9" t="s">
        <v>505</v>
      </c>
      <c r="B435" s="9" t="s">
        <v>1294</v>
      </c>
      <c r="C435" s="9">
        <v>7</v>
      </c>
      <c r="D435" s="9">
        <v>14</v>
      </c>
      <c r="E435" s="9" t="str">
        <f>_xlfn.CONCAT(B435, RIGHT(_xlfn.CONCAT("0", D435), 2))</f>
        <v>BZ-7S14</v>
      </c>
      <c r="F435" s="9" t="s">
        <v>1263</v>
      </c>
      <c r="G435" s="9" t="s">
        <v>655</v>
      </c>
      <c r="H435" s="9" t="s">
        <v>652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>
        <f ca="1">MATCH($A435, 'Spells By School'!G:G, 0)</f>
        <v>34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Necromancy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NE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81</v>
      </c>
      <c r="V435" s="9" t="str">
        <f ca="1">INDEX('Wand Mapping'!K:K, U435)</f>
        <v>wand_ai_790</v>
      </c>
      <c r="W435" s="9" t="str">
        <f ca="1">_xlfn.CONCAT(V435, "_", T435)</f>
        <v>wand_ai_790_NE</v>
      </c>
      <c r="Z435" s="9" t="str">
        <f ca="1">IF(ISBLANK(X435), W435, X435)</f>
        <v>wand_ai_790_NE</v>
      </c>
    </row>
    <row r="436" spans="1:26">
      <c r="A436" s="9" t="s">
        <v>442</v>
      </c>
      <c r="B436" s="9" t="s">
        <v>1295</v>
      </c>
      <c r="C436" s="9">
        <v>7</v>
      </c>
      <c r="D436" s="9">
        <v>14</v>
      </c>
      <c r="E436" s="9" t="str">
        <f>_xlfn.CONCAT(B436, RIGHT(_xlfn.CONCAT("0", D436), 2))</f>
        <v>BZ-7T14</v>
      </c>
      <c r="F436" s="9" t="s">
        <v>1264</v>
      </c>
      <c r="G436" s="9" t="s">
        <v>655</v>
      </c>
      <c r="H436" s="9" t="s">
        <v>652</v>
      </c>
      <c r="J436" s="9" t="e">
        <f>MATCH($A436, 'Spells By School'!A:A, 0)</f>
        <v>#N/A</v>
      </c>
      <c r="K436" s="9">
        <f>MATCH($A436, 'Spells By School'!B:B, 0)</f>
        <v>93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Conjuration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72</v>
      </c>
      <c r="V436" s="9" t="str">
        <f>INDEX('Wand Mapping'!K:K, U436)</f>
        <v>wand_ai_700</v>
      </c>
      <c r="W436" s="9" t="str">
        <f>_xlfn.CONCAT(V436, "_", T436)</f>
        <v>wand_ai_700_CO</v>
      </c>
      <c r="Z436" s="9" t="str">
        <f>IF(ISBLANK(X436), W436, X436)</f>
        <v>wand_ai_700_CO</v>
      </c>
    </row>
    <row r="437" spans="1:26">
      <c r="A437" s="9" t="s">
        <v>409</v>
      </c>
      <c r="B437" s="9" t="s">
        <v>1296</v>
      </c>
      <c r="C437" s="9">
        <v>7</v>
      </c>
      <c r="D437" s="9">
        <v>14</v>
      </c>
      <c r="E437" s="9" t="str">
        <f>_xlfn.CONCAT(B437, RIGHT(_xlfn.CONCAT("0", D437), 2))</f>
        <v>BZ-7U14</v>
      </c>
      <c r="F437" s="9" t="s">
        <v>1265</v>
      </c>
      <c r="G437" s="9" t="s">
        <v>655</v>
      </c>
      <c r="H437" s="9" t="s">
        <v>652</v>
      </c>
      <c r="J437" s="9" t="e">
        <f>MATCH($A437, 'Spells By School'!A:A, 0)</f>
        <v>#N/A</v>
      </c>
      <c r="K437" s="9">
        <f>MATCH($A437, 'Spells By School'!B:B, 0)</f>
        <v>23</v>
      </c>
      <c r="L437" s="9" t="e">
        <f>MATCH($A437, 'Spells By School'!C:C, 0)</f>
        <v>#N/A</v>
      </c>
      <c r="M437" s="9" t="e">
        <f>MATCH($A437, 'Spells By School'!D:D, 0)</f>
        <v>#N/A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Conjuration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CO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67</v>
      </c>
      <c r="V437" s="9" t="str">
        <f>INDEX('Wand Mapping'!K:K, U437)</f>
        <v>wand_ai_650</v>
      </c>
      <c r="W437" s="9" t="str">
        <f>_xlfn.CONCAT(V437, "_", T437)</f>
        <v>wand_ai_650_CO</v>
      </c>
      <c r="Z437" s="9" t="str">
        <f>IF(ISBLANK(X437), W437, X437)</f>
        <v>wand_ai_650_CO</v>
      </c>
    </row>
    <row r="438" spans="1:26">
      <c r="A438" s="46" t="s">
        <v>172</v>
      </c>
      <c r="B438" s="9" t="s">
        <v>1297</v>
      </c>
      <c r="C438" s="9">
        <v>7</v>
      </c>
      <c r="D438" s="9">
        <v>14</v>
      </c>
      <c r="E438" s="9" t="str">
        <f>_xlfn.CONCAT(B438, RIGHT(_xlfn.CONCAT("0", D438), 2))</f>
        <v>BZ-7V14</v>
      </c>
      <c r="F438" s="9" t="s">
        <v>1266</v>
      </c>
      <c r="G438" s="9" t="s">
        <v>655</v>
      </c>
      <c r="H438" s="9" t="s">
        <v>652</v>
      </c>
      <c r="J438" s="9" t="e">
        <f>MATCH($A438, 'Spells By School'!A:A, 0)</f>
        <v>#N/A</v>
      </c>
      <c r="K438" s="9">
        <f>MATCH($A438, 'Spells By School'!B:B, 0)</f>
        <v>91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>IF(ISNA($J438), IF(ISNA($K438), IF(ISNA($L438), IF(ISNA($M438), IF(ISNA($N438), IF(ISNA($O438), IF(ISNA($P438), IF(ISNA($Q438), IF(ISNA($R438), "###error###", R$1),Q$1),P$1),O$1),N$1),M$1),L$1),K$1),J$1)</f>
        <v>Conjuration</v>
      </c>
      <c r="T438" s="9" t="str">
        <f>IF(ISNA($J438), IF(ISNA($K438), IF(ISNA($L438), IF(ISNA($M438), IF(ISNA($N438), IF(ISNA($O438), IF(ISNA($P438), IF(ISNA($Q438), IF(ISNA($R438), "###error###", "WM"),"IL"),"NE"),"EN"),"EV"),"TR"),"DI"),"CO"),"AB")</f>
        <v>CO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31</v>
      </c>
      <c r="V438" s="9" t="str">
        <f>INDEX('Wand Mapping'!K:K, U438)</f>
        <v>wand_ai_290</v>
      </c>
      <c r="W438" s="9" t="str">
        <f>_xlfn.CONCAT(V438, "_", T438)</f>
        <v>wand_ai_290_CO</v>
      </c>
      <c r="Z438" s="9" t="str">
        <f>IF(ISBLANK(X438), W438, X438)</f>
        <v>wand_ai_290_CO</v>
      </c>
    </row>
    <row r="439" spans="1:26">
      <c r="A439" s="44" t="s">
        <v>105</v>
      </c>
      <c r="B439" s="9" t="s">
        <v>1298</v>
      </c>
      <c r="C439" s="9">
        <v>7</v>
      </c>
      <c r="D439" s="9">
        <v>14</v>
      </c>
      <c r="E439" s="9" t="str">
        <f>_xlfn.CONCAT(B439, RIGHT(_xlfn.CONCAT("0", D439), 2))</f>
        <v>BZ-7W14</v>
      </c>
      <c r="F439" s="9" t="s">
        <v>1267</v>
      </c>
      <c r="G439" s="9" t="s">
        <v>655</v>
      </c>
      <c r="H439" s="9" t="s">
        <v>652</v>
      </c>
      <c r="J439" s="9" t="e">
        <f>MATCH($A439, 'Spells By School'!A:A, 0)</f>
        <v>#N/A</v>
      </c>
      <c r="K439" s="9">
        <f>MATCH($A439, 'Spells By School'!B:B, 0)</f>
        <v>88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Conjuration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CO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19</v>
      </c>
      <c r="V439" s="9" t="str">
        <f>INDEX('Wand Mapping'!K:K, U439)</f>
        <v>wand_ai_170</v>
      </c>
      <c r="W439" s="9" t="str">
        <f>_xlfn.CONCAT(V439, "_", T439)</f>
        <v>wand_ai_170_CO</v>
      </c>
      <c r="Z439" s="9" t="str">
        <f>IF(ISBLANK(X439), W439, X439)</f>
        <v>wand_ai_170_CO</v>
      </c>
    </row>
    <row r="440" spans="1:26">
      <c r="A440" s="9" t="s">
        <v>323</v>
      </c>
      <c r="B440" s="9" t="s">
        <v>1299</v>
      </c>
      <c r="C440" s="9">
        <v>7</v>
      </c>
      <c r="D440" s="9">
        <v>14</v>
      </c>
      <c r="E440" s="9" t="str">
        <f>_xlfn.CONCAT(B440, RIGHT(_xlfn.CONCAT("0", D440), 2))</f>
        <v>BZ-7X14</v>
      </c>
      <c r="F440" s="9" t="s">
        <v>1268</v>
      </c>
      <c r="G440" s="9" t="s">
        <v>655</v>
      </c>
      <c r="H440" s="9" t="s">
        <v>652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>
        <f>MATCH($A440, 'Spells By School'!D:D, 0)</f>
        <v>20</v>
      </c>
      <c r="N440" s="9" t="e">
        <f>MATCH($A440, 'Spells By School'!E:E, 0)</f>
        <v>#N/A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Transmutation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TR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53</v>
      </c>
      <c r="V440" s="9" t="str">
        <f>INDEX('Wand Mapping'!K:K, U440)</f>
        <v>wand_ai_510</v>
      </c>
      <c r="W440" s="9" t="str">
        <f>_xlfn.CONCAT(V440, "_", T440)</f>
        <v>wand_ai_510_TR</v>
      </c>
      <c r="Z440" s="9" t="str">
        <f>IF(ISBLANK(X440), W440, X440)</f>
        <v>wand_ai_510_TR</v>
      </c>
    </row>
    <row r="441" spans="1:26">
      <c r="A441" s="9" t="s">
        <v>91</v>
      </c>
      <c r="B441" s="9" t="s">
        <v>1300</v>
      </c>
      <c r="C441" s="9">
        <v>7</v>
      </c>
      <c r="D441" s="9">
        <v>14</v>
      </c>
      <c r="E441" s="9" t="str">
        <f>_xlfn.CONCAT(B441, RIGHT(_xlfn.CONCAT("0", D441), 2))</f>
        <v>BZ-7Y14</v>
      </c>
      <c r="F441" s="9" t="s">
        <v>1269</v>
      </c>
      <c r="G441" s="9" t="s">
        <v>655</v>
      </c>
      <c r="H441" s="9" t="s">
        <v>652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>
        <f ca="1">MATCH($A441, 'Spells By School'!G:G, 0)</f>
        <v>48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ca="1">IF(ISNA($J441), IF(ISNA($K441), IF(ISNA($L441), IF(ISNA($M441), IF(ISNA($N441), IF(ISNA($O441), IF(ISNA($P441), IF(ISNA($Q441), IF(ISNA($R441), "###error###", R$1),Q$1),P$1),O$1),N$1),M$1),L$1),K$1),J$1)</f>
        <v>Necromancy</v>
      </c>
      <c r="T441" s="9" t="str">
        <f ca="1">IF(ISNA($J441), IF(ISNA($K441), IF(ISNA($L441), IF(ISNA($M441), IF(ISNA($N441), IF(ISNA($O441), IF(ISNA($P441), IF(ISNA($Q441), IF(ISNA($R441), "###error###", "WM"),"IL"),"NE"),"EN"),"EV"),"TR"),"DI"),"CO"),"AB")</f>
        <v>NE</v>
      </c>
      <c r="U441" s="9">
        <f ca="1"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16</v>
      </c>
      <c r="V441" s="9" t="str">
        <f ca="1">INDEX('Wand Mapping'!K:K, U441)</f>
        <v>wand_ai_140</v>
      </c>
      <c r="W441" s="9" t="str">
        <f ca="1">_xlfn.CONCAT(V441, "_", T441)</f>
        <v>wand_ai_140_NE</v>
      </c>
      <c r="Z441" s="9" t="str">
        <f ca="1">IF(ISBLANK(X441), W441, X441)</f>
        <v>wand_ai_140_NE</v>
      </c>
    </row>
    <row r="442" spans="1:26">
      <c r="A442" s="9" t="s">
        <v>268</v>
      </c>
      <c r="B442" s="9" t="s">
        <v>1301</v>
      </c>
      <c r="C442" s="9">
        <v>7</v>
      </c>
      <c r="D442" s="9">
        <v>14</v>
      </c>
      <c r="E442" s="9" t="str">
        <f>_xlfn.CONCAT(B442, RIGHT(_xlfn.CONCAT("0", D442), 2))</f>
        <v>BZ-7Z14</v>
      </c>
      <c r="F442" s="9" t="s">
        <v>1270</v>
      </c>
      <c r="G442" s="9" t="s">
        <v>655</v>
      </c>
      <c r="H442" s="9" t="s">
        <v>652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>
        <f>MATCH($A442, 'Spells By School'!D:D, 0)</f>
        <v>24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Transmutation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TR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45</v>
      </c>
      <c r="V442" s="9" t="str">
        <f>INDEX('Wand Mapping'!K:K, U442)</f>
        <v>wand_ai_430</v>
      </c>
      <c r="W442" s="9" t="str">
        <f>_xlfn.CONCAT(V442, "_", T442)</f>
        <v>wand_ai_430_TR</v>
      </c>
      <c r="Z442" s="9" t="str">
        <f>IF(ISBLANK(X442), W442, X442)</f>
        <v>wand_ai_430_TR</v>
      </c>
    </row>
    <row r="443" spans="1:26">
      <c r="A443" s="9" t="s">
        <v>479</v>
      </c>
      <c r="B443" s="9" t="s">
        <v>772</v>
      </c>
      <c r="C443" s="9">
        <v>8</v>
      </c>
      <c r="D443" s="9">
        <v>16</v>
      </c>
      <c r="E443" s="9" t="str">
        <f>_xlfn.CONCAT(B443, RIGHT(_xlfn.CONCAT("0", D443), 2))</f>
        <v>BZ-8116</v>
      </c>
      <c r="F443" s="9" t="s">
        <v>1303</v>
      </c>
      <c r="G443" s="9" t="s">
        <v>655</v>
      </c>
      <c r="H443" s="9" t="s">
        <v>652</v>
      </c>
      <c r="J443" s="9">
        <f>MATCH($A443, 'Spells By School'!A:A, 0)</f>
        <v>43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Abjuration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78</v>
      </c>
      <c r="V443" s="9" t="str">
        <f>INDEX('Wand Mapping'!K:K, U443)</f>
        <v>wand_ai_760</v>
      </c>
      <c r="W443" s="9" t="str">
        <f>_xlfn.CONCAT(V443, "_", T443)</f>
        <v>wand_ai_760_AB</v>
      </c>
      <c r="Z443" s="9" t="str">
        <f>IF(ISBLANK(X443), W443, X443)</f>
        <v>wand_ai_760_AB</v>
      </c>
    </row>
    <row r="444" spans="1:26">
      <c r="A444" s="9" t="s">
        <v>286</v>
      </c>
      <c r="B444" s="9" t="s">
        <v>773</v>
      </c>
      <c r="C444" s="9">
        <v>8</v>
      </c>
      <c r="D444" s="9">
        <v>16</v>
      </c>
      <c r="E444" s="9" t="str">
        <f>_xlfn.CONCAT(B444, RIGHT(_xlfn.CONCAT("0", D444), 2))</f>
        <v>BZ-8216</v>
      </c>
      <c r="F444" s="9" t="s">
        <v>1304</v>
      </c>
      <c r="G444" s="9" t="s">
        <v>655</v>
      </c>
      <c r="H444" s="9" t="s">
        <v>652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 t="e">
        <f ca="1">MATCH($A444, 'Spells By School'!G:G, 0)</f>
        <v>#N/A</v>
      </c>
      <c r="Q444" s="9">
        <f>MATCH($A444, 'Spells By School'!H:H, 0)</f>
        <v>28</v>
      </c>
      <c r="R444" s="9" t="e">
        <f>MATCH($A444, 'Spells By School'!I:I, 0)</f>
        <v>#N/A</v>
      </c>
      <c r="S444" s="9" t="str">
        <f ca="1">IF(ISNA($J444), IF(ISNA($K444), IF(ISNA($L444), IF(ISNA($M444), IF(ISNA($N444), IF(ISNA($O444), IF(ISNA($P444), IF(ISNA($Q444), IF(ISNA($R444), "###error###", R$1),Q$1),P$1),O$1),N$1),M$1),L$1),K$1),J$1)</f>
        <v>Illusion</v>
      </c>
      <c r="T444" s="9" t="str">
        <f ca="1">IF(ISNA($J444), IF(ISNA($K444), IF(ISNA($L444), IF(ISNA($M444), IF(ISNA($N444), IF(ISNA($O444), IF(ISNA($P444), IF(ISNA($Q444), IF(ISNA($R444), "###error###", "WM"),"IL"),"NE"),"EN"),"EV"),"TR"),"DI"),"CO"),"AB")</f>
        <v>IL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47</v>
      </c>
      <c r="V444" s="9" t="str">
        <f ca="1">INDEX('Wand Mapping'!K:K, U444)</f>
        <v>wand_ai_450</v>
      </c>
      <c r="W444" s="9" t="str">
        <f ca="1">_xlfn.CONCAT(V444, "_", T444)</f>
        <v>wand_ai_450_IL</v>
      </c>
      <c r="Z444" s="9" t="str">
        <f ca="1">IF(ISBLANK(X444), W444, X444)</f>
        <v>wand_ai_450_IL</v>
      </c>
    </row>
    <row r="445" spans="1:26">
      <c r="A445" s="9" t="s">
        <v>28</v>
      </c>
      <c r="B445" s="9" t="s">
        <v>774</v>
      </c>
      <c r="C445" s="9">
        <v>8</v>
      </c>
      <c r="D445" s="9">
        <v>16</v>
      </c>
      <c r="E445" s="9" t="str">
        <f>_xlfn.CONCAT(B445, RIGHT(_xlfn.CONCAT("0", D445), 2))</f>
        <v>BZ-8316</v>
      </c>
      <c r="F445" s="9" t="s">
        <v>1305</v>
      </c>
      <c r="G445" s="9" t="s">
        <v>655</v>
      </c>
      <c r="H445" s="9" t="s">
        <v>652</v>
      </c>
      <c r="J445" s="9">
        <f>MATCH($A445, 'Spells By School'!A:A, 0)</f>
        <v>38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>IF(ISNA($J445), IF(ISNA($K445), IF(ISNA($L445), IF(ISNA($M445), IF(ISNA($N445), IF(ISNA($O445), IF(ISNA($P445), IF(ISNA($Q445), IF(ISNA($R445), "###error###", R$1),Q$1),P$1),O$1),N$1),M$1),L$1),K$1),J$1)</f>
        <v>Abjuration</v>
      </c>
      <c r="T445" s="9" t="str">
        <f>IF(ISNA($J445), IF(ISNA($K445), IF(ISNA($L445), IF(ISNA($M445), IF(ISNA($N445), IF(ISNA($O445), IF(ISNA($P445), IF(ISNA($Q445), IF(ISNA($R445), "###error###", "WM"),"IL"),"NE"),"EN"),"EV"),"TR"),"DI"),"CO"),"AB")</f>
        <v>AB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6</v>
      </c>
      <c r="V445" s="9" t="str">
        <f>INDEX('Wand Mapping'!K:K, U445)</f>
        <v>wand_ai_040</v>
      </c>
      <c r="W445" s="9" t="str">
        <f>_xlfn.CONCAT(V445, "_", T445)</f>
        <v>wand_ai_040_AB</v>
      </c>
      <c r="Z445" s="9" t="str">
        <f>IF(ISBLANK(X445), W445, X445)</f>
        <v>wand_ai_040_AB</v>
      </c>
    </row>
    <row r="446" spans="1:26">
      <c r="A446" s="9" t="s">
        <v>187</v>
      </c>
      <c r="B446" s="9" t="s">
        <v>775</v>
      </c>
      <c r="C446" s="9">
        <v>8</v>
      </c>
      <c r="D446" s="9">
        <v>16</v>
      </c>
      <c r="E446" s="9" t="str">
        <f>_xlfn.CONCAT(B446, RIGHT(_xlfn.CONCAT("0", D446), 2))</f>
        <v>BZ-8416</v>
      </c>
      <c r="F446" s="9" t="s">
        <v>1306</v>
      </c>
      <c r="G446" s="9" t="s">
        <v>655</v>
      </c>
      <c r="H446" s="9" t="s">
        <v>652</v>
      </c>
      <c r="J446" s="9" t="e">
        <f>MATCH($A446, 'Spells By School'!A:A, 0)</f>
        <v>#N/A</v>
      </c>
      <c r="K446" s="9">
        <f>MATCH($A446, 'Spells By School'!B:B, 0)</f>
        <v>80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Conjuration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33</v>
      </c>
      <c r="V446" s="9" t="str">
        <f>INDEX('Wand Mapping'!K:K, U446)</f>
        <v>wand_ai_310</v>
      </c>
      <c r="W446" s="9" t="str">
        <f>_xlfn.CONCAT(V446, "_", T446)</f>
        <v>wand_ai_310_CO</v>
      </c>
      <c r="Z446" s="9" t="str">
        <f>IF(ISBLANK(X446), W446, X446)</f>
        <v>wand_ai_310_CO</v>
      </c>
    </row>
    <row r="447" spans="1:26">
      <c r="A447" s="9" t="s">
        <v>396</v>
      </c>
      <c r="B447" s="9" t="s">
        <v>776</v>
      </c>
      <c r="C447" s="9">
        <v>8</v>
      </c>
      <c r="D447" s="9">
        <v>16</v>
      </c>
      <c r="E447" s="9" t="str">
        <f>_xlfn.CONCAT(B447, RIGHT(_xlfn.CONCAT("0", D447), 2))</f>
        <v>BZ-8516</v>
      </c>
      <c r="F447" s="9" t="s">
        <v>1307</v>
      </c>
      <c r="G447" s="9" t="s">
        <v>655</v>
      </c>
      <c r="H447" s="9" t="s">
        <v>652</v>
      </c>
      <c r="J447" s="9">
        <f>MATCH($A447, 'Spells By School'!A:A, 0)</f>
        <v>28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>IF(ISNA($J447), IF(ISNA($K447), IF(ISNA($L447), IF(ISNA($M447), IF(ISNA($N447), IF(ISNA($O447), IF(ISNA($P447), IF(ISNA($Q447), IF(ISNA($R447), "###error###", R$1),Q$1),P$1),O$1),N$1),M$1),L$1),K$1),J$1)</f>
        <v>Abjuration</v>
      </c>
      <c r="T447" s="9" t="str">
        <f>IF(ISNA($J447), IF(ISNA($K447), IF(ISNA($L447), IF(ISNA($M447), IF(ISNA($N447), IF(ISNA($O447), IF(ISNA($P447), IF(ISNA($Q447), IF(ISNA($R447), "###error###", "WM"),"IL"),"NE"),"EN"),"EV"),"TR"),"DI"),"CO"),"AB")</f>
        <v>AB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65</v>
      </c>
      <c r="V447" s="9" t="str">
        <f>INDEX('Wand Mapping'!K:K, U447)</f>
        <v>wand_ai_630</v>
      </c>
      <c r="W447" s="9" t="str">
        <f>_xlfn.CONCAT(V447, "_", T447)</f>
        <v>wand_ai_630_AB</v>
      </c>
      <c r="Z447" s="9" t="str">
        <f>IF(ISBLANK(X447), W447, X447)</f>
        <v>wand_ai_630_AB</v>
      </c>
    </row>
    <row r="448" spans="1:26">
      <c r="A448" s="9" t="s">
        <v>324</v>
      </c>
      <c r="B448" s="9" t="s">
        <v>777</v>
      </c>
      <c r="C448" s="9">
        <v>8</v>
      </c>
      <c r="D448" s="9">
        <v>16</v>
      </c>
      <c r="E448" s="9" t="str">
        <f>_xlfn.CONCAT(B448, RIGHT(_xlfn.CONCAT("0", D448), 2))</f>
        <v>BZ-8616</v>
      </c>
      <c r="F448" s="9" t="s">
        <v>1308</v>
      </c>
      <c r="G448" s="9" t="s">
        <v>655</v>
      </c>
      <c r="H448" s="9" t="s">
        <v>652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70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Invocation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53</v>
      </c>
      <c r="V448" s="9" t="str">
        <f>INDEX('Wand Mapping'!K:K, U448)</f>
        <v>wand_ai_510</v>
      </c>
      <c r="W448" s="9" t="str">
        <f>_xlfn.CONCAT(V448, "_", T448)</f>
        <v>wand_ai_510_EV</v>
      </c>
      <c r="Z448" s="9" t="str">
        <f>IF(ISBLANK(X448), W448, X448)</f>
        <v>wand_ai_510_EV</v>
      </c>
    </row>
    <row r="449" spans="1:26">
      <c r="A449" s="9" t="s">
        <v>77</v>
      </c>
      <c r="B449" s="9" t="s">
        <v>778</v>
      </c>
      <c r="C449" s="9">
        <v>8</v>
      </c>
      <c r="D449" s="9">
        <v>16</v>
      </c>
      <c r="E449" s="9" t="str">
        <f>_xlfn.CONCAT(B449, RIGHT(_xlfn.CONCAT("0", D449), 2))</f>
        <v>BZ-8716</v>
      </c>
      <c r="F449" s="9" t="s">
        <v>1309</v>
      </c>
      <c r="G449" s="9" t="s">
        <v>655</v>
      </c>
      <c r="H449" s="9" t="s">
        <v>652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>
        <f>MATCH($A449, 'Spells By School'!E:E, 0)</f>
        <v>41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Invocation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EV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14</v>
      </c>
      <c r="V449" s="9" t="str">
        <f>INDEX('Wand Mapping'!K:K, U449)</f>
        <v>wand_ai_120</v>
      </c>
      <c r="W449" s="9" t="str">
        <f>_xlfn.CONCAT(V449, "_", T449)</f>
        <v>wand_ai_120_EV</v>
      </c>
      <c r="Z449" s="9" t="str">
        <f>IF(ISBLANK(X449), W449, X449)</f>
        <v>wand_ai_120_EV</v>
      </c>
    </row>
    <row r="450" spans="1:26">
      <c r="A450" s="9" t="s">
        <v>195</v>
      </c>
      <c r="B450" s="9" t="s">
        <v>780</v>
      </c>
      <c r="C450" s="9">
        <v>8</v>
      </c>
      <c r="D450" s="9">
        <v>16</v>
      </c>
      <c r="E450" s="9" t="str">
        <f>_xlfn.CONCAT(B450, RIGHT(_xlfn.CONCAT("0", D450), 2))</f>
        <v>BZ-8916</v>
      </c>
      <c r="F450" s="9" t="s">
        <v>1311</v>
      </c>
      <c r="G450" s="9" t="s">
        <v>655</v>
      </c>
      <c r="H450" s="9" t="s">
        <v>652</v>
      </c>
      <c r="J450" s="9" t="e">
        <f>MATCH($A450, 'Spells By School'!A:A, 0)</f>
        <v>#N/A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>
        <f ca="1">MATCH($A450, 'Spells By School'!G:G, 0)</f>
        <v>2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ca="1">IF(ISNA($J450), IF(ISNA($K450), IF(ISNA($L450), IF(ISNA($M450), IF(ISNA($N450), IF(ISNA($O450), IF(ISNA($P450), IF(ISNA($Q450), IF(ISNA($R450), "###error###", R$1),Q$1),P$1),O$1),N$1),M$1),L$1),K$1),J$1)</f>
        <v>Necromancy</v>
      </c>
      <c r="T450" s="9" t="str">
        <f ca="1">IF(ISNA($J450), IF(ISNA($K450), IF(ISNA($L450), IF(ISNA($M450), IF(ISNA($N450), IF(ISNA($O450), IF(ISNA($P450), IF(ISNA($Q450), IF(ISNA($R450), "###error###", "WM"),"IL"),"NE"),"EN"),"EV"),"TR"),"DI"),"CO"),"AB")</f>
        <v>NE</v>
      </c>
      <c r="U450" s="9">
        <f ca="1"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34</v>
      </c>
      <c r="V450" s="9" t="str">
        <f ca="1">INDEX('Wand Mapping'!K:K, U450)</f>
        <v>wand_ai_320</v>
      </c>
      <c r="W450" s="9" t="str">
        <f ca="1">_xlfn.CONCAT(V450, "_", T450)</f>
        <v>wand_ai_320_NE</v>
      </c>
      <c r="Z450" s="9" t="str">
        <f ca="1">IF(ISBLANK(X450), W450, X450)</f>
        <v>wand_ai_320_NE</v>
      </c>
    </row>
    <row r="451" spans="1:26">
      <c r="A451" s="9" t="s">
        <v>34</v>
      </c>
      <c r="B451" s="9" t="s">
        <v>1318</v>
      </c>
      <c r="C451" s="9">
        <v>8</v>
      </c>
      <c r="D451" s="9">
        <v>16</v>
      </c>
      <c r="E451" s="9" t="str">
        <f>_xlfn.CONCAT(B451, RIGHT(_xlfn.CONCAT("0", D451), 2))</f>
        <v>BZ-8A16</v>
      </c>
      <c r="F451" s="9" t="s">
        <v>1312</v>
      </c>
      <c r="G451" s="9" t="s">
        <v>655</v>
      </c>
      <c r="H451" s="9" t="s">
        <v>652</v>
      </c>
      <c r="J451" s="9" t="e">
        <f>MATCH($A451, 'Spells By School'!A:A, 0)</f>
        <v>#N/A</v>
      </c>
      <c r="K451" s="9">
        <f>MATCH($A451, 'Spells By School'!B:B, 0)</f>
        <v>46</v>
      </c>
      <c r="L451" s="9" t="e">
        <f>MATCH($A451, 'Spells By School'!C:C, 0)</f>
        <v>#N/A</v>
      </c>
      <c r="M451" s="9" t="e">
        <f>MATCH($A451, 'Spells By School'!D:D, 0)</f>
        <v>#N/A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Conjuration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CO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7</v>
      </c>
      <c r="V451" s="9" t="str">
        <f>INDEX('Wand Mapping'!K:K, U451)</f>
        <v>wand_ai_050</v>
      </c>
      <c r="W451" s="9" t="str">
        <f>_xlfn.CONCAT(V451, "_", T451)</f>
        <v>wand_ai_050_CO</v>
      </c>
      <c r="Z451" s="9" t="str">
        <f>IF(ISBLANK(X451), W451, X451)</f>
        <v>wand_ai_050_CO</v>
      </c>
    </row>
    <row r="452" spans="1:26">
      <c r="A452" s="9" t="s">
        <v>487</v>
      </c>
      <c r="B452" s="9" t="s">
        <v>1319</v>
      </c>
      <c r="C452" s="9">
        <v>8</v>
      </c>
      <c r="D452" s="9">
        <v>16</v>
      </c>
      <c r="E452" s="9" t="str">
        <f>_xlfn.CONCAT(B452, RIGHT(_xlfn.CONCAT("0", D452), 2))</f>
        <v>BZ-8B16</v>
      </c>
      <c r="F452" s="9" t="s">
        <v>1313</v>
      </c>
      <c r="G452" s="9" t="s">
        <v>655</v>
      </c>
      <c r="H452" s="9" t="s">
        <v>652</v>
      </c>
      <c r="J452" s="9" t="e">
        <f>MATCH($A452, 'Spells By School'!A:A, 0)</f>
        <v>#N/A</v>
      </c>
      <c r="K452" s="9">
        <f>MATCH($A452, 'Spells By School'!B:B, 0)</f>
        <v>57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Conjuration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CO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79</v>
      </c>
      <c r="V452" s="9" t="str">
        <f>INDEX('Wand Mapping'!K:K, U452)</f>
        <v>wand_ai_770</v>
      </c>
      <c r="W452" s="9" t="str">
        <f>_xlfn.CONCAT(V452, "_", T452)</f>
        <v>wand_ai_770_CO</v>
      </c>
      <c r="Z452" s="9" t="str">
        <f>IF(ISBLANK(X452), W452, X452)</f>
        <v>wand_ai_770_CO</v>
      </c>
    </row>
    <row r="453" spans="1:26">
      <c r="A453" s="9" t="s">
        <v>230</v>
      </c>
      <c r="B453" s="9" t="s">
        <v>1322</v>
      </c>
      <c r="C453" s="9">
        <v>8</v>
      </c>
      <c r="D453" s="9">
        <v>16</v>
      </c>
      <c r="E453" s="9" t="str">
        <f>_xlfn.CONCAT(B453, RIGHT(_xlfn.CONCAT("0", D453), 2))</f>
        <v>BZ-8E16</v>
      </c>
      <c r="F453" s="9" t="s">
        <v>1316</v>
      </c>
      <c r="G453" s="9" t="s">
        <v>655</v>
      </c>
      <c r="H453" s="9" t="s">
        <v>652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7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40</v>
      </c>
      <c r="V453" s="9" t="str">
        <f>INDEX('Wand Mapping'!K:K, U453)</f>
        <v>wand_ai_380</v>
      </c>
      <c r="W453" s="9" t="str">
        <f>_xlfn.CONCAT(V453, "_", T453)</f>
        <v>wand_ai_380_EV</v>
      </c>
      <c r="Z453" s="9" t="str">
        <f>IF(ISBLANK(X453), W453, X453)</f>
        <v>wand_ai_380_EV</v>
      </c>
    </row>
    <row r="454" spans="1:26">
      <c r="A454" s="9" t="s">
        <v>601</v>
      </c>
      <c r="B454" s="9" t="s">
        <v>781</v>
      </c>
      <c r="C454" s="9">
        <v>9</v>
      </c>
      <c r="D454" s="9">
        <v>18</v>
      </c>
      <c r="E454" s="9" t="str">
        <f>_xlfn.CONCAT(B454, RIGHT(_xlfn.CONCAT("0", D454), 2))</f>
        <v>BZ-9018</v>
      </c>
      <c r="F454" s="9" t="s">
        <v>1323</v>
      </c>
      <c r="G454" s="9" t="s">
        <v>655</v>
      </c>
      <c r="H454" s="9" t="s">
        <v>652</v>
      </c>
      <c r="J454" s="9">
        <f>MATCH($A454, 'Spells By School'!A:A, 0)</f>
        <v>72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Abjuration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AB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96</v>
      </c>
      <c r="V454" s="9" t="str">
        <f>INDEX('Wand Mapping'!K:K, U454)</f>
        <v>wand_ai_940</v>
      </c>
      <c r="W454" s="9" t="str">
        <f>_xlfn.CONCAT(V454, "_", T454)</f>
        <v>wand_ai_940_AB</v>
      </c>
      <c r="Z454" s="9" t="str">
        <f>IF(ISBLANK(X454), W454, X454)</f>
        <v>wand_ai_940_AB</v>
      </c>
    </row>
    <row r="455" spans="1:26">
      <c r="A455" s="9" t="s">
        <v>38</v>
      </c>
      <c r="B455" s="9" t="s">
        <v>782</v>
      </c>
      <c r="C455" s="9">
        <v>9</v>
      </c>
      <c r="D455" s="9">
        <v>18</v>
      </c>
      <c r="E455" s="9" t="str">
        <f>_xlfn.CONCAT(B455, RIGHT(_xlfn.CONCAT("0", D455), 2))</f>
        <v>BZ-9118</v>
      </c>
      <c r="F455" s="9" t="s">
        <v>1324</v>
      </c>
      <c r="G455" s="9" t="s">
        <v>655</v>
      </c>
      <c r="H455" s="9" t="s">
        <v>652</v>
      </c>
      <c r="J455" s="9">
        <f>MATCH($A455, 'Spells By School'!A:A, 0)</f>
        <v>74</v>
      </c>
      <c r="K455" s="9" t="e">
        <f>MATCH($A455, 'Spells By School'!B:B, 0)</f>
        <v>#N/A</v>
      </c>
      <c r="L455" s="9" t="e">
        <f>MATCH($A455, 'Spells By School'!C:C, 0)</f>
        <v>#N/A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Abjuration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AB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8</v>
      </c>
      <c r="V455" s="9" t="str">
        <f>INDEX('Wand Mapping'!K:K, U455)</f>
        <v>wand_ai_060</v>
      </c>
      <c r="W455" s="9" t="str">
        <f>_xlfn.CONCAT(V455, "_", T455)</f>
        <v>wand_ai_060_AB</v>
      </c>
      <c r="Z455" s="9" t="str">
        <f>IF(ISBLANK(X455), W455, X455)</f>
        <v>wand_ai_060_AB</v>
      </c>
    </row>
    <row r="456" spans="1:26">
      <c r="A456" s="9" t="s">
        <v>265</v>
      </c>
      <c r="B456" s="9" t="s">
        <v>784</v>
      </c>
      <c r="C456" s="9">
        <v>9</v>
      </c>
      <c r="D456" s="9">
        <v>18</v>
      </c>
      <c r="E456" s="9" t="str">
        <f>_xlfn.CONCAT(B456, RIGHT(_xlfn.CONCAT("0", D456), 2))</f>
        <v>BZ-9318</v>
      </c>
      <c r="F456" s="9" t="s">
        <v>1326</v>
      </c>
      <c r="G456" s="9" t="s">
        <v>655</v>
      </c>
      <c r="H456" s="9" t="s">
        <v>652</v>
      </c>
      <c r="J456" s="9">
        <f>MATCH($A456, 'Spells By School'!A:A, 0)</f>
        <v>3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>IF(ISNA($J456), IF(ISNA($K456), IF(ISNA($L456), IF(ISNA($M456), IF(ISNA($N456), IF(ISNA($O456), IF(ISNA($P456), IF(ISNA($Q456), IF(ISNA($R456), "###error###", R$1),Q$1),P$1),O$1),N$1),M$1),L$1),K$1),J$1)</f>
        <v>Abjuration</v>
      </c>
      <c r="T456" s="9" t="str">
        <f>IF(ISNA($J456), IF(ISNA($K456), IF(ISNA($L456), IF(ISNA($M456), IF(ISNA($N456), IF(ISNA($O456), IF(ISNA($P456), IF(ISNA($Q456), IF(ISNA($R456), "###error###", "WM"),"IL"),"NE"),"EN"),"EV"),"TR"),"DI"),"CO"),"AB")</f>
        <v>AB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45</v>
      </c>
      <c r="V456" s="9" t="str">
        <f>INDEX('Wand Mapping'!K:K, U456)</f>
        <v>wand_ai_430</v>
      </c>
      <c r="W456" s="9" t="str">
        <f>_xlfn.CONCAT(V456, "_", T456)</f>
        <v>wand_ai_430_AB</v>
      </c>
      <c r="Z456" s="9" t="str">
        <f>IF(ISBLANK(X456), W456, X456)</f>
        <v>wand_ai_430_AB</v>
      </c>
    </row>
    <row r="457" spans="1:26">
      <c r="A457" s="9" t="s">
        <v>90</v>
      </c>
      <c r="B457" s="9" t="s">
        <v>785</v>
      </c>
      <c r="C457" s="9">
        <v>9</v>
      </c>
      <c r="D457" s="9">
        <v>18</v>
      </c>
      <c r="E457" s="9" t="str">
        <f>_xlfn.CONCAT(B457, RIGHT(_xlfn.CONCAT("0", D457), 2))</f>
        <v>BZ-9418</v>
      </c>
      <c r="F457" s="9" t="s">
        <v>1327</v>
      </c>
      <c r="G457" s="9" t="s">
        <v>655</v>
      </c>
      <c r="H457" s="9" t="s">
        <v>652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>
        <f>MATCH($A457, 'Spells By School'!E:E, 0)</f>
        <v>12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Invocation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EV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16</v>
      </c>
      <c r="V457" s="9" t="str">
        <f>INDEX('Wand Mapping'!K:K, U457)</f>
        <v>wand_ai_140</v>
      </c>
      <c r="W457" s="9" t="str">
        <f>_xlfn.CONCAT(V457, "_", T457)</f>
        <v>wand_ai_140_EV</v>
      </c>
      <c r="Z457" s="9" t="str">
        <f>IF(ISBLANK(X457), W457, X457)</f>
        <v>wand_ai_140_EV</v>
      </c>
    </row>
    <row r="458" spans="1:26">
      <c r="A458" s="9" t="s">
        <v>466</v>
      </c>
      <c r="B458" s="9" t="s">
        <v>786</v>
      </c>
      <c r="C458" s="9">
        <v>9</v>
      </c>
      <c r="D458" s="9">
        <v>18</v>
      </c>
      <c r="E458" s="9" t="str">
        <f>_xlfn.CONCAT(B458, RIGHT(_xlfn.CONCAT("0", D458), 2))</f>
        <v>BZ-9518</v>
      </c>
      <c r="F458" s="9" t="s">
        <v>1328</v>
      </c>
      <c r="G458" s="9" t="s">
        <v>655</v>
      </c>
      <c r="H458" s="9" t="s">
        <v>652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87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>IF(ISNA($J458), IF(ISNA($K458), IF(ISNA($L458), IF(ISNA($M458), IF(ISNA($N458), IF(ISNA($O458), IF(ISNA($P458), IF(ISNA($Q458), IF(ISNA($R458), "###error###", R$1),Q$1),P$1),O$1),N$1),M$1),L$1),K$1),J$1)</f>
        <v>Transmutation</v>
      </c>
      <c r="T458" s="9" t="str">
        <f>IF(ISNA($J458), IF(ISNA($K458), IF(ISNA($L458), IF(ISNA($M458), IF(ISNA($N458), IF(ISNA($O458), IF(ISNA($P458), IF(ISNA($Q458), IF(ISNA($R458), "###error###", "WM"),"IL"),"NE"),"EN"),"EV"),"TR"),"DI"),"CO"),"AB")</f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76</v>
      </c>
      <c r="V458" s="9" t="str">
        <f>INDEX('Wand Mapping'!K:K, U458)</f>
        <v>wand_ai_740</v>
      </c>
      <c r="W458" s="9" t="str">
        <f>_xlfn.CONCAT(V458, "_", T458)</f>
        <v>wand_ai_740_TR</v>
      </c>
      <c r="Z458" s="9" t="str">
        <f>IF(ISBLANK(X458), W458, X458)</f>
        <v>wand_ai_740_TR</v>
      </c>
    </row>
    <row r="459" spans="1:26">
      <c r="A459" s="9" t="s">
        <v>186</v>
      </c>
      <c r="B459" s="9" t="s">
        <v>787</v>
      </c>
      <c r="C459" s="9">
        <v>9</v>
      </c>
      <c r="D459" s="9">
        <v>18</v>
      </c>
      <c r="E459" s="9" t="str">
        <f>_xlfn.CONCAT(B459, RIGHT(_xlfn.CONCAT("0", D459), 2))</f>
        <v>BZ-9618</v>
      </c>
      <c r="F459" s="9" t="s">
        <v>1329</v>
      </c>
      <c r="G459" s="9" t="s">
        <v>655</v>
      </c>
      <c r="H459" s="9" t="s">
        <v>652</v>
      </c>
      <c r="J459" s="9">
        <f>MATCH($A459, 'Spells By School'!A:A, 0)</f>
        <v>26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Abjuration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AB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33</v>
      </c>
      <c r="V459" s="9" t="str">
        <f>INDEX('Wand Mapping'!K:K, U459)</f>
        <v>wand_ai_310</v>
      </c>
      <c r="W459" s="9" t="str">
        <f>_xlfn.CONCAT(V459, "_", T459)</f>
        <v>wand_ai_310_AB</v>
      </c>
      <c r="Z459" s="9" t="str">
        <f>IF(ISBLANK(X459), W459, X459)</f>
        <v>wand_ai_310_AB</v>
      </c>
    </row>
    <row r="460" spans="1:26">
      <c r="A460" s="9" t="s">
        <v>450</v>
      </c>
      <c r="B460" s="9" t="s">
        <v>788</v>
      </c>
      <c r="C460" s="9">
        <v>9</v>
      </c>
      <c r="D460" s="9">
        <v>18</v>
      </c>
      <c r="E460" s="9" t="str">
        <f>_xlfn.CONCAT(B460, RIGHT(_xlfn.CONCAT("0", D460), 2))</f>
        <v>BZ-9718</v>
      </c>
      <c r="F460" s="9" t="s">
        <v>1330</v>
      </c>
      <c r="G460" s="9" t="s">
        <v>655</v>
      </c>
      <c r="H460" s="9" t="s">
        <v>652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 t="e">
        <f>MATCH($A460, 'Spells By School'!D:D, 0)</f>
        <v>#N/A</v>
      </c>
      <c r="N460" s="9">
        <f>MATCH($A460, 'Spells By School'!E:E, 0)</f>
        <v>51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Invocation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EV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73</v>
      </c>
      <c r="V460" s="9" t="str">
        <f>INDEX('Wand Mapping'!K:K, U460)</f>
        <v>wand_ai_710</v>
      </c>
      <c r="W460" s="9" t="str">
        <f>_xlfn.CONCAT(V460, "_", T460)</f>
        <v>wand_ai_710_EV</v>
      </c>
      <c r="Z460" s="9" t="str">
        <f>IF(ISBLANK(X460), W460, X460)</f>
        <v>wand_ai_710_EV</v>
      </c>
    </row>
    <row r="461" spans="1:26">
      <c r="A461" s="9" t="s">
        <v>74</v>
      </c>
      <c r="B461" s="9" t="s">
        <v>789</v>
      </c>
      <c r="C461" s="9">
        <v>9</v>
      </c>
      <c r="D461" s="9">
        <v>18</v>
      </c>
      <c r="E461" s="9" t="str">
        <f>_xlfn.CONCAT(B461, RIGHT(_xlfn.CONCAT("0", D461), 2))</f>
        <v>BZ-9818</v>
      </c>
      <c r="F461" s="9" t="s">
        <v>1331</v>
      </c>
      <c r="G461" s="9" t="s">
        <v>655</v>
      </c>
      <c r="H461" s="9" t="s">
        <v>652</v>
      </c>
      <c r="J461" s="9" t="e">
        <f>MATCH($A461, 'Spells By School'!A:A, 0)</f>
        <v>#N/A</v>
      </c>
      <c r="K461" s="9">
        <f>MATCH($A461, 'Spells By School'!B:B, 0)</f>
        <v>60</v>
      </c>
      <c r="L461" s="9" t="e">
        <f>MATCH($A461, 'Spells By School'!C:C, 0)</f>
        <v>#N/A</v>
      </c>
      <c r="M461" s="9" t="e">
        <f>MATCH($A461, 'Spells By School'!D:D, 0)</f>
        <v>#N/A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Conjuration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CO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14</v>
      </c>
      <c r="V461" s="9" t="str">
        <f>INDEX('Wand Mapping'!K:K, U461)</f>
        <v>wand_ai_120</v>
      </c>
      <c r="W461" s="9" t="str">
        <f>_xlfn.CONCAT(V461, "_", T461)</f>
        <v>wand_ai_120_CO</v>
      </c>
      <c r="Z461" s="9" t="str">
        <f>IF(ISBLANK(X461), W461, X461)</f>
        <v>wand_ai_120_CO</v>
      </c>
    </row>
    <row r="462" spans="1:26">
      <c r="A462" s="9" t="s">
        <v>177</v>
      </c>
      <c r="B462" s="9" t="s">
        <v>790</v>
      </c>
      <c r="C462" s="9">
        <v>9</v>
      </c>
      <c r="D462" s="9">
        <v>18</v>
      </c>
      <c r="E462" s="9" t="str">
        <f>_xlfn.CONCAT(B462, RIGHT(_xlfn.CONCAT("0", D462), 2))</f>
        <v>BZ-9918</v>
      </c>
      <c r="F462" s="9" t="s">
        <v>1332</v>
      </c>
      <c r="G462" s="9" t="s">
        <v>655</v>
      </c>
      <c r="H462" s="9" t="s">
        <v>652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 t="e">
        <f>MATCH($A462, 'Spells By School'!D:D, 0)</f>
        <v>#N/A</v>
      </c>
      <c r="N462" s="9" t="e">
        <f>MATCH($A462, 'Spells By School'!E:E, 0)</f>
        <v>#N/A</v>
      </c>
      <c r="O462" s="9" t="e">
        <f>MATCH($A462, 'Spells By School'!F:F, 0)</f>
        <v>#N/A</v>
      </c>
      <c r="P462" s="9">
        <f ca="1">MATCH($A462, 'Spells By School'!G:G, 0)</f>
        <v>77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ca="1">IF(ISNA($J462), IF(ISNA($K462), IF(ISNA($L462), IF(ISNA($M462), IF(ISNA($N462), IF(ISNA($O462), IF(ISNA($P462), IF(ISNA($Q462), IF(ISNA($R462), "###error###", R$1),Q$1),P$1),O$1),N$1),M$1),L$1),K$1),J$1)</f>
        <v>Necromancy</v>
      </c>
      <c r="T462" s="9" t="str">
        <f ca="1">IF(ISNA($J462), IF(ISNA($K462), IF(ISNA($L462), IF(ISNA($M462), IF(ISNA($N462), IF(ISNA($O462), IF(ISNA($P462), IF(ISNA($Q462), IF(ISNA($R462), "###error###", "WM"),"IL"),"NE"),"EN"),"EV"),"TR"),"DI"),"CO"),"AB")</f>
        <v>NE</v>
      </c>
      <c r="U462" s="9">
        <f ca="1"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31</v>
      </c>
      <c r="V462" s="9" t="str">
        <f ca="1">INDEX('Wand Mapping'!K:K, U462)</f>
        <v>wand_ai_290</v>
      </c>
      <c r="W462" s="9" t="str">
        <f ca="1">_xlfn.CONCAT(V462, "_", T462)</f>
        <v>wand_ai_290_NE</v>
      </c>
      <c r="Z462" s="9" t="str">
        <f ca="1">IF(ISBLANK(X462), W462, X462)</f>
        <v>wand_ai_290_NE</v>
      </c>
    </row>
    <row r="463" spans="1:26">
      <c r="A463" s="27" t="s">
        <v>599</v>
      </c>
      <c r="B463" s="9" t="s">
        <v>1339</v>
      </c>
      <c r="C463" s="9">
        <v>9</v>
      </c>
      <c r="D463" s="9">
        <v>18</v>
      </c>
      <c r="E463" s="9" t="str">
        <f>_xlfn.CONCAT(B463, RIGHT(_xlfn.CONCAT("0", D463), 2))</f>
        <v>BZ-9A18</v>
      </c>
      <c r="F463" s="9" t="s">
        <v>1333</v>
      </c>
      <c r="G463" s="9" t="s">
        <v>655</v>
      </c>
      <c r="H463" s="9" t="s">
        <v>652</v>
      </c>
      <c r="J463" s="9" t="e">
        <f>MATCH($A463, 'Spells By School'!A:A, 0)</f>
        <v>#N/A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>
        <f ca="1">MATCH($A463, 'Spells By School'!G:G, 0)</f>
        <v>27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ca="1">IF(ISNA($J463), IF(ISNA($K463), IF(ISNA($L463), IF(ISNA($M463), IF(ISNA($N463), IF(ISNA($O463), IF(ISNA($P463), IF(ISNA($Q463), IF(ISNA($R463), "###error###", R$1),Q$1),P$1),O$1),N$1),M$1),L$1),K$1),J$1)</f>
        <v>Necromancy</v>
      </c>
      <c r="T463" s="9" t="str">
        <f ca="1">IF(ISNA($J463), IF(ISNA($K463), IF(ISNA($L463), IF(ISNA($M463), IF(ISNA($N463), IF(ISNA($O463), IF(ISNA($P463), IF(ISNA($Q463), IF(ISNA($R463), "###error###", "WM"),"IL"),"NE"),"EN"),"EV"),"TR"),"DI"),"CO"),"AB")</f>
        <v>NE</v>
      </c>
      <c r="U463" s="9">
        <f ca="1"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95</v>
      </c>
      <c r="V463" s="9" t="str">
        <f ca="1">INDEX('Wand Mapping'!K:K, U463)</f>
        <v>wand_ai_930</v>
      </c>
      <c r="W463" s="9" t="str">
        <f ca="1">_xlfn.CONCAT(V463, "_", T463)</f>
        <v>wand_ai_930_NE</v>
      </c>
      <c r="Y463" s="9" t="s">
        <v>1987</v>
      </c>
      <c r="Z463" s="9" t="str">
        <f ca="1">IF(ISBLANK(X463), W463, X463)</f>
        <v>wand_ai_930_NE</v>
      </c>
    </row>
    <row r="464" spans="1:26">
      <c r="A464" s="9" t="s">
        <v>12</v>
      </c>
      <c r="B464" s="9" t="s">
        <v>1340</v>
      </c>
      <c r="C464" s="9">
        <v>9</v>
      </c>
      <c r="D464" s="9">
        <v>18</v>
      </c>
      <c r="E464" s="9" t="str">
        <f>_xlfn.CONCAT(B464, RIGHT(_xlfn.CONCAT("0", D464), 2))</f>
        <v>BZ-9B18</v>
      </c>
      <c r="F464" s="9" t="s">
        <v>1334</v>
      </c>
      <c r="G464" s="9" t="s">
        <v>655</v>
      </c>
      <c r="H464" s="9" t="s">
        <v>652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 t="e">
        <f>MATCH($A464, 'Spells By School'!D:D, 0)</f>
        <v>#N/A</v>
      </c>
      <c r="N464" s="9">
        <f>MATCH($A464, 'Spells By School'!E:E, 0)</f>
        <v>9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Invocation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EV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2</v>
      </c>
      <c r="V464" s="9" t="str">
        <f>INDEX('Wand Mapping'!K:K, U464)</f>
        <v>wand_ai_000</v>
      </c>
      <c r="W464" s="9" t="str">
        <f>_xlfn.CONCAT(V464, "_", T464)</f>
        <v>wand_ai_000_EV</v>
      </c>
      <c r="Z464" s="9" t="str">
        <f>IF(ISBLANK(X464), W464, X464)</f>
        <v>wand_ai_000_EV</v>
      </c>
    </row>
    <row r="465" spans="1:26">
      <c r="A465" s="9" t="s">
        <v>290</v>
      </c>
      <c r="B465" s="9" t="s">
        <v>1341</v>
      </c>
      <c r="C465" s="9">
        <v>9</v>
      </c>
      <c r="D465" s="9">
        <v>18</v>
      </c>
      <c r="E465" s="9" t="str">
        <f>_xlfn.CONCAT(B465, RIGHT(_xlfn.CONCAT("0", D465), 2))</f>
        <v>BZ-9C18</v>
      </c>
      <c r="F465" s="9" t="s">
        <v>1335</v>
      </c>
      <c r="G465" s="9" t="s">
        <v>655</v>
      </c>
      <c r="H465" s="9" t="s">
        <v>652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61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48</v>
      </c>
      <c r="V465" s="9" t="str">
        <f>INDEX('Wand Mapping'!K:K, U465)</f>
        <v>wand_ai_460</v>
      </c>
      <c r="W465" s="9" t="str">
        <f>_xlfn.CONCAT(V465, "_", T465)</f>
        <v>wand_ai_460_TR</v>
      </c>
      <c r="Z465" s="9" t="str">
        <f>IF(ISBLANK(X465), W465, X465)</f>
        <v>wand_ai_460_TR</v>
      </c>
    </row>
    <row r="466" spans="1:26">
      <c r="A466" s="9" t="s">
        <v>179</v>
      </c>
      <c r="B466" s="9" t="s">
        <v>1342</v>
      </c>
      <c r="C466" s="9">
        <v>9</v>
      </c>
      <c r="D466" s="9">
        <v>18</v>
      </c>
      <c r="E466" s="9" t="str">
        <f>_xlfn.CONCAT(B466, RIGHT(_xlfn.CONCAT("0", D466), 2))</f>
        <v>BZ-9D18</v>
      </c>
      <c r="F466" s="9" t="s">
        <v>1336</v>
      </c>
      <c r="G466" s="9" t="s">
        <v>655</v>
      </c>
      <c r="H466" s="9" t="s">
        <v>652</v>
      </c>
      <c r="J466" s="9">
        <f>MATCH($A466, 'Spells By School'!A:A, 0)</f>
        <v>19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Abjuration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32</v>
      </c>
      <c r="V466" s="9" t="str">
        <f>INDEX('Wand Mapping'!K:K, U466)</f>
        <v>wand_ai_300</v>
      </c>
      <c r="W466" s="9" t="str">
        <f>_xlfn.CONCAT(V466, "_", T466)</f>
        <v>wand_ai_300_AB</v>
      </c>
      <c r="Z466" s="9" t="str">
        <f>IF(ISBLANK(X466), W466, X466)</f>
        <v>wand_ai_300_AB</v>
      </c>
    </row>
    <row r="467" spans="1:26">
      <c r="A467" s="9" t="s">
        <v>577</v>
      </c>
      <c r="B467" s="9" t="s">
        <v>1343</v>
      </c>
      <c r="C467" s="9">
        <v>9</v>
      </c>
      <c r="D467" s="9">
        <v>18</v>
      </c>
      <c r="E467" s="9" t="str">
        <f>_xlfn.CONCAT(B467, RIGHT(_xlfn.CONCAT("0", D467), 2))</f>
        <v>BZ-9E18</v>
      </c>
      <c r="F467" s="9" t="s">
        <v>1337</v>
      </c>
      <c r="G467" s="9" t="s">
        <v>655</v>
      </c>
      <c r="H467" s="9" t="s">
        <v>652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>
        <f>MATCH($A467, 'Spells By School'!E:E, 0)</f>
        <v>8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>IF(ISNA($J467), IF(ISNA($K467), IF(ISNA($L467), IF(ISNA($M467), IF(ISNA($N467), IF(ISNA($O467), IF(ISNA($P467), IF(ISNA($Q467), IF(ISNA($R467), "###error###", R$1),Q$1),P$1),O$1),N$1),M$1),L$1),K$1),J$1)</f>
        <v>Invocation</v>
      </c>
      <c r="T467" s="9" t="str">
        <f>IF(ISNA($J467), IF(ISNA($K467), IF(ISNA($L467), IF(ISNA($M467), IF(ISNA($N467), IF(ISNA($O467), IF(ISNA($P467), IF(ISNA($Q467), IF(ISNA($R467), "###error###", "WM"),"IL"),"NE"),"EN"),"EV"),"TR"),"DI"),"CO"),"AB")</f>
        <v>EV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92</v>
      </c>
      <c r="V467" s="9" t="str">
        <f>INDEX('Wand Mapping'!K:K, U467)</f>
        <v>wand_ai_900</v>
      </c>
      <c r="W467" s="9" t="str">
        <f>_xlfn.CONCAT(V467, "_", T467)</f>
        <v>wand_ai_900_EV</v>
      </c>
      <c r="Z467" s="9" t="str">
        <f>IF(ISBLANK(X467), W467, X467)</f>
        <v>wand_ai_900_EV</v>
      </c>
    </row>
    <row r="468" spans="1:26">
      <c r="A468" s="9" t="s">
        <v>145</v>
      </c>
      <c r="B468" s="9" t="s">
        <v>1344</v>
      </c>
      <c r="C468" s="9">
        <v>9</v>
      </c>
      <c r="D468" s="9">
        <v>18</v>
      </c>
      <c r="E468" s="9" t="str">
        <f>_xlfn.CONCAT(B468, RIGHT(_xlfn.CONCAT("0", D468), 2))</f>
        <v>BZ-9F18</v>
      </c>
      <c r="F468" s="9" t="s">
        <v>1338</v>
      </c>
      <c r="G468" s="9" t="s">
        <v>655</v>
      </c>
      <c r="H468" s="9" t="s">
        <v>652</v>
      </c>
      <c r="J468" s="9" t="e">
        <f>MATCH($A468, 'Spells By School'!A:A, 0)</f>
        <v>#N/A</v>
      </c>
      <c r="K468" s="9">
        <f>MATCH($A468, 'Spells By School'!B:B, 0)</f>
        <v>95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Conjuration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CO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26</v>
      </c>
      <c r="V468" s="9" t="str">
        <f>INDEX('Wand Mapping'!K:K, U468)</f>
        <v>wand_ai_240</v>
      </c>
      <c r="W468" s="9" t="str">
        <f>_xlfn.CONCAT(V468, "_", T468)</f>
        <v>wand_ai_240_CO</v>
      </c>
      <c r="Z468" s="9" t="str">
        <f>IF(ISBLANK(X468), W468, X468)</f>
        <v>wand_ai_240_CO</v>
      </c>
    </row>
    <row r="469" spans="1:26">
      <c r="A469" s="26" t="s">
        <v>169</v>
      </c>
      <c r="B469" s="9" t="s">
        <v>791</v>
      </c>
      <c r="C469" s="9">
        <v>10</v>
      </c>
      <c r="D469" s="9">
        <v>18</v>
      </c>
      <c r="E469" s="9" t="str">
        <f>_xlfn.CONCAT(B469, RIGHT(_xlfn.CONCAT("0", D469), 2))</f>
        <v>BZ-A018</v>
      </c>
      <c r="F469" s="9" t="s">
        <v>1362</v>
      </c>
      <c r="G469" s="9" t="s">
        <v>655</v>
      </c>
      <c r="H469" s="9" t="s">
        <v>652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>
        <f>MATCH($A469, 'Spells By School'!E:E, 0)</f>
        <v>23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Invocation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EV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30</v>
      </c>
      <c r="V469" s="9" t="str">
        <f>INDEX('Wand Mapping'!K:K, U469)</f>
        <v>wand_ai_280</v>
      </c>
      <c r="W469" s="9" t="str">
        <f>_xlfn.CONCAT(V469, "_", T469)</f>
        <v>wand_ai_280_EV</v>
      </c>
      <c r="Z469" s="9" t="str">
        <f>IF(ISBLANK(X469), W469, X469)</f>
        <v>wand_ai_280_EV</v>
      </c>
    </row>
    <row r="470" spans="1:26">
      <c r="A470" s="9" t="s">
        <v>434</v>
      </c>
      <c r="B470" s="9" t="s">
        <v>1345</v>
      </c>
      <c r="C470" s="9">
        <v>10</v>
      </c>
      <c r="D470" s="9">
        <v>18</v>
      </c>
      <c r="E470" s="9" t="str">
        <f>_xlfn.CONCAT(B470, RIGHT(_xlfn.CONCAT("0", D470), 2))</f>
        <v>BZ-A118</v>
      </c>
      <c r="F470" s="9" t="s">
        <v>1365</v>
      </c>
      <c r="G470" s="9" t="s">
        <v>655</v>
      </c>
      <c r="H470" s="9" t="s">
        <v>652</v>
      </c>
      <c r="J470" s="9">
        <f>MATCH($A470, 'Spells By School'!A:A, 0)</f>
        <v>27</v>
      </c>
      <c r="K470" s="9" t="e">
        <f>MATCH($A470, 'Spells By School'!B:B, 0)</f>
        <v>#N/A</v>
      </c>
      <c r="L470" s="9" t="e">
        <f>MATCH($A470, 'Spells By School'!C:C, 0)</f>
        <v>#N/A</v>
      </c>
      <c r="M470" s="9" t="e">
        <f>MATCH($A470, 'Spells By School'!D:D, 0)</f>
        <v>#N/A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Abjuration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AB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71</v>
      </c>
      <c r="V470" s="9" t="str">
        <f>INDEX('Wand Mapping'!K:K, U470)</f>
        <v>wand_ai_690</v>
      </c>
      <c r="W470" s="9" t="str">
        <f>_xlfn.CONCAT(V470, "_", T470)</f>
        <v>wand_ai_690_AB</v>
      </c>
      <c r="Z470" s="9" t="str">
        <f>IF(ISBLANK(X470), W470, X470)</f>
        <v>wand_ai_690_AB</v>
      </c>
    </row>
    <row r="471" spans="1:26">
      <c r="A471" s="9" t="s">
        <v>489</v>
      </c>
      <c r="B471" s="9" t="s">
        <v>1346</v>
      </c>
      <c r="C471" s="9">
        <v>10</v>
      </c>
      <c r="D471" s="9">
        <v>18</v>
      </c>
      <c r="E471" s="9" t="str">
        <f>_xlfn.CONCAT(B471, RIGHT(_xlfn.CONCAT("0", D471), 2))</f>
        <v>BZ-A218</v>
      </c>
      <c r="F471" s="9" t="s">
        <v>1363</v>
      </c>
      <c r="G471" s="9" t="s">
        <v>655</v>
      </c>
      <c r="H471" s="9" t="s">
        <v>652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 t="e">
        <f>MATCH($A471, 'Spells By School'!D:D, 0)</f>
        <v>#N/A</v>
      </c>
      <c r="N471" s="9">
        <f>MATCH($A471, 'Spells By School'!E:E, 0)</f>
        <v>21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Invocation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EV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79</v>
      </c>
      <c r="V471" s="9" t="str">
        <f>INDEX('Wand Mapping'!K:K, U471)</f>
        <v>wand_ai_770</v>
      </c>
      <c r="W471" s="9" t="str">
        <f>_xlfn.CONCAT(V471, "_", T471)</f>
        <v>wand_ai_770_EV</v>
      </c>
      <c r="Z471" s="9" t="str">
        <f>IF(ISBLANK(X471), W471, X471)</f>
        <v>wand_ai_770_EV</v>
      </c>
    </row>
    <row r="472" spans="1:26">
      <c r="A472" s="9" t="s">
        <v>501</v>
      </c>
      <c r="B472" s="9" t="s">
        <v>1347</v>
      </c>
      <c r="C472" s="9">
        <v>10</v>
      </c>
      <c r="D472" s="9">
        <v>18</v>
      </c>
      <c r="E472" s="9" t="str">
        <f>_xlfn.CONCAT(B472, RIGHT(_xlfn.CONCAT("0", D472), 2))</f>
        <v>BZ-A318</v>
      </c>
      <c r="F472" s="9" t="s">
        <v>1366</v>
      </c>
      <c r="G472" s="9" t="s">
        <v>655</v>
      </c>
      <c r="H472" s="9" t="s">
        <v>652</v>
      </c>
      <c r="J472" s="9" t="e">
        <f>MATCH($A472, 'Spells By School'!A:A, 0)</f>
        <v>#N/A</v>
      </c>
      <c r="K472" s="9">
        <f>MATCH($A472, 'Spells By School'!B:B, 0)</f>
        <v>86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Conjuration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CO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81</v>
      </c>
      <c r="V472" s="9" t="str">
        <f>INDEX('Wand Mapping'!K:K, U472)</f>
        <v>wand_ai_790</v>
      </c>
      <c r="W472" s="9" t="str">
        <f>_xlfn.CONCAT(V472, "_", T472)</f>
        <v>wand_ai_790_CO</v>
      </c>
      <c r="Z472" s="9" t="str">
        <f>IF(ISBLANK(X472), W472, X472)</f>
        <v>wand_ai_790_CO</v>
      </c>
    </row>
    <row r="473" spans="1:26">
      <c r="A473" s="9" t="s">
        <v>558</v>
      </c>
      <c r="B473" s="9" t="s">
        <v>1348</v>
      </c>
      <c r="C473" s="9">
        <v>10</v>
      </c>
      <c r="D473" s="9">
        <v>18</v>
      </c>
      <c r="E473" s="9" t="str">
        <f>_xlfn.CONCAT(B473, RIGHT(_xlfn.CONCAT("0", D473), 2))</f>
        <v>BZ-A418</v>
      </c>
      <c r="F473" s="9" t="s">
        <v>1367</v>
      </c>
      <c r="G473" s="9" t="s">
        <v>655</v>
      </c>
      <c r="H473" s="9" t="s">
        <v>652</v>
      </c>
      <c r="J473" s="9" t="e">
        <f>MATCH($A473, 'Spells By School'!A:A, 0)</f>
        <v>#N/A</v>
      </c>
      <c r="K473" s="9">
        <f>MATCH($A473, 'Spells By School'!B:B, 0)</f>
        <v>75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Conjuration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89</v>
      </c>
      <c r="V473" s="9" t="str">
        <f>INDEX('Wand Mapping'!K:K, U473)</f>
        <v>wand_ai_870</v>
      </c>
      <c r="W473" s="9" t="str">
        <f>_xlfn.CONCAT(V473, "_", T473)</f>
        <v>wand_ai_870_CO</v>
      </c>
      <c r="Z473" s="9" t="str">
        <f>IF(ISBLANK(X473), W473, X473)</f>
        <v>wand_ai_870_CO</v>
      </c>
    </row>
    <row r="474" spans="1:26">
      <c r="A474" s="9" t="s">
        <v>523</v>
      </c>
      <c r="B474" s="9" t="s">
        <v>1349</v>
      </c>
      <c r="C474" s="9">
        <v>10</v>
      </c>
      <c r="D474" s="9">
        <v>18</v>
      </c>
      <c r="E474" s="9" t="str">
        <f>_xlfn.CONCAT(B474, RIGHT(_xlfn.CONCAT("0", D474), 2))</f>
        <v>BZ-A518</v>
      </c>
      <c r="F474" s="9" t="s">
        <v>1364</v>
      </c>
      <c r="G474" s="9" t="s">
        <v>655</v>
      </c>
      <c r="H474" s="9" t="s">
        <v>652</v>
      </c>
      <c r="J474" s="9" t="e">
        <f>MATCH($A474, 'Spells By School'!A:A, 0)</f>
        <v>#N/A</v>
      </c>
      <c r="K474" s="9">
        <f>MATCH($A474, 'Spells By School'!B:B, 0)</f>
        <v>15</v>
      </c>
      <c r="L474" s="9" t="e">
        <f>MATCH($A474, 'Spells By School'!C:C, 0)</f>
        <v>#N/A</v>
      </c>
      <c r="M474" s="9" t="e">
        <f>MATCH($A474, 'Spells By School'!D:D, 0)</f>
        <v>#N/A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Conjuration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CO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84</v>
      </c>
      <c r="V474" s="9" t="str">
        <f>INDEX('Wand Mapping'!K:K, U474)</f>
        <v>wand_ai_820</v>
      </c>
      <c r="W474" s="9" t="str">
        <f>_xlfn.CONCAT(V474, "_", T474)</f>
        <v>wand_ai_820_CO</v>
      </c>
      <c r="Z474" s="9" t="str">
        <f>IF(ISBLANK(X474), W474, X474)</f>
        <v>wand_ai_820_CO</v>
      </c>
    </row>
    <row r="475" spans="1:26">
      <c r="A475" s="9" t="s">
        <v>222</v>
      </c>
      <c r="B475" s="9" t="s">
        <v>1351</v>
      </c>
      <c r="C475" s="13" t="s">
        <v>1371</v>
      </c>
      <c r="D475" s="9">
        <v>18</v>
      </c>
      <c r="E475" s="9" t="str">
        <f>_xlfn.CONCAT(B475, RIGHT(_xlfn.CONCAT("0", D475), 2))</f>
        <v>BZ-A718</v>
      </c>
      <c r="F475" s="9" t="s">
        <v>1398</v>
      </c>
      <c r="G475" s="9" t="s">
        <v>655</v>
      </c>
      <c r="H475" s="9" t="s">
        <v>652</v>
      </c>
      <c r="J475" s="9" t="e">
        <f>MATCH($A475, 'Spells By School'!A:A, 0)</f>
        <v>#N/A</v>
      </c>
      <c r="K475" s="9">
        <f>MATCH($A475, 'Spells By School'!B:B, 0)</f>
        <v>73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Conjuration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CO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39</v>
      </c>
      <c r="V475" s="9" t="str">
        <f>INDEX('Wand Mapping'!K:K, U475)</f>
        <v>wand_ai_370</v>
      </c>
      <c r="W475" s="9" t="str">
        <f>_xlfn.CONCAT(V475, "_", T475)</f>
        <v>wand_ai_370_CO</v>
      </c>
      <c r="Z475" s="9" t="str">
        <f>IF(ISBLANK(X475), W475, X475)</f>
        <v>wand_ai_370_CO</v>
      </c>
    </row>
    <row r="476" spans="1:26">
      <c r="A476" s="9" t="s">
        <v>29</v>
      </c>
      <c r="B476" s="9" t="s">
        <v>1352</v>
      </c>
      <c r="C476" s="13" t="s">
        <v>1371</v>
      </c>
      <c r="D476" s="9">
        <v>18</v>
      </c>
      <c r="E476" s="9" t="str">
        <f>_xlfn.CONCAT(B476, RIGHT(_xlfn.CONCAT("0", D476), 2))</f>
        <v>BZ-A818</v>
      </c>
      <c r="F476" s="9" t="s">
        <v>1399</v>
      </c>
      <c r="G476" s="9" t="s">
        <v>655</v>
      </c>
      <c r="H476" s="9" t="s">
        <v>652</v>
      </c>
      <c r="J476" s="9" t="e">
        <f>MATCH($A476, 'Spells By School'!A:A, 0)</f>
        <v>#N/A</v>
      </c>
      <c r="K476" s="9">
        <f>MATCH($A476, 'Spells By School'!B:B, 0)</f>
        <v>26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Conjuration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6</v>
      </c>
      <c r="V476" s="9" t="str">
        <f>INDEX('Wand Mapping'!K:K, U476)</f>
        <v>wand_ai_040</v>
      </c>
      <c r="W476" s="9" t="str">
        <f>_xlfn.CONCAT(V476, "_", T476)</f>
        <v>wand_ai_040_CO</v>
      </c>
      <c r="Z476" s="9" t="str">
        <f>IF(ISBLANK(X476), W476, X476)</f>
        <v>wand_ai_040_CO</v>
      </c>
    </row>
    <row r="477" spans="1:26">
      <c r="A477" s="9" t="s">
        <v>365</v>
      </c>
      <c r="B477" s="9" t="s">
        <v>1353</v>
      </c>
      <c r="C477" s="13" t="s">
        <v>1371</v>
      </c>
      <c r="D477" s="9">
        <v>18</v>
      </c>
      <c r="E477" s="9" t="str">
        <f>_xlfn.CONCAT(B477, RIGHT(_xlfn.CONCAT("0", D477), 2))</f>
        <v>BZ-A918</v>
      </c>
      <c r="F477" s="9" t="s">
        <v>1400</v>
      </c>
      <c r="G477" s="9" t="s">
        <v>655</v>
      </c>
      <c r="H477" s="9" t="s">
        <v>652</v>
      </c>
      <c r="J477" s="9" t="e">
        <f>MATCH($A477, 'Spells By School'!A:A, 0)</f>
        <v>#N/A</v>
      </c>
      <c r="K477" s="9">
        <f>MATCH($A477, 'Spells By School'!B:B, 0)</f>
        <v>39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Conjuration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CO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60</v>
      </c>
      <c r="V477" s="9" t="str">
        <f>INDEX('Wand Mapping'!K:K, U477)</f>
        <v>wand_ai_580</v>
      </c>
      <c r="W477" s="9" t="str">
        <f>_xlfn.CONCAT(V477, "_", T477)</f>
        <v>wand_ai_580_CO</v>
      </c>
      <c r="Z477" s="9" t="str">
        <f>IF(ISBLANK(X477), W477, X477)</f>
        <v>wand_ai_580_CO</v>
      </c>
    </row>
    <row r="478" spans="1:26">
      <c r="A478" s="9" t="s">
        <v>503</v>
      </c>
      <c r="B478" s="9" t="s">
        <v>1354</v>
      </c>
      <c r="C478" s="13" t="s">
        <v>1371</v>
      </c>
      <c r="D478" s="9">
        <v>18</v>
      </c>
      <c r="E478" s="9" t="str">
        <f>_xlfn.CONCAT(B478, RIGHT(_xlfn.CONCAT("0", D478), 2))</f>
        <v>BZ-AA18</v>
      </c>
      <c r="F478" s="9" t="s">
        <v>1369</v>
      </c>
      <c r="G478" s="9" t="s">
        <v>655</v>
      </c>
      <c r="H478" s="9" t="s">
        <v>652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>
        <f>MATCH($A478, 'Spells By School'!E:E, 0)</f>
        <v>33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>IF(ISNA($J478), IF(ISNA($K478), IF(ISNA($L478), IF(ISNA($M478), IF(ISNA($N478), IF(ISNA($O478), IF(ISNA($P478), IF(ISNA($Q478), IF(ISNA($R478), "###error###", R$1),Q$1),P$1),O$1),N$1),M$1),L$1),K$1),J$1)</f>
        <v>Invocation</v>
      </c>
      <c r="T478" s="9" t="str">
        <f>IF(ISNA($J478), IF(ISNA($K478), IF(ISNA($L478), IF(ISNA($M478), IF(ISNA($N478), IF(ISNA($O478), IF(ISNA($P478), IF(ISNA($Q478), IF(ISNA($R478), "###error###", "WM"),"IL"),"NE"),"EN"),"EV"),"TR"),"DI"),"CO"),"AB")</f>
        <v>EV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81</v>
      </c>
      <c r="V478" s="9" t="str">
        <f>INDEX('Wand Mapping'!K:K, U478)</f>
        <v>wand_ai_790</v>
      </c>
      <c r="W478" s="9" t="str">
        <f>_xlfn.CONCAT(V478, "_", T478)</f>
        <v>wand_ai_790_EV</v>
      </c>
      <c r="Z478" s="9" t="str">
        <f>IF(ISBLANK(X478), W478, X478)</f>
        <v>wand_ai_790_EV</v>
      </c>
    </row>
    <row r="479" spans="1:26">
      <c r="A479" s="9" t="s">
        <v>515</v>
      </c>
      <c r="B479" s="9" t="s">
        <v>1355</v>
      </c>
      <c r="C479" s="13" t="s">
        <v>1371</v>
      </c>
      <c r="D479" s="9">
        <v>18</v>
      </c>
      <c r="E479" s="9" t="str">
        <f>_xlfn.CONCAT(B479, RIGHT(_xlfn.CONCAT("0", D479), 2))</f>
        <v>BZ-AB18</v>
      </c>
      <c r="F479" s="9" t="s">
        <v>1401</v>
      </c>
      <c r="G479" s="9" t="s">
        <v>655</v>
      </c>
      <c r="H479" s="9" t="s">
        <v>652</v>
      </c>
      <c r="J479" s="9" t="e">
        <f>MATCH($A479, 'Spells By School'!A:A, 0)</f>
        <v>#N/A</v>
      </c>
      <c r="K479" s="9">
        <f>MATCH($A479, 'Spells By School'!B:B, 0)</f>
        <v>76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>IF(ISNA($J479), IF(ISNA($K479), IF(ISNA($L479), IF(ISNA($M479), IF(ISNA($N479), IF(ISNA($O479), IF(ISNA($P479), IF(ISNA($Q479), IF(ISNA($R479), "###error###", R$1),Q$1),P$1),O$1),N$1),M$1),L$1),K$1),J$1)</f>
        <v>Conjuration</v>
      </c>
      <c r="T479" s="9" t="str">
        <f>IF(ISNA($J479), IF(ISNA($K479), IF(ISNA($L479), IF(ISNA($M479), IF(ISNA($N479), IF(ISNA($O479), IF(ISNA($P479), IF(ISNA($Q479), IF(ISNA($R479), "###error###", "WM"),"IL"),"NE"),"EN"),"EV"),"TR"),"DI"),"CO"),"AB")</f>
        <v>CO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83</v>
      </c>
      <c r="V479" s="9" t="str">
        <f>INDEX('Wand Mapping'!K:K, U479)</f>
        <v>wand_ai_810</v>
      </c>
      <c r="W479" s="9" t="str">
        <f>_xlfn.CONCAT(V479, "_", T479)</f>
        <v>wand_ai_810_CO</v>
      </c>
      <c r="Z479" s="9" t="str">
        <f>IF(ISBLANK(X479), W479, X479)</f>
        <v>wand_ai_810_CO</v>
      </c>
    </row>
    <row r="480" spans="1:26">
      <c r="A480" s="9" t="s">
        <v>322</v>
      </c>
      <c r="B480" s="9" t="s">
        <v>1356</v>
      </c>
      <c r="C480" s="13" t="s">
        <v>1371</v>
      </c>
      <c r="D480" s="9">
        <v>18</v>
      </c>
      <c r="E480" s="9" t="str">
        <f>_xlfn.CONCAT(B480, RIGHT(_xlfn.CONCAT("0", D480), 2))</f>
        <v>BZ-AC18</v>
      </c>
      <c r="F480" s="9" t="s">
        <v>1402</v>
      </c>
      <c r="G480" s="9" t="s">
        <v>655</v>
      </c>
      <c r="H480" s="9" t="s">
        <v>652</v>
      </c>
      <c r="J480" s="9" t="e">
        <f>MATCH($A480, 'Spells By School'!A:A, 0)</f>
        <v>#N/A</v>
      </c>
      <c r="K480" s="9">
        <f>MATCH($A480, 'Spells By School'!B:B, 0)</f>
        <v>79</v>
      </c>
      <c r="L480" s="9" t="e">
        <f>MATCH($A480, 'Spells By School'!C:C, 0)</f>
        <v>#N/A</v>
      </c>
      <c r="M480" s="9" t="e">
        <f>MATCH($A480, 'Spells By School'!D:D, 0)</f>
        <v>#N/A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Conjuration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CO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53</v>
      </c>
      <c r="V480" s="9" t="str">
        <f>INDEX('Wand Mapping'!K:K, U480)</f>
        <v>wand_ai_510</v>
      </c>
      <c r="W480" s="9" t="str">
        <f>_xlfn.CONCAT(V480, "_", T480)</f>
        <v>wand_ai_510_CO</v>
      </c>
      <c r="Z480" s="9" t="str">
        <f>IF(ISBLANK(X480), W480, X480)</f>
        <v>wand_ai_510_CO</v>
      </c>
    </row>
    <row r="481" spans="1:59">
      <c r="A481" s="9" t="s">
        <v>559</v>
      </c>
      <c r="B481" s="9" t="s">
        <v>1357</v>
      </c>
      <c r="C481" s="13" t="s">
        <v>1371</v>
      </c>
      <c r="D481" s="9">
        <v>18</v>
      </c>
      <c r="E481" s="9" t="str">
        <f>_xlfn.CONCAT(B481, RIGHT(_xlfn.CONCAT("0", D481), 2))</f>
        <v>BZ-AD18</v>
      </c>
      <c r="F481" s="9" t="s">
        <v>1403</v>
      </c>
      <c r="G481" s="9" t="s">
        <v>655</v>
      </c>
      <c r="H481" s="9" t="s">
        <v>652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>
        <f>MATCH($A481, 'Spells By School'!D:D, 0)</f>
        <v>38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Transmutation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TR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89</v>
      </c>
      <c r="V481" s="9" t="str">
        <f>INDEX('Wand Mapping'!K:K, U481)</f>
        <v>wand_ai_870</v>
      </c>
      <c r="W481" s="9" t="str">
        <f>_xlfn.CONCAT(V481, "_", T481)</f>
        <v>wand_ai_870_TR</v>
      </c>
      <c r="Z481" s="9" t="str">
        <f>IF(ISBLANK(X481), W481, X481)</f>
        <v>wand_ai_870_TR</v>
      </c>
    </row>
    <row r="482" spans="1:59">
      <c r="A482" s="9" t="s">
        <v>245</v>
      </c>
      <c r="B482" s="9" t="s">
        <v>1358</v>
      </c>
      <c r="C482" s="13" t="s">
        <v>1371</v>
      </c>
      <c r="D482" s="9">
        <v>18</v>
      </c>
      <c r="E482" s="9" t="str">
        <f>_xlfn.CONCAT(B482, RIGHT(_xlfn.CONCAT("0", D482), 2))</f>
        <v>BZ-AE18</v>
      </c>
      <c r="F482" s="9" t="s">
        <v>1404</v>
      </c>
      <c r="G482" s="9" t="s">
        <v>655</v>
      </c>
      <c r="H482" s="9" t="s">
        <v>652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>
        <f>MATCH($A482, 'Spells By School'!E:E, 0)</f>
        <v>5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Invocation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EV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42</v>
      </c>
      <c r="V482" s="9" t="str">
        <f>INDEX('Wand Mapping'!K:K, U482)</f>
        <v>wand_ai_400</v>
      </c>
      <c r="W482" s="9" t="str">
        <f>_xlfn.CONCAT(V482, "_", T482)</f>
        <v>wand_ai_400_EV</v>
      </c>
      <c r="Z482" s="9" t="str">
        <f>IF(ISBLANK(X482), W482, X482)</f>
        <v>wand_ai_400_EV</v>
      </c>
    </row>
    <row r="483" spans="1:59">
      <c r="A483" s="9" t="s">
        <v>205</v>
      </c>
      <c r="B483" s="9" t="s">
        <v>1359</v>
      </c>
      <c r="C483" s="13" t="s">
        <v>1371</v>
      </c>
      <c r="D483" s="9">
        <v>18</v>
      </c>
      <c r="E483" s="9" t="str">
        <f>_xlfn.CONCAT(B483, RIGHT(_xlfn.CONCAT("0", D483), 2))</f>
        <v>BZ-AF18</v>
      </c>
      <c r="F483" s="9" t="s">
        <v>1405</v>
      </c>
      <c r="G483" s="9" t="s">
        <v>655</v>
      </c>
      <c r="H483" s="9" t="s">
        <v>652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28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36</v>
      </c>
      <c r="V483" s="9" t="str">
        <f>INDEX('Wand Mapping'!K:K, U483)</f>
        <v>wand_ai_340</v>
      </c>
      <c r="W483" s="9" t="str">
        <f>_xlfn.CONCAT(V483, "_", T483)</f>
        <v>wand_ai_340_TR</v>
      </c>
      <c r="Z483" s="9" t="str">
        <f>IF(ISBLANK(X483), W483, X483)</f>
        <v>wand_ai_340_TR</v>
      </c>
    </row>
    <row r="484" spans="1:59">
      <c r="A484" s="9" t="s">
        <v>64</v>
      </c>
      <c r="B484" s="9" t="s">
        <v>1360</v>
      </c>
      <c r="C484" s="13" t="s">
        <v>1371</v>
      </c>
      <c r="D484" s="9">
        <v>18</v>
      </c>
      <c r="E484" s="9" t="str">
        <f>_xlfn.CONCAT(B484, RIGHT(_xlfn.CONCAT("0", D484), 2))</f>
        <v>BZ-AG18</v>
      </c>
      <c r="F484" s="9" t="s">
        <v>1406</v>
      </c>
      <c r="G484" s="9" t="s">
        <v>655</v>
      </c>
      <c r="H484" s="9" t="s">
        <v>652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27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Transmutation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12</v>
      </c>
      <c r="V484" s="9" t="str">
        <f>INDEX('Wand Mapping'!K:K, U484)</f>
        <v>wand_ai_100</v>
      </c>
      <c r="W484" s="9" t="str">
        <f>_xlfn.CONCAT(V484, "_", T484)</f>
        <v>wand_ai_100_TR</v>
      </c>
      <c r="Z484" s="9" t="str">
        <f>IF(ISBLANK(X484), W484, X484)</f>
        <v>wand_ai_100_TR</v>
      </c>
      <c r="BD484" s="59"/>
      <c r="BE484" s="57"/>
      <c r="BF484" s="57"/>
      <c r="BG484" s="57"/>
    </row>
    <row r="485" spans="1:59">
      <c r="A485" s="9" t="s">
        <v>140</v>
      </c>
      <c r="B485" s="9" t="s">
        <v>1361</v>
      </c>
      <c r="C485" s="13" t="s">
        <v>1371</v>
      </c>
      <c r="D485" s="9">
        <v>18</v>
      </c>
      <c r="E485" s="9" t="str">
        <f>_xlfn.CONCAT(B485, RIGHT(_xlfn.CONCAT("0", D485), 2))</f>
        <v>BZ-AH18</v>
      </c>
      <c r="F485" s="9" t="s">
        <v>1370</v>
      </c>
      <c r="G485" s="9" t="s">
        <v>655</v>
      </c>
      <c r="H485" s="9" t="s">
        <v>652</v>
      </c>
      <c r="J485" s="9" t="e">
        <f>MATCH($A485, 'Spells By School'!A:A, 0)</f>
        <v>#N/A</v>
      </c>
      <c r="K485" s="9">
        <f>MATCH($A485, 'Spells By School'!B:B, 0)</f>
        <v>29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>IF(ISNA($J485), IF(ISNA($K485), IF(ISNA($L485), IF(ISNA($M485), IF(ISNA($N485), IF(ISNA($O485), IF(ISNA($P485), IF(ISNA($Q485), IF(ISNA($R485), "###error###", R$1),Q$1),P$1),O$1),N$1),M$1),L$1),K$1),J$1)</f>
        <v>Conjuration</v>
      </c>
      <c r="T485" s="9" t="str">
        <f>IF(ISNA($J485), IF(ISNA($K485), IF(ISNA($L485), IF(ISNA($M485), IF(ISNA($N485), IF(ISNA($O485), IF(ISNA($P485), IF(ISNA($Q485), IF(ISNA($R485), "###error###", "WM"),"IL"),"NE"),"EN"),"EV"),"TR"),"DI"),"CO"),"AB")</f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25</v>
      </c>
      <c r="V485" s="9" t="str">
        <f>INDEX('Wand Mapping'!K:K, U485)</f>
        <v>wand_ai_230</v>
      </c>
      <c r="W485" s="9" t="str">
        <f>_xlfn.CONCAT(V485, "_", T485)</f>
        <v>wand_ai_230_CO</v>
      </c>
      <c r="Z485" s="9" t="str">
        <f>IF(ISBLANK(X485), W485, X485)</f>
        <v>wand_ai_230_CO</v>
      </c>
      <c r="BD485" s="59"/>
      <c r="BE485" s="57"/>
      <c r="BF485" s="57"/>
      <c r="BG485" s="57"/>
    </row>
    <row r="486" spans="1:59">
      <c r="A486" s="9" t="s">
        <v>376</v>
      </c>
      <c r="B486" s="9" t="s">
        <v>1703</v>
      </c>
      <c r="C486" s="9">
        <v>2</v>
      </c>
      <c r="D486" s="9">
        <v>3</v>
      </c>
      <c r="E486" s="9" t="str">
        <f>_xlfn.CONCAT(B486, RIGHT(_xlfn.CONCAT("0", D486), 2))</f>
        <v>BZ-OH03</v>
      </c>
      <c r="F486" s="9" t="s">
        <v>1579</v>
      </c>
      <c r="G486" s="9" t="s">
        <v>655</v>
      </c>
      <c r="H486" s="9" t="s">
        <v>654</v>
      </c>
      <c r="J486" s="9" t="e">
        <f>MATCH($A486, 'Spells By School'!A:A, 0)</f>
        <v>#N/A</v>
      </c>
      <c r="K486" s="9" t="e">
        <f>MATCH($A486, 'Spells By School'!B:B, 0)</f>
        <v>#N/A</v>
      </c>
      <c r="L486" s="9">
        <f>MATCH($A486, 'Spells By School'!C:C, 0)</f>
        <v>2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Divination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DI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62</v>
      </c>
      <c r="V486" s="9" t="str">
        <f>INDEX('Wand Mapping'!K:K, U486)</f>
        <v>wand_ai_600</v>
      </c>
      <c r="W486" s="9" t="str">
        <f>_xlfn.CONCAT(V486, "_", T486)</f>
        <v>wand_ai_600_DI</v>
      </c>
      <c r="Z486" s="9" t="str">
        <f>IF(ISBLANK(X486), W486, X486)</f>
        <v>wand_ai_600_DI</v>
      </c>
    </row>
    <row r="487" spans="1:59">
      <c r="A487" s="9" t="s">
        <v>277</v>
      </c>
      <c r="B487" s="9" t="s">
        <v>1704</v>
      </c>
      <c r="C487" s="9">
        <v>2</v>
      </c>
      <c r="D487" s="9">
        <v>3</v>
      </c>
      <c r="E487" s="9" t="str">
        <f>_xlfn.CONCAT(B487, RIGHT(_xlfn.CONCAT("0", D487), 2))</f>
        <v>BZ-OI03</v>
      </c>
      <c r="F487" s="9" t="s">
        <v>1580</v>
      </c>
      <c r="G487" s="9" t="s">
        <v>655</v>
      </c>
      <c r="H487" s="9" t="s">
        <v>654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>
        <f>MATCH($A487, 'Spells By School'!E:E, 0)</f>
        <v>25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Invocation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EV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46</v>
      </c>
      <c r="V487" s="9" t="str">
        <f>INDEX('Wand Mapping'!K:K, U487)</f>
        <v>wand_ai_440</v>
      </c>
      <c r="W487" s="9" t="str">
        <f>_xlfn.CONCAT(V487, "_", T487)</f>
        <v>wand_ai_440_EV</v>
      </c>
      <c r="Z487" s="9" t="str">
        <f>IF(ISBLANK(X487), W487, X487)</f>
        <v>wand_ai_440_EV</v>
      </c>
    </row>
    <row r="488" spans="1:59">
      <c r="A488" s="9" t="s">
        <v>377</v>
      </c>
      <c r="B488" s="9" t="s">
        <v>1706</v>
      </c>
      <c r="C488" s="9">
        <v>2</v>
      </c>
      <c r="D488" s="9">
        <v>3</v>
      </c>
      <c r="E488" s="9" t="str">
        <f>_xlfn.CONCAT(B488, RIGHT(_xlfn.CONCAT("0", D488), 2))</f>
        <v>BZ-OK03</v>
      </c>
      <c r="F488" s="9" t="s">
        <v>1582</v>
      </c>
      <c r="G488" s="9" t="s">
        <v>655</v>
      </c>
      <c r="H488" s="9" t="s">
        <v>654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>
        <f>MATCH($A488, 'Spells By School'!D:D, 0)</f>
        <v>14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Transmutation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TR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62</v>
      </c>
      <c r="V488" s="9" t="str">
        <f>INDEX('Wand Mapping'!K:K, U488)</f>
        <v>wand_ai_600</v>
      </c>
      <c r="W488" s="9" t="str">
        <f>_xlfn.CONCAT(V488, "_", T488)</f>
        <v>wand_ai_600_TR</v>
      </c>
      <c r="Z488" s="9" t="str">
        <f>IF(ISBLANK(X488), W488, X488)</f>
        <v>wand_ai_600_TR</v>
      </c>
    </row>
    <row r="489" spans="1:59">
      <c r="A489" s="9" t="s">
        <v>401</v>
      </c>
      <c r="B489" s="9" t="s">
        <v>1733</v>
      </c>
      <c r="C489" s="9">
        <v>5</v>
      </c>
      <c r="D489" s="9">
        <v>9</v>
      </c>
      <c r="E489" s="9" t="str">
        <f>_xlfn.CONCAT(B489, RIGHT(_xlfn.CONCAT("0", D489), 2))</f>
        <v>BZ-PD09</v>
      </c>
      <c r="F489" s="9" t="s">
        <v>1591</v>
      </c>
      <c r="G489" s="9" t="s">
        <v>655</v>
      </c>
      <c r="H489" s="9" t="s">
        <v>654</v>
      </c>
      <c r="J489" s="9">
        <f>MATCH($A489, 'Spells By School'!A:A, 0)</f>
        <v>16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Abjuration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AB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>INDEX('Wand Mapping'!K:K, U489)</f>
        <v>wand_ai_640</v>
      </c>
      <c r="W489" s="9" t="str">
        <f>_xlfn.CONCAT(V489, "_", T489)</f>
        <v>wand_ai_640_AB</v>
      </c>
      <c r="Z489" s="9" t="str">
        <f>IF(ISBLANK(X489), W489, X489)</f>
        <v>wand_ai_640_AB</v>
      </c>
    </row>
    <row r="490" spans="1:59">
      <c r="A490" s="9" t="s">
        <v>441</v>
      </c>
      <c r="B490" s="9" t="s">
        <v>1734</v>
      </c>
      <c r="C490" s="9">
        <v>5</v>
      </c>
      <c r="D490" s="9">
        <v>9</v>
      </c>
      <c r="E490" s="9" t="str">
        <f>_xlfn.CONCAT(B490, RIGHT(_xlfn.CONCAT("0", D490), 2))</f>
        <v>BZ-PE09</v>
      </c>
      <c r="F490" s="9" t="s">
        <v>1592</v>
      </c>
      <c r="G490" s="9" t="s">
        <v>655</v>
      </c>
      <c r="H490" s="9" t="s">
        <v>654</v>
      </c>
      <c r="J490" s="9">
        <f>MATCH($A490, 'Spells By School'!A:A, 0)</f>
        <v>75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Abjuration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AB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72</v>
      </c>
      <c r="V490" s="9" t="str">
        <f>INDEX('Wand Mapping'!K:K, U490)</f>
        <v>wand_ai_700</v>
      </c>
      <c r="W490" s="9" t="str">
        <f>_xlfn.CONCAT(V490, "_", T490)</f>
        <v>wand_ai_700_AB</v>
      </c>
      <c r="Z490" s="9" t="str">
        <f>IF(ISBLANK(X490), W490, X490)</f>
        <v>wand_ai_700_AB</v>
      </c>
    </row>
    <row r="491" spans="1:59">
      <c r="A491" s="9" t="s">
        <v>108</v>
      </c>
      <c r="B491" s="9" t="s">
        <v>1735</v>
      </c>
      <c r="C491" s="9">
        <v>6</v>
      </c>
      <c r="D491" s="9">
        <v>12</v>
      </c>
      <c r="E491" s="9" t="str">
        <f>_xlfn.CONCAT(B491, RIGHT(_xlfn.CONCAT("0", D491), 2))</f>
        <v>BZ-PF12</v>
      </c>
      <c r="F491" s="9" t="s">
        <v>1548</v>
      </c>
      <c r="G491" s="9" t="s">
        <v>655</v>
      </c>
      <c r="H491" s="9" t="s">
        <v>654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42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>IF(ISNA($J491), IF(ISNA($K491), IF(ISNA($L491), IF(ISNA($M491), IF(ISNA($N491), IF(ISNA($O491), IF(ISNA($P491), IF(ISNA($Q491), IF(ISNA($R491), "###error###", R$1),Q$1),P$1),O$1),N$1),M$1),L$1),K$1),J$1)</f>
        <v>Invocation</v>
      </c>
      <c r="T491" s="9" t="str">
        <f>IF(ISNA($J491), IF(ISNA($K491), IF(ISNA($L491), IF(ISNA($M491), IF(ISNA($N491), IF(ISNA($O491), IF(ISNA($P491), IF(ISNA($Q491), IF(ISNA($R491), "###error###", "WM"),"IL"),"NE"),"EN"),"EV"),"TR"),"DI"),"CO"),"AB")</f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19</v>
      </c>
      <c r="V491" s="9" t="str">
        <f>INDEX('Wand Mapping'!K:K, U491)</f>
        <v>wand_ai_170</v>
      </c>
      <c r="W491" s="9" t="str">
        <f>_xlfn.CONCAT(V491, "_", T491)</f>
        <v>wand_ai_170_EV</v>
      </c>
      <c r="Z491" s="9" t="str">
        <f>IF(ISBLANK(X491), W491, X491)</f>
        <v>wand_ai_170_EV</v>
      </c>
    </row>
    <row r="492" spans="1:59">
      <c r="A492" s="9" t="s">
        <v>352</v>
      </c>
      <c r="B492" s="9" t="s">
        <v>1736</v>
      </c>
      <c r="C492" s="9">
        <v>6</v>
      </c>
      <c r="D492" s="9">
        <v>12</v>
      </c>
      <c r="E492" s="9" t="str">
        <f>_xlfn.CONCAT(B492, RIGHT(_xlfn.CONCAT("0", D492), 2))</f>
        <v>BZ-PG12</v>
      </c>
      <c r="F492" s="9" t="s">
        <v>1549</v>
      </c>
      <c r="G492" s="9" t="s">
        <v>655</v>
      </c>
      <c r="H492" s="9" t="s">
        <v>654</v>
      </c>
      <c r="J492" s="9" t="e">
        <f>MATCH($A492, 'Spells By School'!A:A, 0)</f>
        <v>#N/A</v>
      </c>
      <c r="K492" s="9" t="e">
        <f>MATCH($A492, 'Spells By School'!B:B, 0)</f>
        <v>#N/A</v>
      </c>
      <c r="L492" s="9" t="e">
        <f>MATCH($A492, 'Spells By School'!C:C, 0)</f>
        <v>#N/A</v>
      </c>
      <c r="M492" s="9">
        <f>MATCH($A492, 'Spells By School'!D:D, 0)</f>
        <v>31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Transmutation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TR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58</v>
      </c>
      <c r="V492" s="9" t="str">
        <f>INDEX('Wand Mapping'!K:K, U492)</f>
        <v>wand_ai_560</v>
      </c>
      <c r="W492" s="9" t="str">
        <f>_xlfn.CONCAT(V492, "_", T492)</f>
        <v>wand_ai_560_TR</v>
      </c>
      <c r="Z492" s="9" t="str">
        <f>IF(ISBLANK(X492), W492, X492)</f>
        <v>wand_ai_560_TR</v>
      </c>
    </row>
    <row r="493" spans="1:59">
      <c r="A493" s="9" t="s">
        <v>379</v>
      </c>
      <c r="B493" s="9" t="s">
        <v>1737</v>
      </c>
      <c r="C493" s="9">
        <v>6</v>
      </c>
      <c r="D493" s="9">
        <v>12</v>
      </c>
      <c r="E493" s="9" t="str">
        <f>_xlfn.CONCAT(B493, RIGHT(_xlfn.CONCAT("0", D493), 2))</f>
        <v>BZ-PH12</v>
      </c>
      <c r="F493" s="9" t="s">
        <v>1550</v>
      </c>
      <c r="G493" s="9" t="s">
        <v>655</v>
      </c>
      <c r="H493" s="9" t="s">
        <v>654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>
        <f>MATCH($A493, 'Spells By School'!F:F, 0)</f>
        <v>28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>IF(ISNA($J493), IF(ISNA($K493), IF(ISNA($L493), IF(ISNA($M493), IF(ISNA($N493), IF(ISNA($O493), IF(ISNA($P493), IF(ISNA($Q493), IF(ISNA($R493), "###error###", R$1),Q$1),P$1),O$1),N$1),M$1),L$1),K$1),J$1)</f>
        <v>Enchantment</v>
      </c>
      <c r="T493" s="9" t="str">
        <f>IF(ISNA($J493), IF(ISNA($K493), IF(ISNA($L493), IF(ISNA($M493), IF(ISNA($N493), IF(ISNA($O493), IF(ISNA($P493), IF(ISNA($Q493), IF(ISNA($R493), "###error###", "WM"),"IL"),"NE"),"EN"),"EV"),"TR"),"DI"),"CO"),"AB")</f>
        <v>EN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62</v>
      </c>
      <c r="V493" s="9" t="str">
        <f>INDEX('Wand Mapping'!K:K, U493)</f>
        <v>wand_ai_600</v>
      </c>
      <c r="W493" s="9" t="str">
        <f>_xlfn.CONCAT(V493, "_", T493)</f>
        <v>wand_ai_600_EN</v>
      </c>
      <c r="Z493" s="9" t="str">
        <f>IF(ISBLANK(X493), W493, X493)</f>
        <v>wand_ai_600_EN</v>
      </c>
    </row>
    <row r="494" spans="1:59">
      <c r="A494" s="9" t="s">
        <v>270</v>
      </c>
      <c r="B494" s="9" t="s">
        <v>1738</v>
      </c>
      <c r="C494" s="9">
        <v>6</v>
      </c>
      <c r="D494" s="9">
        <v>12</v>
      </c>
      <c r="E494" s="9" t="str">
        <f>_xlfn.CONCAT(B494, RIGHT(_xlfn.CONCAT("0", D494), 2))</f>
        <v>BZ-PI12</v>
      </c>
      <c r="F494" s="9" t="s">
        <v>1551</v>
      </c>
      <c r="G494" s="9" t="s">
        <v>655</v>
      </c>
      <c r="H494" s="9" t="s">
        <v>654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>
        <f>MATCH($A494, 'Spells By School'!F:F, 0)</f>
        <v>36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Enchantment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EN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45</v>
      </c>
      <c r="V494" s="9" t="str">
        <f>INDEX('Wand Mapping'!K:K, U494)</f>
        <v>wand_ai_430</v>
      </c>
      <c r="W494" s="9" t="str">
        <f>_xlfn.CONCAT(V494, "_", T494)</f>
        <v>wand_ai_430_EN</v>
      </c>
      <c r="Z494" s="9" t="str">
        <f>IF(ISBLANK(X494), W494, X494)</f>
        <v>wand_ai_430_EN</v>
      </c>
    </row>
    <row r="495" spans="1:59">
      <c r="A495" s="9" t="s">
        <v>586</v>
      </c>
      <c r="B495" s="9" t="s">
        <v>1739</v>
      </c>
      <c r="C495" s="9">
        <v>6</v>
      </c>
      <c r="D495" s="9">
        <v>12</v>
      </c>
      <c r="E495" s="9" t="str">
        <f>_xlfn.CONCAT(B495, RIGHT(_xlfn.CONCAT("0", D495), 2))</f>
        <v>BZ-PJ12</v>
      </c>
      <c r="F495" s="9" t="s">
        <v>1552</v>
      </c>
      <c r="G495" s="9" t="s">
        <v>655</v>
      </c>
      <c r="H495" s="9" t="s">
        <v>654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>
        <f>MATCH($A495, 'Spells By School'!F:F, 0)</f>
        <v>40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Enchantment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EN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93</v>
      </c>
      <c r="V495" s="9" t="str">
        <f>INDEX('Wand Mapping'!K:K, U495)</f>
        <v>wand_ai_910</v>
      </c>
      <c r="W495" s="9" t="str">
        <f>_xlfn.CONCAT(V495, "_", T495)</f>
        <v>wand_ai_910_EN</v>
      </c>
      <c r="Z495" s="9" t="str">
        <f>IF(ISBLANK(X495), W495, X495)</f>
        <v>wand_ai_910_EN</v>
      </c>
    </row>
    <row r="496" spans="1:59">
      <c r="A496" s="9" t="s">
        <v>15</v>
      </c>
      <c r="B496" s="9" t="s">
        <v>1740</v>
      </c>
      <c r="C496" s="9">
        <v>6</v>
      </c>
      <c r="D496" s="9">
        <v>12</v>
      </c>
      <c r="E496" s="9" t="str">
        <f>_xlfn.CONCAT(B496, RIGHT(_xlfn.CONCAT("0", D496), 2))</f>
        <v>BZ-PK12</v>
      </c>
      <c r="F496" s="9" t="s">
        <v>1553</v>
      </c>
      <c r="G496" s="9" t="s">
        <v>655</v>
      </c>
      <c r="H496" s="9" t="s">
        <v>654</v>
      </c>
      <c r="J496" s="9" t="e">
        <f>MATCH($A496, 'Spells By School'!A:A, 0)</f>
        <v>#N/A</v>
      </c>
      <c r="K496" s="9">
        <f>MATCH($A496, 'Spells By School'!B:B, 0)</f>
        <v>28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Conjuration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CO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3</v>
      </c>
      <c r="V496" s="9" t="str">
        <f>INDEX('Wand Mapping'!K:K, U496)</f>
        <v>wand_ai_010</v>
      </c>
      <c r="W496" s="9" t="str">
        <f>_xlfn.CONCAT(V496, "_", T496)</f>
        <v>wand_ai_010_CO</v>
      </c>
      <c r="Z496" s="9" t="str">
        <f>IF(ISBLANK(X496), W496, X496)</f>
        <v>wand_ai_010_CO</v>
      </c>
    </row>
    <row r="497" spans="1:26">
      <c r="A497" s="9" t="s">
        <v>147</v>
      </c>
      <c r="B497" s="9" t="s">
        <v>1741</v>
      </c>
      <c r="C497" s="9">
        <v>6</v>
      </c>
      <c r="D497" s="9">
        <v>12</v>
      </c>
      <c r="E497" s="9" t="str">
        <f>_xlfn.CONCAT(B497, RIGHT(_xlfn.CONCAT("0", D497), 2))</f>
        <v>BZ-PL12</v>
      </c>
      <c r="F497" s="9" t="s">
        <v>1594</v>
      </c>
      <c r="G497" s="9" t="s">
        <v>655</v>
      </c>
      <c r="H497" s="9" t="s">
        <v>654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19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26</v>
      </c>
      <c r="V497" s="9" t="str">
        <f>INDEX('Wand Mapping'!K:K, U497)</f>
        <v>wand_ai_240</v>
      </c>
      <c r="W497" s="9" t="str">
        <f>_xlfn.CONCAT(V497, "_", T497)</f>
        <v>wand_ai_240_TR</v>
      </c>
      <c r="Z497" s="9" t="str">
        <f>IF(ISBLANK(X497), W497, X497)</f>
        <v>wand_ai_240_TR</v>
      </c>
    </row>
    <row r="498" spans="1:26">
      <c r="A498" s="9" t="s">
        <v>291</v>
      </c>
      <c r="B498" s="9" t="s">
        <v>1742</v>
      </c>
      <c r="C498" s="9">
        <v>6</v>
      </c>
      <c r="D498" s="9">
        <v>12</v>
      </c>
      <c r="E498" s="9" t="str">
        <f>_xlfn.CONCAT(B498, RIGHT(_xlfn.CONCAT("0", D498), 2))</f>
        <v>BZ-PM12</v>
      </c>
      <c r="F498" s="9" t="s">
        <v>1595</v>
      </c>
      <c r="G498" s="9" t="s">
        <v>655</v>
      </c>
      <c r="H498" s="9" t="s">
        <v>654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45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48</v>
      </c>
      <c r="V498" s="9" t="str">
        <f>INDEX('Wand Mapping'!K:K, U498)</f>
        <v>wand_ai_460</v>
      </c>
      <c r="W498" s="9" t="str">
        <f>_xlfn.CONCAT(V498, "_", T498)</f>
        <v>wand_ai_460_EV</v>
      </c>
      <c r="Z498" s="9" t="str">
        <f>IF(ISBLANK(X498), W498, X498)</f>
        <v>wand_ai_460_EV</v>
      </c>
    </row>
    <row r="499" spans="1:26">
      <c r="A499" s="9" t="s">
        <v>191</v>
      </c>
      <c r="B499" s="9" t="s">
        <v>1836</v>
      </c>
      <c r="C499" s="9">
        <v>6</v>
      </c>
      <c r="D499" s="9">
        <v>12</v>
      </c>
      <c r="E499" s="9" t="str">
        <f>_xlfn.CONCAT(B499, RIGHT(_xlfn.CONCAT("0", D499), 2))</f>
        <v>BZ-PN12</v>
      </c>
      <c r="F499" s="9" t="s">
        <v>1596</v>
      </c>
      <c r="G499" s="9" t="s">
        <v>655</v>
      </c>
      <c r="H499" s="9" t="s">
        <v>654</v>
      </c>
      <c r="J499" s="9">
        <f>MATCH($A499, 'Spells By School'!A:A, 0)</f>
        <v>49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>IF(ISNA($J499), IF(ISNA($K499), IF(ISNA($L499), IF(ISNA($M499), IF(ISNA($N499), IF(ISNA($O499), IF(ISNA($P499), IF(ISNA($Q499), IF(ISNA($R499), "###error###", R$1),Q$1),P$1),O$1),N$1),M$1),L$1),K$1),J$1)</f>
        <v>Abjuration</v>
      </c>
      <c r="T499" s="9" t="str">
        <f>IF(ISNA($J499), IF(ISNA($K499), IF(ISNA($L499), IF(ISNA($M499), IF(ISNA($N499), IF(ISNA($O499), IF(ISNA($P499), IF(ISNA($Q499), IF(ISNA($R499), "###error###", "WM"),"IL"),"NE"),"EN"),"EV"),"TR"),"DI"),"CO"),"AB")</f>
        <v>AB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34</v>
      </c>
      <c r="V499" s="9" t="str">
        <f>INDEX('Wand Mapping'!K:K, U499)</f>
        <v>wand_ai_320</v>
      </c>
      <c r="W499" s="9" t="str">
        <f>_xlfn.CONCAT(V499, "_", T499)</f>
        <v>wand_ai_320_AB</v>
      </c>
      <c r="Z499" s="9" t="str">
        <f>IF(ISBLANK(X499), W499, X499)</f>
        <v>wand_ai_320_AB</v>
      </c>
    </row>
    <row r="500" spans="1:26">
      <c r="A500" s="9" t="s">
        <v>298</v>
      </c>
      <c r="B500" s="9" t="s">
        <v>1743</v>
      </c>
      <c r="C500" s="9">
        <v>6</v>
      </c>
      <c r="D500" s="9">
        <v>12</v>
      </c>
      <c r="E500" s="9" t="str">
        <f>_xlfn.CONCAT(B500, RIGHT(_xlfn.CONCAT("0", D500), 2))</f>
        <v>BZ-PO12</v>
      </c>
      <c r="F500" s="9" t="s">
        <v>1597</v>
      </c>
      <c r="G500" s="9" t="s">
        <v>655</v>
      </c>
      <c r="H500" s="9" t="s">
        <v>654</v>
      </c>
      <c r="J500" s="9" t="e">
        <f>MATCH($A500, 'Spells By School'!A:A, 0)</f>
        <v>#N/A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>
        <f>MATCH($A500, 'Spells By School'!E:E, 0)</f>
        <v>79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Invocation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EV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49</v>
      </c>
      <c r="V500" s="9" t="str">
        <f>INDEX('Wand Mapping'!K:K, U500)</f>
        <v>wand_ai_470</v>
      </c>
      <c r="W500" s="9" t="str">
        <f>_xlfn.CONCAT(V500, "_", T500)</f>
        <v>wand_ai_470_EV</v>
      </c>
      <c r="Z500" s="9" t="str">
        <f>IF(ISBLANK(X500), W500, X500)</f>
        <v>wand_ai_470_EV</v>
      </c>
    </row>
    <row r="501" spans="1:26">
      <c r="A501" s="9" t="s">
        <v>112</v>
      </c>
      <c r="B501" s="9" t="s">
        <v>1745</v>
      </c>
      <c r="C501" s="9">
        <v>7</v>
      </c>
      <c r="D501" s="9">
        <v>14</v>
      </c>
      <c r="E501" s="9" t="str">
        <f>_xlfn.CONCAT(B501, RIGHT(_xlfn.CONCAT("0", D501), 2))</f>
        <v>BZ-PQ14</v>
      </c>
      <c r="F501" s="9" t="s">
        <v>1554</v>
      </c>
      <c r="G501" s="9" t="s">
        <v>655</v>
      </c>
      <c r="H501" s="9" t="s">
        <v>654</v>
      </c>
      <c r="J501" s="9" t="e">
        <f>MATCH($A501, 'Spells By School'!A:A, 0)</f>
        <v>#N/A</v>
      </c>
      <c r="K501" s="9">
        <f>MATCH($A501, 'Spells By School'!B:B, 0)</f>
        <v>74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Conjuration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CO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20</v>
      </c>
      <c r="V501" s="9" t="str">
        <f>INDEX('Wand Mapping'!K:K, U501)</f>
        <v>wand_ai_180</v>
      </c>
      <c r="W501" s="9" t="str">
        <f>_xlfn.CONCAT(V501, "_", T501)</f>
        <v>wand_ai_180_CO</v>
      </c>
      <c r="Z501" s="9" t="str">
        <f>IF(ISBLANK(X501), W501, X501)</f>
        <v>wand_ai_180_CO</v>
      </c>
    </row>
    <row r="502" spans="1:26">
      <c r="A502" s="9" t="s">
        <v>496</v>
      </c>
      <c r="B502" s="9" t="s">
        <v>1746</v>
      </c>
      <c r="C502" s="9">
        <v>7</v>
      </c>
      <c r="D502" s="9">
        <v>14</v>
      </c>
      <c r="E502" s="9" t="str">
        <f>_xlfn.CONCAT(B502, RIGHT(_xlfn.CONCAT("0", D502), 2))</f>
        <v>BZ-PR14</v>
      </c>
      <c r="F502" s="9" t="s">
        <v>1555</v>
      </c>
      <c r="G502" s="9" t="s">
        <v>655</v>
      </c>
      <c r="H502" s="9" t="s">
        <v>654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>
        <f>MATCH($A502, 'Spells By School'!F:F, 0)</f>
        <v>23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Enchantment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EN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80</v>
      </c>
      <c r="V502" s="9" t="str">
        <f>INDEX('Wand Mapping'!K:K, U502)</f>
        <v>wand_ai_780</v>
      </c>
      <c r="W502" s="9" t="str">
        <f>_xlfn.CONCAT(V502, "_", T502)</f>
        <v>wand_ai_780_EN</v>
      </c>
      <c r="Z502" s="9" t="str">
        <f>IF(ISBLANK(X502), W502, X502)</f>
        <v>wand_ai_780_EN</v>
      </c>
    </row>
    <row r="503" spans="1:26">
      <c r="A503" s="9" t="s">
        <v>261</v>
      </c>
      <c r="B503" s="9" t="s">
        <v>1747</v>
      </c>
      <c r="C503" s="9">
        <v>7</v>
      </c>
      <c r="D503" s="9">
        <v>14</v>
      </c>
      <c r="E503" s="9" t="str">
        <f>_xlfn.CONCAT(B503, RIGHT(_xlfn.CONCAT("0", D503), 2))</f>
        <v>BZ-PS14</v>
      </c>
      <c r="F503" s="9" t="s">
        <v>1556</v>
      </c>
      <c r="G503" s="9" t="s">
        <v>655</v>
      </c>
      <c r="H503" s="9" t="s">
        <v>654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44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Invocation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44</v>
      </c>
      <c r="V503" s="9" t="str">
        <f>INDEX('Wand Mapping'!K:K, U503)</f>
        <v>wand_ai_420</v>
      </c>
      <c r="W503" s="9" t="str">
        <f>_xlfn.CONCAT(V503, "_", T503)</f>
        <v>wand_ai_420_EV</v>
      </c>
      <c r="Z503" s="9" t="str">
        <f>IF(ISBLANK(X503), W503, X503)</f>
        <v>wand_ai_420_EV</v>
      </c>
    </row>
    <row r="504" spans="1:26">
      <c r="A504" s="9" t="s">
        <v>299</v>
      </c>
      <c r="B504" s="9" t="s">
        <v>1748</v>
      </c>
      <c r="C504" s="9">
        <v>7</v>
      </c>
      <c r="D504" s="9">
        <v>14</v>
      </c>
      <c r="E504" s="9" t="str">
        <f>_xlfn.CONCAT(B504, RIGHT(_xlfn.CONCAT("0", D504), 2))</f>
        <v>BZ-PT14</v>
      </c>
      <c r="F504" s="9" t="s">
        <v>1599</v>
      </c>
      <c r="G504" s="9" t="s">
        <v>655</v>
      </c>
      <c r="H504" s="9" t="s">
        <v>654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53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49</v>
      </c>
      <c r="V504" s="9" t="str">
        <f ca="1">INDEX('Wand Mapping'!K:K, U504)</f>
        <v>wand_ai_470</v>
      </c>
      <c r="W504" s="9" t="str">
        <f ca="1">_xlfn.CONCAT(V504, "_", T504)</f>
        <v>wand_ai_470_NE</v>
      </c>
      <c r="Z504" s="9" t="str">
        <f ca="1">IF(ISBLANK(X504), W504, X504)</f>
        <v>wand_ai_470_NE</v>
      </c>
    </row>
    <row r="505" spans="1:26">
      <c r="A505" s="28" t="s">
        <v>311</v>
      </c>
      <c r="B505" s="9" t="s">
        <v>1749</v>
      </c>
      <c r="C505" s="9">
        <v>7</v>
      </c>
      <c r="D505" s="9">
        <v>14</v>
      </c>
      <c r="E505" s="9" t="str">
        <f>_xlfn.CONCAT(B505, RIGHT(_xlfn.CONCAT("0", D505), 2))</f>
        <v>BZ-PU14</v>
      </c>
      <c r="F505" s="9" t="s">
        <v>1600</v>
      </c>
      <c r="G505" s="9" t="s">
        <v>655</v>
      </c>
      <c r="H505" s="9" t="s">
        <v>654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21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51</v>
      </c>
      <c r="V505" s="9" t="str">
        <f>INDEX('Wand Mapping'!K:K, U505)</f>
        <v>wand_ai_490</v>
      </c>
      <c r="W505" s="9" t="str">
        <f>_xlfn.CONCAT(V505, "_", T505)</f>
        <v>wand_ai_490_TR</v>
      </c>
      <c r="Z505" s="9" t="str">
        <f>IF(ISBLANK(X505), W505, X505)</f>
        <v>wand_ai_490_TR</v>
      </c>
    </row>
    <row r="506" spans="1:26">
      <c r="A506" s="9" t="s">
        <v>498</v>
      </c>
      <c r="B506" s="9" t="s">
        <v>1751</v>
      </c>
      <c r="C506" s="9">
        <v>8</v>
      </c>
      <c r="D506" s="9">
        <v>16</v>
      </c>
      <c r="E506" s="9" t="str">
        <f>_xlfn.CONCAT(B506, RIGHT(_xlfn.CONCAT("0", D506), 2))</f>
        <v>BZ-PW16</v>
      </c>
      <c r="F506" s="9" t="s">
        <v>1558</v>
      </c>
      <c r="G506" s="9" t="s">
        <v>655</v>
      </c>
      <c r="H506" s="9" t="s">
        <v>654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>
        <f>MATCH($A506, 'Spells By School'!H:H, 0)</f>
        <v>10</v>
      </c>
      <c r="R506" s="9" t="e">
        <f>MATCH($A506, 'Spells By School'!I:I, 0)</f>
        <v>#N/A</v>
      </c>
      <c r="S506" s="9" t="str">
        <f ca="1">IF(ISNA($J506), IF(ISNA($K506), IF(ISNA($L506), IF(ISNA($M506), IF(ISNA($N506), IF(ISNA($O506), IF(ISNA($P506), IF(ISNA($Q506), IF(ISNA($R506), "###error###", R$1),Q$1),P$1),O$1),N$1),M$1),L$1),K$1),J$1)</f>
        <v>Illusion</v>
      </c>
      <c r="T506" s="9" t="str">
        <f ca="1">IF(ISNA($J506), IF(ISNA($K506), IF(ISNA($L506), IF(ISNA($M506), IF(ISNA($N506), IF(ISNA($O506), IF(ISNA($P506), IF(ISNA($Q506), IF(ISNA($R506), "###error###", "WM"),"IL"),"NE"),"EN"),"EV"),"TR"),"DI"),"CO"),"AB")</f>
        <v>IL</v>
      </c>
      <c r="U506" s="9">
        <f ca="1"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80</v>
      </c>
      <c r="V506" s="9" t="str">
        <f ca="1">INDEX('Wand Mapping'!K:K, U506)</f>
        <v>wand_ai_780</v>
      </c>
      <c r="W506" s="9" t="str">
        <f ca="1">_xlfn.CONCAT(V506, "_", T506)</f>
        <v>wand_ai_780_IL</v>
      </c>
      <c r="Z506" s="9" t="str">
        <f ca="1">IF(ISBLANK(X506), W506, X506)</f>
        <v>wand_ai_780_IL</v>
      </c>
    </row>
    <row r="507" spans="1:26">
      <c r="A507" s="9" t="s">
        <v>146</v>
      </c>
      <c r="B507" s="9" t="s">
        <v>1752</v>
      </c>
      <c r="C507" s="9">
        <v>8</v>
      </c>
      <c r="D507" s="9">
        <v>16</v>
      </c>
      <c r="E507" s="9" t="str">
        <f>_xlfn.CONCAT(B507, RIGHT(_xlfn.CONCAT("0", D507), 2))</f>
        <v>BZ-PX16</v>
      </c>
      <c r="F507" s="9" t="s">
        <v>1559</v>
      </c>
      <c r="G507" s="9" t="s">
        <v>655</v>
      </c>
      <c r="H507" s="9" t="s">
        <v>654</v>
      </c>
      <c r="J507" s="9" t="e">
        <f>MATCH($A507, 'Spells By School'!A:A, 0)</f>
        <v>#N/A</v>
      </c>
      <c r="K507" s="9" t="e">
        <f>MATCH($A507, 'Spells By School'!B:B, 0)</f>
        <v>#N/A</v>
      </c>
      <c r="L507" s="9">
        <f>MATCH($A507, 'Spells By School'!C:C, 0)</f>
        <v>10</v>
      </c>
      <c r="M507" s="9" t="e">
        <f>MATCH($A507, 'Spells By School'!D:D, 0)</f>
        <v>#N/A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Divination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DI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26</v>
      </c>
      <c r="V507" s="9" t="str">
        <f>INDEX('Wand Mapping'!K:K, U507)</f>
        <v>wand_ai_240</v>
      </c>
      <c r="W507" s="9" t="str">
        <f>_xlfn.CONCAT(V507, "_", T507)</f>
        <v>wand_ai_240_DI</v>
      </c>
      <c r="Z507" s="9" t="str">
        <f>IF(ISBLANK(X507), W507, X507)</f>
        <v>wand_ai_240_DI</v>
      </c>
    </row>
    <row r="508" spans="1:26">
      <c r="A508" s="9" t="s">
        <v>13</v>
      </c>
      <c r="B508" s="9" t="s">
        <v>1753</v>
      </c>
      <c r="C508" s="9">
        <v>8</v>
      </c>
      <c r="D508" s="9">
        <v>16</v>
      </c>
      <c r="E508" s="9" t="str">
        <f>_xlfn.CONCAT(B508, RIGHT(_xlfn.CONCAT("0", D508), 2))</f>
        <v>BZ-PY16</v>
      </c>
      <c r="F508" s="9" t="s">
        <v>1560</v>
      </c>
      <c r="G508" s="9" t="s">
        <v>655</v>
      </c>
      <c r="H508" s="9" t="s">
        <v>654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>
        <f ca="1">MATCH($A508, 'Spells By School'!G:G, 0)</f>
        <v>28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ca="1">IF(ISNA($J508), IF(ISNA($K508), IF(ISNA($L508), IF(ISNA($M508), IF(ISNA($N508), IF(ISNA($O508), IF(ISNA($P508), IF(ISNA($Q508), IF(ISNA($R508), "###error###", R$1),Q$1),P$1),O$1),N$1),M$1),L$1),K$1),J$1)</f>
        <v>Necromancy</v>
      </c>
      <c r="T508" s="9" t="str">
        <f ca="1">IF(ISNA($J508), IF(ISNA($K508), IF(ISNA($L508), IF(ISNA($M508), IF(ISNA($N508), IF(ISNA($O508), IF(ISNA($P508), IF(ISNA($Q508), IF(ISNA($R508), "###error###", "WM"),"IL"),"NE"),"EN"),"EV"),"TR"),"DI"),"CO"),"AB")</f>
        <v>NE</v>
      </c>
      <c r="U508" s="9">
        <f ca="1"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2</v>
      </c>
      <c r="V508" s="9" t="str">
        <f ca="1">INDEX('Wand Mapping'!K:K, U508)</f>
        <v>wand_ai_000</v>
      </c>
      <c r="W508" s="9" t="str">
        <f ca="1">_xlfn.CONCAT(V508, "_", T508)</f>
        <v>wand_ai_000_NE</v>
      </c>
      <c r="Z508" s="9" t="str">
        <f ca="1">IF(ISBLANK(X508), W508, X508)</f>
        <v>wand_ai_000_NE</v>
      </c>
    </row>
    <row r="509" spans="1:26">
      <c r="A509" s="9" t="s">
        <v>325</v>
      </c>
      <c r="B509" s="9" t="s">
        <v>1754</v>
      </c>
      <c r="C509" s="9">
        <v>8</v>
      </c>
      <c r="D509" s="9">
        <v>16</v>
      </c>
      <c r="E509" s="9" t="str">
        <f>_xlfn.CONCAT(B509, RIGHT(_xlfn.CONCAT("0", D509), 2))</f>
        <v>BZ-PZ16</v>
      </c>
      <c r="F509" s="9" t="s">
        <v>1561</v>
      </c>
      <c r="G509" s="9" t="s">
        <v>655</v>
      </c>
      <c r="H509" s="9" t="s">
        <v>654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>
        <f>MATCH($A509, 'Spells By School'!F:F, 0)</f>
        <v>22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>IF(ISNA($J509), IF(ISNA($K509), IF(ISNA($L509), IF(ISNA($M509), IF(ISNA($N509), IF(ISNA($O509), IF(ISNA($P509), IF(ISNA($Q509), IF(ISNA($R509), "###error###", R$1),Q$1),P$1),O$1),N$1),M$1),L$1),K$1),J$1)</f>
        <v>Enchantment</v>
      </c>
      <c r="T509" s="9" t="str">
        <f>IF(ISNA($J509), IF(ISNA($K509), IF(ISNA($L509), IF(ISNA($M509), IF(ISNA($N509), IF(ISNA($O509), IF(ISNA($P509), IF(ISNA($Q509), IF(ISNA($R509), "###error###", "WM"),"IL"),"NE"),"EN"),"EV"),"TR"),"DI"),"CO"),"AB")</f>
        <v>EN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53</v>
      </c>
      <c r="V509" s="9" t="str">
        <f>INDEX('Wand Mapping'!K:K, U509)</f>
        <v>wand_ai_510</v>
      </c>
      <c r="W509" s="9" t="str">
        <f>_xlfn.CONCAT(V509, "_", T509)</f>
        <v>wand_ai_510_EN</v>
      </c>
      <c r="Z509" s="9" t="str">
        <f>IF(ISBLANK(X509), W509, X509)</f>
        <v>wand_ai_510_EN</v>
      </c>
    </row>
    <row r="510" spans="1:26">
      <c r="A510" s="9" t="s">
        <v>546</v>
      </c>
      <c r="B510" s="9" t="s">
        <v>1372</v>
      </c>
      <c r="C510" s="9">
        <v>8</v>
      </c>
      <c r="D510" s="9">
        <v>16</v>
      </c>
      <c r="E510" s="9" t="str">
        <f>_xlfn.CONCAT(B510, RIGHT(_xlfn.CONCAT("0", D510), 2))</f>
        <v>BZ-Q016</v>
      </c>
      <c r="F510" s="9" t="s">
        <v>1562</v>
      </c>
      <c r="G510" s="9" t="s">
        <v>655</v>
      </c>
      <c r="H510" s="9" t="s">
        <v>654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>
        <f>MATCH($A510, 'Spells By School'!E:E, 0)</f>
        <v>60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>IF(ISNA($J510), IF(ISNA($K510), IF(ISNA($L510), IF(ISNA($M510), IF(ISNA($N510), IF(ISNA($O510), IF(ISNA($P510), IF(ISNA($Q510), IF(ISNA($R510), "###error###", R$1),Q$1),P$1),O$1),N$1),M$1),L$1),K$1),J$1)</f>
        <v>Invocation</v>
      </c>
      <c r="T510" s="9" t="str">
        <f>IF(ISNA($J510), IF(ISNA($K510), IF(ISNA($L510), IF(ISNA($M510), IF(ISNA($N510), IF(ISNA($O510), IF(ISNA($P510), IF(ISNA($Q510), IF(ISNA($R510), "###error###", "WM"),"IL"),"NE"),"EN"),"EV"),"TR"),"DI"),"CO"),"AB")</f>
        <v>EV</v>
      </c>
      <c r="U510" s="9">
        <f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87</v>
      </c>
      <c r="V510" s="9" t="str">
        <f>INDEX('Wand Mapping'!K:K, U510)</f>
        <v>wand_ai_850</v>
      </c>
      <c r="W510" s="9" t="str">
        <f>_xlfn.CONCAT(V510, "_", T510)</f>
        <v>wand_ai_850_EV</v>
      </c>
      <c r="Z510" s="9" t="str">
        <f>IF(ISBLANK(X510), W510, X510)</f>
        <v>wand_ai_850_EV</v>
      </c>
    </row>
    <row r="511" spans="1:26">
      <c r="A511" s="9" t="s">
        <v>572</v>
      </c>
      <c r="B511" s="9" t="s">
        <v>1373</v>
      </c>
      <c r="C511" s="9">
        <v>8</v>
      </c>
      <c r="D511" s="9">
        <v>16</v>
      </c>
      <c r="E511" s="9" t="str">
        <f>_xlfn.CONCAT(B511, RIGHT(_xlfn.CONCAT("0", D511), 2))</f>
        <v>BZ-Q116</v>
      </c>
      <c r="F511" s="9" t="s">
        <v>1563</v>
      </c>
      <c r="G511" s="9" t="s">
        <v>655</v>
      </c>
      <c r="H511" s="9" t="s">
        <v>654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>
        <f>MATCH($A511, 'Spells By School'!H:H, 0)</f>
        <v>6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Illusion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IL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91</v>
      </c>
      <c r="V511" s="9" t="str">
        <f ca="1">INDEX('Wand Mapping'!K:K, U511)</f>
        <v>wand_ai_890</v>
      </c>
      <c r="W511" s="9" t="str">
        <f ca="1">_xlfn.CONCAT(V511, "_", T511)</f>
        <v>wand_ai_890_IL</v>
      </c>
      <c r="Z511" s="9" t="str">
        <f ca="1">IF(ISBLANK(X511), W511, X511)</f>
        <v>wand_ai_890_IL</v>
      </c>
    </row>
    <row r="512" spans="1:26">
      <c r="A512" s="9" t="s">
        <v>110</v>
      </c>
      <c r="B512" s="9" t="s">
        <v>1374</v>
      </c>
      <c r="C512" s="9">
        <v>9</v>
      </c>
      <c r="D512" s="9">
        <v>18</v>
      </c>
      <c r="E512" s="9" t="str">
        <f>_xlfn.CONCAT(B512, RIGHT(_xlfn.CONCAT("0", D512), 2))</f>
        <v>BZ-Q218</v>
      </c>
      <c r="F512" s="9" t="s">
        <v>1564</v>
      </c>
      <c r="G512" s="9" t="s">
        <v>655</v>
      </c>
      <c r="H512" s="9" t="s">
        <v>654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>
        <f>MATCH($A512, 'Spells By School'!H:H, 0)</f>
        <v>19</v>
      </c>
      <c r="R512" s="9" t="e">
        <f>MATCH($A512, 'Spells By School'!I:I, 0)</f>
        <v>#N/A</v>
      </c>
      <c r="S512" s="9" t="str">
        <f ca="1">IF(ISNA($J512), IF(ISNA($K512), IF(ISNA($L512), IF(ISNA($M512), IF(ISNA($N512), IF(ISNA($O512), IF(ISNA($P512), IF(ISNA($Q512), IF(ISNA($R512), "###error###", R$1),Q$1),P$1),O$1),N$1),M$1),L$1),K$1),J$1)</f>
        <v>Illusion</v>
      </c>
      <c r="T512" s="9" t="str">
        <f ca="1">IF(ISNA($J512), IF(ISNA($K512), IF(ISNA($L512), IF(ISNA($M512), IF(ISNA($N512), IF(ISNA($O512), IF(ISNA($P512), IF(ISNA($Q512), IF(ISNA($R512), "###error###", "WM"),"IL"),"NE"),"EN"),"EV"),"TR"),"DI"),"CO"),"AB")</f>
        <v>IL</v>
      </c>
      <c r="U512" s="9">
        <f ca="1"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19</v>
      </c>
      <c r="V512" s="9" t="str">
        <f ca="1">INDEX('Wand Mapping'!K:K, U512)</f>
        <v>wand_ai_170</v>
      </c>
      <c r="W512" s="9" t="str">
        <f ca="1">_xlfn.CONCAT(V512, "_", T512)</f>
        <v>wand_ai_170_IL</v>
      </c>
      <c r="Z512" s="9" t="str">
        <f ca="1">IF(ISBLANK(X512), W512, X512)</f>
        <v>wand_ai_170_IL</v>
      </c>
    </row>
    <row r="513" spans="1:26">
      <c r="A513" s="9" t="s">
        <v>284</v>
      </c>
      <c r="B513" s="9" t="s">
        <v>1407</v>
      </c>
      <c r="C513" s="9">
        <v>9</v>
      </c>
      <c r="D513" s="9">
        <v>18</v>
      </c>
      <c r="E513" s="9" t="str">
        <f>_xlfn.CONCAT(B513, RIGHT(_xlfn.CONCAT("0", D513), 2))</f>
        <v>BZ-Q318</v>
      </c>
      <c r="F513" s="9" t="s">
        <v>1565</v>
      </c>
      <c r="G513" s="9" t="s">
        <v>655</v>
      </c>
      <c r="H513" s="9" t="s">
        <v>654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37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Enchantment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47</v>
      </c>
      <c r="V513" s="9" t="str">
        <f>INDEX('Wand Mapping'!K:K, U513)</f>
        <v>wand_ai_450</v>
      </c>
      <c r="W513" s="9" t="str">
        <f>_xlfn.CONCAT(V513, "_", T513)</f>
        <v>wand_ai_450_EN</v>
      </c>
      <c r="Z513" s="9" t="str">
        <f>IF(ISBLANK(X513), W513, X513)</f>
        <v>wand_ai_450_EN</v>
      </c>
    </row>
    <row r="514" spans="1:26">
      <c r="A514" s="9" t="s">
        <v>502</v>
      </c>
      <c r="B514" s="9" t="s">
        <v>1408</v>
      </c>
      <c r="C514" s="9">
        <v>9</v>
      </c>
      <c r="D514" s="9">
        <v>18</v>
      </c>
      <c r="E514" s="9" t="str">
        <f>_xlfn.CONCAT(B514, RIGHT(_xlfn.CONCAT("0", D514), 2))</f>
        <v>BZ-Q418</v>
      </c>
      <c r="F514" s="9" t="s">
        <v>1566</v>
      </c>
      <c r="G514" s="9" t="s">
        <v>655</v>
      </c>
      <c r="H514" s="9" t="s">
        <v>654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3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Transmutation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81</v>
      </c>
      <c r="V514" s="9" t="str">
        <f>INDEX('Wand Mapping'!K:K, U514)</f>
        <v>wand_ai_790</v>
      </c>
      <c r="W514" s="9" t="str">
        <f>_xlfn.CONCAT(V514, "_", T514)</f>
        <v>wand_ai_790_TR</v>
      </c>
      <c r="Z514" s="9" t="str">
        <f>IF(ISBLANK(X514), W514, X514)</f>
        <v>wand_ai_790_TR</v>
      </c>
    </row>
    <row r="515" spans="1:26">
      <c r="A515" s="9" t="s">
        <v>60</v>
      </c>
      <c r="B515" s="9" t="s">
        <v>1409</v>
      </c>
      <c r="C515" s="9">
        <v>9</v>
      </c>
      <c r="D515" s="9">
        <v>18</v>
      </c>
      <c r="E515" s="9" t="str">
        <f>_xlfn.CONCAT(B515, RIGHT(_xlfn.CONCAT("0", D515), 2))</f>
        <v>BZ-Q518</v>
      </c>
      <c r="F515" s="9" t="s">
        <v>1567</v>
      </c>
      <c r="G515" s="9" t="s">
        <v>655</v>
      </c>
      <c r="H515" s="9" t="s">
        <v>654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74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ca="1">IF(ISNA($J515), IF(ISNA($K515), IF(ISNA($L515), IF(ISNA($M515), IF(ISNA($N515), IF(ISNA($O515), IF(ISNA($P515), IF(ISNA($Q515), IF(ISNA($R515), "###error###", R$1),Q$1),P$1),O$1),N$1),M$1),L$1),K$1),J$1)</f>
        <v>Necromancy</v>
      </c>
      <c r="T515" s="9" t="str">
        <f ca="1">IF(ISNA($J515), IF(ISNA($K515), IF(ISNA($L515), IF(ISNA($M515), IF(ISNA($N515), IF(ISNA($O515), IF(ISNA($P515), IF(ISNA($Q515), IF(ISNA($R515), "###error###", "WM"),"IL"),"NE"),"EN"),"EV"),"TR"),"DI"),"CO"),"AB")</f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11</v>
      </c>
      <c r="V515" s="9" t="str">
        <f ca="1">INDEX('Wand Mapping'!K:K, U515)</f>
        <v>wand_ai_090</v>
      </c>
      <c r="W515" s="9" t="str">
        <f ca="1">_xlfn.CONCAT(V515, "_", T515)</f>
        <v>wand_ai_090_NE</v>
      </c>
      <c r="Z515" s="9" t="str">
        <f ca="1">IF(ISBLANK(X515), W515, X515)</f>
        <v>wand_ai_090_NE</v>
      </c>
    </row>
    <row r="516" spans="1:26">
      <c r="A516" s="9" t="s">
        <v>250</v>
      </c>
      <c r="B516" s="9" t="s">
        <v>1410</v>
      </c>
      <c r="C516" s="9">
        <v>9</v>
      </c>
      <c r="D516" s="9">
        <v>18</v>
      </c>
      <c r="E516" s="9" t="str">
        <f>_xlfn.CONCAT(B516, RIGHT(_xlfn.CONCAT("0", D516), 2))</f>
        <v>BZ-Q618</v>
      </c>
      <c r="F516" s="9" t="s">
        <v>1568</v>
      </c>
      <c r="G516" s="9" t="s">
        <v>655</v>
      </c>
      <c r="H516" s="9" t="s">
        <v>654</v>
      </c>
      <c r="J516" s="9">
        <f>MATCH($A516, 'Spells By School'!A:A, 0)</f>
        <v>12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Abjuration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AB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43</v>
      </c>
      <c r="V516" s="9" t="str">
        <f>INDEX('Wand Mapping'!K:K, U516)</f>
        <v>wand_ai_410</v>
      </c>
      <c r="W516" s="9" t="str">
        <f>_xlfn.CONCAT(V516, "_", T516)</f>
        <v>wand_ai_410_AB</v>
      </c>
      <c r="Z516" s="9" t="str">
        <f>IF(ISBLANK(X516), W516, X516)</f>
        <v>wand_ai_410_AB</v>
      </c>
    </row>
    <row r="517" spans="1:26">
      <c r="A517" s="9" t="s">
        <v>519</v>
      </c>
      <c r="B517" s="9" t="s">
        <v>1411</v>
      </c>
      <c r="C517" s="13" t="s">
        <v>1572</v>
      </c>
      <c r="D517" s="9">
        <v>18</v>
      </c>
      <c r="E517" s="9" t="str">
        <f>_xlfn.CONCAT(B517, RIGHT(_xlfn.CONCAT("0", D517), 2))</f>
        <v>BZ-Q718</v>
      </c>
      <c r="F517" s="9" t="s">
        <v>1569</v>
      </c>
      <c r="G517" s="9" t="s">
        <v>655</v>
      </c>
      <c r="H517" s="9" t="s">
        <v>654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>
        <f>MATCH($A517, 'Spells By School'!F:F, 0)</f>
        <v>17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Enchantment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EN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83</v>
      </c>
      <c r="V517" s="9" t="str">
        <f>INDEX('Wand Mapping'!K:K, U517)</f>
        <v>wand_ai_810</v>
      </c>
      <c r="W517" s="9" t="str">
        <f>_xlfn.CONCAT(V517, "_", T517)</f>
        <v>wand_ai_810_EN</v>
      </c>
      <c r="Z517" s="9" t="str">
        <f>IF(ISBLANK(X517), W517, X517)</f>
        <v>wand_ai_810_EN</v>
      </c>
    </row>
    <row r="518" spans="1:26">
      <c r="A518" s="9" t="s">
        <v>182</v>
      </c>
      <c r="B518" s="9" t="s">
        <v>1412</v>
      </c>
      <c r="C518" s="13" t="s">
        <v>1572</v>
      </c>
      <c r="D518" s="9">
        <v>18</v>
      </c>
      <c r="E518" s="9" t="str">
        <f>_xlfn.CONCAT(B518, RIGHT(_xlfn.CONCAT("0", D518), 2))</f>
        <v>BZ-Q818</v>
      </c>
      <c r="F518" s="9" t="s">
        <v>1570</v>
      </c>
      <c r="G518" s="9" t="s">
        <v>655</v>
      </c>
      <c r="H518" s="9" t="s">
        <v>654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>
        <f>MATCH($A518, 'Spells By School'!E:E, 0)</f>
        <v>31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>IF(ISNA($J518), IF(ISNA($K518), IF(ISNA($L518), IF(ISNA($M518), IF(ISNA($N518), IF(ISNA($O518), IF(ISNA($P518), IF(ISNA($Q518), IF(ISNA($R518), "###error###", R$1),Q$1),P$1),O$1),N$1),M$1),L$1),K$1),J$1)</f>
        <v>Invocation</v>
      </c>
      <c r="T518" s="9" t="str">
        <f>IF(ISNA($J518), IF(ISNA($K518), IF(ISNA($L518), IF(ISNA($M518), IF(ISNA($N518), IF(ISNA($O518), IF(ISNA($P518), IF(ISNA($Q518), IF(ISNA($R518), "###error###", "WM"),"IL"),"NE"),"EN"),"EV"),"TR"),"DI"),"CO"),"AB")</f>
        <v>EV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32</v>
      </c>
      <c r="V518" s="9" t="str">
        <f>INDEX('Wand Mapping'!K:K, U518)</f>
        <v>wand_ai_300</v>
      </c>
      <c r="W518" s="9" t="str">
        <f>_xlfn.CONCAT(V518, "_", T518)</f>
        <v>wand_ai_300_EV</v>
      </c>
      <c r="Z518" s="9" t="str">
        <f>IF(ISBLANK(X518), W518, X518)</f>
        <v>wand_ai_300_EV</v>
      </c>
    </row>
    <row r="519" spans="1:26">
      <c r="A519" s="9" t="s">
        <v>219</v>
      </c>
      <c r="B519" s="9" t="s">
        <v>1413</v>
      </c>
      <c r="C519" s="13" t="s">
        <v>1572</v>
      </c>
      <c r="D519" s="9">
        <v>18</v>
      </c>
      <c r="E519" s="9" t="str">
        <f>_xlfn.CONCAT(B519, RIGHT(_xlfn.CONCAT("0", D519), 2))</f>
        <v>BZ-Q918</v>
      </c>
      <c r="F519" s="9" t="s">
        <v>1571</v>
      </c>
      <c r="G519" s="9" t="s">
        <v>655</v>
      </c>
      <c r="H519" s="9" t="s">
        <v>654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61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Invocation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38</v>
      </c>
      <c r="V519" s="9" t="str">
        <f>INDEX('Wand Mapping'!K:K, U519)</f>
        <v>wand_ai_360</v>
      </c>
      <c r="W519" s="9" t="str">
        <f>_xlfn.CONCAT(V519, "_", T519)</f>
        <v>wand_ai_360_EV</v>
      </c>
      <c r="Z519" s="9" t="str">
        <f>IF(ISBLANK(X519), W519, X519)</f>
        <v>wand_ai_360_EV</v>
      </c>
    </row>
    <row r="520" spans="1:26">
      <c r="A520" s="9" t="s">
        <v>626</v>
      </c>
      <c r="B520" s="9" t="s">
        <v>1414</v>
      </c>
      <c r="C520" s="13" t="s">
        <v>1371</v>
      </c>
      <c r="D520" s="9">
        <v>18</v>
      </c>
      <c r="E520" s="9" t="str">
        <f>_xlfn.CONCAT(B520, RIGHT(_xlfn.CONCAT("0", D520), 2))</f>
        <v>BZ-QA18</v>
      </c>
      <c r="F520" s="9" t="s">
        <v>1603</v>
      </c>
      <c r="G520" s="9" t="s">
        <v>655</v>
      </c>
      <c r="H520" s="9" t="s">
        <v>654</v>
      </c>
      <c r="J520" s="9" t="e">
        <f>MATCH($A520, 'Spells By School'!A:A, 0)</f>
        <v>#N/A</v>
      </c>
      <c r="K520" s="9">
        <f>MATCH($A520, 'Spells By School'!B:B, 0)</f>
        <v>14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Conjuration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CO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100</v>
      </c>
      <c r="V520" s="9" t="str">
        <f>INDEX('Wand Mapping'!K:K, U520)</f>
        <v>wand_ai_980</v>
      </c>
      <c r="W520" s="9" t="str">
        <f>_xlfn.CONCAT(V520, "_", T520)</f>
        <v>wand_ai_980_CO</v>
      </c>
      <c r="Z520" s="9" t="str">
        <f>IF(ISBLANK(X520), W520, X520)</f>
        <v>wand_ai_980_CO</v>
      </c>
    </row>
    <row r="521" spans="1:26">
      <c r="A521" s="9" t="s">
        <v>278</v>
      </c>
      <c r="B521" s="9" t="s">
        <v>1415</v>
      </c>
      <c r="C521" s="13" t="s">
        <v>1371</v>
      </c>
      <c r="D521" s="9">
        <v>18</v>
      </c>
      <c r="E521" s="9" t="str">
        <f>_xlfn.CONCAT(B521, RIGHT(_xlfn.CONCAT("0", D521), 2))</f>
        <v>BZ-QB18</v>
      </c>
      <c r="F521" s="9" t="s">
        <v>1604</v>
      </c>
      <c r="G521" s="9" t="s">
        <v>655</v>
      </c>
      <c r="H521" s="9" t="s">
        <v>654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 t="e">
        <f>MATCH($A521, 'Spells By School'!E:E, 0)</f>
        <v>#N/A</v>
      </c>
      <c r="O521" s="9" t="e">
        <f>MATCH($A521, 'Spells By School'!F:F, 0)</f>
        <v>#N/A</v>
      </c>
      <c r="P521" s="9">
        <f ca="1">MATCH($A521, 'Spells By School'!G:G, 0)</f>
        <v>14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ca="1">IF(ISNA($J521), IF(ISNA($K521), IF(ISNA($L521), IF(ISNA($M521), IF(ISNA($N521), IF(ISNA($O521), IF(ISNA($P521), IF(ISNA($Q521), IF(ISNA($R521), "###error###", R$1),Q$1),P$1),O$1),N$1),M$1),L$1),K$1),J$1)</f>
        <v>Necromancy</v>
      </c>
      <c r="T521" s="9" t="str">
        <f ca="1">IF(ISNA($J521), IF(ISNA($K521), IF(ISNA($L521), IF(ISNA($M521), IF(ISNA($N521), IF(ISNA($O521), IF(ISNA($P521), IF(ISNA($Q521), IF(ISNA($R521), "###error###", "WM"),"IL"),"NE"),"EN"),"EV"),"TR"),"DI"),"CO"),"AB")</f>
        <v>NE</v>
      </c>
      <c r="U521" s="9">
        <f ca="1"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46</v>
      </c>
      <c r="V521" s="9" t="str">
        <f ca="1">INDEX('Wand Mapping'!K:K, U521)</f>
        <v>wand_ai_440</v>
      </c>
      <c r="W521" s="9" t="str">
        <f ca="1">_xlfn.CONCAT(V521, "_", T521)</f>
        <v>wand_ai_440_NE</v>
      </c>
      <c r="Z521" s="9" t="str">
        <f ca="1">IF(ISBLANK(X521), W521, X521)</f>
        <v>wand_ai_440_NE</v>
      </c>
    </row>
    <row r="522" spans="1:26">
      <c r="A522" s="9" t="s">
        <v>48</v>
      </c>
      <c r="B522" s="9" t="s">
        <v>1756</v>
      </c>
      <c r="C522" s="13" t="s">
        <v>1371</v>
      </c>
      <c r="D522" s="9">
        <v>18</v>
      </c>
      <c r="E522" s="9" t="str">
        <f>_xlfn.CONCAT(B522, RIGHT(_xlfn.CONCAT("0", D522), 2))</f>
        <v>BZ-QC18</v>
      </c>
      <c r="F522" s="9" t="s">
        <v>1605</v>
      </c>
      <c r="G522" s="9" t="s">
        <v>655</v>
      </c>
      <c r="H522" s="9" t="s">
        <v>654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47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ca="1">IF(ISNA($J522), IF(ISNA($K522), IF(ISNA($L522), IF(ISNA($M522), IF(ISNA($N522), IF(ISNA($O522), IF(ISNA($P522), IF(ISNA($Q522), IF(ISNA($R522), "###error###", R$1),Q$1),P$1),O$1),N$1),M$1),L$1),K$1),J$1)</f>
        <v>Necromancy</v>
      </c>
      <c r="T522" s="9" t="str">
        <f ca="1">IF(ISNA($J522), IF(ISNA($K522), IF(ISNA($L522), IF(ISNA($M522), IF(ISNA($N522), IF(ISNA($O522), IF(ISNA($P522), IF(ISNA($Q522), IF(ISNA($R522), "###error###", "WM"),"IL"),"NE"),"EN"),"EV"),"TR"),"DI"),"CO"),"AB")</f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9</v>
      </c>
      <c r="V522" s="9" t="str">
        <f ca="1">INDEX('Wand Mapping'!K:K, U522)</f>
        <v>wand_ai_070</v>
      </c>
      <c r="W522" s="9" t="str">
        <f ca="1">_xlfn.CONCAT(V522, "_", T522)</f>
        <v>wand_ai_070_NE</v>
      </c>
      <c r="Z522" s="9" t="str">
        <f ca="1">IF(ISBLANK(X522), W522, X522)</f>
        <v>wand_ai_070_NE</v>
      </c>
    </row>
    <row r="523" spans="1:26">
      <c r="A523" s="9" t="s">
        <v>578</v>
      </c>
      <c r="B523" s="9" t="s">
        <v>1757</v>
      </c>
      <c r="C523" s="13" t="s">
        <v>1371</v>
      </c>
      <c r="D523" s="9">
        <v>18</v>
      </c>
      <c r="E523" s="9" t="str">
        <f>_xlfn.CONCAT(B523, RIGHT(_xlfn.CONCAT("0", D523), 2))</f>
        <v>BZ-QD18</v>
      </c>
      <c r="F523" s="9" t="s">
        <v>1606</v>
      </c>
      <c r="G523" s="9" t="s">
        <v>655</v>
      </c>
      <c r="H523" s="9" t="s">
        <v>654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>
        <f>MATCH($A523, 'Spells By School'!F:F, 0)</f>
        <v>9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>IF(ISNA($J523), IF(ISNA($K523), IF(ISNA($L523), IF(ISNA($M523), IF(ISNA($N523), IF(ISNA($O523), IF(ISNA($P523), IF(ISNA($Q523), IF(ISNA($R523), "###error###", R$1),Q$1),P$1),O$1),N$1),M$1),L$1),K$1),J$1)</f>
        <v>Enchantment</v>
      </c>
      <c r="T523" s="9" t="str">
        <f>IF(ISNA($J523), IF(ISNA($K523), IF(ISNA($L523), IF(ISNA($M523), IF(ISNA($N523), IF(ISNA($O523), IF(ISNA($P523), IF(ISNA($Q523), IF(ISNA($R523), "###error###", "WM"),"IL"),"NE"),"EN"),"EV"),"TR"),"DI"),"CO"),"AB")</f>
        <v>EN</v>
      </c>
      <c r="U523" s="9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92</v>
      </c>
      <c r="V523" s="9" t="str">
        <f>INDEX('Wand Mapping'!K:K, U523)</f>
        <v>wand_ai_900</v>
      </c>
      <c r="W523" s="9" t="str">
        <f>_xlfn.CONCAT(V523, "_", T523)</f>
        <v>wand_ai_900_EN</v>
      </c>
      <c r="Z523" s="9" t="str">
        <f>IF(ISBLANK(X523), W523, X523)</f>
        <v>wand_ai_900_EN</v>
      </c>
    </row>
    <row r="524" spans="1:26">
      <c r="A524" s="9" t="s">
        <v>127</v>
      </c>
      <c r="B524" s="9" t="s">
        <v>1760</v>
      </c>
      <c r="C524" s="9">
        <v>6</v>
      </c>
      <c r="D524" s="9">
        <v>12</v>
      </c>
      <c r="E524" s="9" t="str">
        <f>_xlfn.CONCAT(B524, RIGHT(_xlfn.CONCAT("0", D524), 2))</f>
        <v>BZ-QG12</v>
      </c>
      <c r="F524" s="9" t="s">
        <v>1609</v>
      </c>
      <c r="G524" s="9" t="s">
        <v>655</v>
      </c>
      <c r="H524" s="9" t="s">
        <v>654</v>
      </c>
      <c r="I524" s="9" t="s">
        <v>658</v>
      </c>
      <c r="J524" s="9">
        <f>MATCH($A524, 'Spells By School'!A:A, 0)</f>
        <v>5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Abjuration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AB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23</v>
      </c>
      <c r="V524" s="9" t="str">
        <f>INDEX('Wand Mapping'!K:K, U524)</f>
        <v>wand_ai_210</v>
      </c>
      <c r="W524" s="9" t="str">
        <f>_xlfn.CONCAT(V524, "_", T524)</f>
        <v>wand_ai_210_AB</v>
      </c>
      <c r="Z524" s="9" t="str">
        <f>IF(ISBLANK(X524), W524, X524)</f>
        <v>wand_ai_210_AB</v>
      </c>
    </row>
    <row r="525" spans="1:26">
      <c r="A525" s="9" t="s">
        <v>568</v>
      </c>
      <c r="B525" s="9" t="s">
        <v>1761</v>
      </c>
      <c r="C525" s="9">
        <v>7</v>
      </c>
      <c r="D525" s="9">
        <v>14</v>
      </c>
      <c r="E525" s="9" t="str">
        <f>_xlfn.CONCAT(B525, RIGHT(_xlfn.CONCAT("0", D525), 2))</f>
        <v>BZ-QH14</v>
      </c>
      <c r="F525" s="9" t="s">
        <v>1610</v>
      </c>
      <c r="G525" s="9" t="s">
        <v>655</v>
      </c>
      <c r="H525" s="9" t="s">
        <v>654</v>
      </c>
      <c r="I525" s="9" t="s">
        <v>658</v>
      </c>
      <c r="J525" s="9" t="e">
        <f>MATCH($A525, 'Spells By School'!A:A, 0)</f>
        <v>#N/A</v>
      </c>
      <c r="K525" s="9">
        <f>MATCH($A525, 'Spells By School'!B:B, 0)</f>
        <v>56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Conjuration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CO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91</v>
      </c>
      <c r="V525" s="9" t="str">
        <f>INDEX('Wand Mapping'!K:K, U525)</f>
        <v>wand_ai_890</v>
      </c>
      <c r="W525" s="9" t="str">
        <f>_xlfn.CONCAT(V525, "_", T525)</f>
        <v>wand_ai_890_CO</v>
      </c>
      <c r="Z525" s="9" t="str">
        <f>IF(ISBLANK(X525), W525, X525)</f>
        <v>wand_ai_890_CO</v>
      </c>
    </row>
    <row r="526" spans="1:26">
      <c r="A526" s="37" t="s">
        <v>282</v>
      </c>
      <c r="B526" s="9" t="s">
        <v>1762</v>
      </c>
      <c r="C526" s="9">
        <v>7</v>
      </c>
      <c r="D526" s="9">
        <v>14</v>
      </c>
      <c r="E526" s="9" t="str">
        <f>_xlfn.CONCAT(B526, RIGHT(_xlfn.CONCAT("0", D526), 2))</f>
        <v>BZ-QI14</v>
      </c>
      <c r="F526" s="9" t="s">
        <v>1611</v>
      </c>
      <c r="G526" s="9" t="s">
        <v>655</v>
      </c>
      <c r="H526" s="9" t="s">
        <v>654</v>
      </c>
      <c r="I526" s="9" t="s">
        <v>658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48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47</v>
      </c>
      <c r="V526" s="9" t="str">
        <f>INDEX('Wand Mapping'!K:K, U526)</f>
        <v>wand_ai_450</v>
      </c>
      <c r="W526" s="9" t="str">
        <f>_xlfn.CONCAT(V526, "_", T526)</f>
        <v>wand_ai_450_TR</v>
      </c>
      <c r="Z526" s="9" t="str">
        <f>IF(ISBLANK(X526), W526, X526)</f>
        <v>wand_ai_450_TR</v>
      </c>
    </row>
    <row r="527" spans="1:26">
      <c r="A527" s="9" t="s">
        <v>588</v>
      </c>
      <c r="B527" s="9" t="s">
        <v>1763</v>
      </c>
      <c r="C527" s="9">
        <v>7</v>
      </c>
      <c r="D527" s="9">
        <v>14</v>
      </c>
      <c r="E527" s="9" t="str">
        <f>_xlfn.CONCAT(B527, RIGHT(_xlfn.CONCAT("0", D527), 2))</f>
        <v>BZ-QJ14</v>
      </c>
      <c r="F527" s="9" t="s">
        <v>1612</v>
      </c>
      <c r="G527" s="9" t="s">
        <v>655</v>
      </c>
      <c r="H527" s="9" t="s">
        <v>654</v>
      </c>
      <c r="I527" s="9" t="s">
        <v>658</v>
      </c>
      <c r="J527" s="9">
        <f>MATCH($A527, 'Spells By School'!A:A, 0)</f>
        <v>80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Abjuration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AB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94</v>
      </c>
      <c r="V527" s="9" t="str">
        <f>INDEX('Wand Mapping'!K:K, U527)</f>
        <v>wand_ai_920</v>
      </c>
      <c r="W527" s="9" t="str">
        <f>_xlfn.CONCAT(V527, "_", T527)</f>
        <v>wand_ai_920_AB</v>
      </c>
      <c r="Z527" s="9" t="str">
        <f>IF(ISBLANK(X527), W527, X527)</f>
        <v>wand_ai_920_AB</v>
      </c>
    </row>
    <row r="528" spans="1:26">
      <c r="A528" s="9" t="s">
        <v>495</v>
      </c>
      <c r="B528" s="9" t="s">
        <v>1765</v>
      </c>
      <c r="C528" s="9">
        <v>8</v>
      </c>
      <c r="D528" s="9">
        <v>16</v>
      </c>
      <c r="E528" s="9" t="str">
        <f>_xlfn.CONCAT(B528, RIGHT(_xlfn.CONCAT("0", D528), 2))</f>
        <v>BZ-QL16</v>
      </c>
      <c r="F528" s="9" t="s">
        <v>1614</v>
      </c>
      <c r="G528" s="9" t="s">
        <v>655</v>
      </c>
      <c r="H528" s="9" t="s">
        <v>654</v>
      </c>
      <c r="I528" s="9" t="s">
        <v>658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>
        <f>MATCH($A528, 'Spells By School'!E:E, 0)</f>
        <v>50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Invocation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EV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80</v>
      </c>
      <c r="V528" s="9" t="str">
        <f>INDEX('Wand Mapping'!K:K, U528)</f>
        <v>wand_ai_780</v>
      </c>
      <c r="W528" s="9" t="str">
        <f>_xlfn.CONCAT(V528, "_", T528)</f>
        <v>wand_ai_780_EV</v>
      </c>
      <c r="Z528" s="9" t="str">
        <f>IF(ISBLANK(X528), W528, X528)</f>
        <v>wand_ai_780_EV</v>
      </c>
    </row>
    <row r="529" spans="1:26">
      <c r="A529" s="9" t="s">
        <v>422</v>
      </c>
      <c r="B529" s="9" t="s">
        <v>1766</v>
      </c>
      <c r="C529" s="9">
        <v>9</v>
      </c>
      <c r="D529" s="9">
        <v>18</v>
      </c>
      <c r="E529" s="9" t="str">
        <f>_xlfn.CONCAT(B529, RIGHT(_xlfn.CONCAT("0", D529), 2))</f>
        <v>BZ-QM18</v>
      </c>
      <c r="F529" s="9" t="s">
        <v>1615</v>
      </c>
      <c r="G529" s="9" t="s">
        <v>655</v>
      </c>
      <c r="H529" s="9" t="s">
        <v>654</v>
      </c>
      <c r="I529" s="9" t="s">
        <v>658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48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69</v>
      </c>
      <c r="V529" s="9" t="str">
        <f>INDEX('Wand Mapping'!K:K, U529)</f>
        <v>wand_ai_670</v>
      </c>
      <c r="W529" s="9" t="str">
        <f>_xlfn.CONCAT(V529, "_", T529)</f>
        <v>wand_ai_670_EV</v>
      </c>
      <c r="Z529" s="9" t="str">
        <f>IF(ISBLANK(X529), W529, X529)</f>
        <v>wand_ai_670_EV</v>
      </c>
    </row>
    <row r="530" spans="1:26">
      <c r="A530" s="9" t="s">
        <v>30</v>
      </c>
      <c r="B530" s="9" t="s">
        <v>1835</v>
      </c>
      <c r="C530" s="9">
        <v>9</v>
      </c>
      <c r="D530" s="9">
        <v>18</v>
      </c>
      <c r="E530" s="9" t="str">
        <f>_xlfn.CONCAT(B530, RIGHT(_xlfn.CONCAT("0", D530), 2))</f>
        <v>BZ-QN18</v>
      </c>
      <c r="F530" s="9" t="s">
        <v>1616</v>
      </c>
      <c r="G530" s="9" t="s">
        <v>655</v>
      </c>
      <c r="H530" s="9" t="s">
        <v>654</v>
      </c>
      <c r="I530" s="9" t="s">
        <v>658</v>
      </c>
      <c r="J530" s="9" t="e">
        <f>MATCH($A530, 'Spells By School'!A:A, 0)</f>
        <v>#N/A</v>
      </c>
      <c r="K530" s="9" t="e">
        <f>MATCH($A530, 'Spells By School'!B:B, 0)</f>
        <v>#N/A</v>
      </c>
      <c r="L530" s="9">
        <f>MATCH($A530, 'Spells By School'!C:C, 0)</f>
        <v>9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 t="e">
        <f ca="1">MATCH($A530, 'Spells By School'!G:G, 0)</f>
        <v>#N/A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>IF(ISNA($J530), IF(ISNA($K530), IF(ISNA($L530), IF(ISNA($M530), IF(ISNA($N530), IF(ISNA($O530), IF(ISNA($P530), IF(ISNA($Q530), IF(ISNA($R530), "###error###", R$1),Q$1),P$1),O$1),N$1),M$1),L$1),K$1),J$1)</f>
        <v>Divination</v>
      </c>
      <c r="T530" s="9" t="str">
        <f>IF(ISNA($J530), IF(ISNA($K530), IF(ISNA($L530), IF(ISNA($M530), IF(ISNA($N530), IF(ISNA($O530), IF(ISNA($P530), IF(ISNA($Q530), IF(ISNA($R530), "###error###", "WM"),"IL"),"NE"),"EN"),"EV"),"TR"),"DI"),"CO"),"AB")</f>
        <v>DI</v>
      </c>
      <c r="U530" s="9">
        <f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</v>
      </c>
      <c r="V530" s="9" t="str">
        <f>INDEX('Wand Mapping'!K:K, U530)</f>
        <v>wand_ai_040</v>
      </c>
      <c r="W530" s="9" t="str">
        <f>_xlfn.CONCAT(V530, "_", T530)</f>
        <v>wand_ai_040_DI</v>
      </c>
      <c r="Z530" s="9" t="str">
        <f>IF(ISBLANK(X530), W530, X530)</f>
        <v>wand_ai_040_DI</v>
      </c>
    </row>
    <row r="531" spans="1:26">
      <c r="A531" s="9" t="s">
        <v>184</v>
      </c>
      <c r="B531" s="9" t="s">
        <v>1767</v>
      </c>
      <c r="C531" s="9">
        <v>9</v>
      </c>
      <c r="D531" s="9">
        <v>18</v>
      </c>
      <c r="E531" s="9" t="str">
        <f>_xlfn.CONCAT(B531, RIGHT(_xlfn.CONCAT("0", D531), 2))</f>
        <v>BZ-QO18</v>
      </c>
      <c r="F531" s="9" t="s">
        <v>1617</v>
      </c>
      <c r="G531" s="9" t="s">
        <v>655</v>
      </c>
      <c r="H531" s="9" t="s">
        <v>654</v>
      </c>
      <c r="I531" s="9" t="s">
        <v>658</v>
      </c>
      <c r="J531" s="9" t="e">
        <f>MATCH($A531, 'Spells By School'!A:A, 0)</f>
        <v>#N/A</v>
      </c>
      <c r="K531" s="9" t="e">
        <f>MATCH($A531, 'Spells By School'!B:B, 0)</f>
        <v>#N/A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>
        <f>MATCH($A531, 'Spells By School'!H:H, 0)</f>
        <v>20</v>
      </c>
      <c r="R531" s="9" t="e">
        <f>MATCH($A531, 'Spells By School'!I:I, 0)</f>
        <v>#N/A</v>
      </c>
      <c r="S531" s="9" t="str">
        <f ca="1">IF(ISNA($J531), IF(ISNA($K531), IF(ISNA($L531), IF(ISNA($M531), IF(ISNA($N531), IF(ISNA($O531), IF(ISNA($P531), IF(ISNA($Q531), IF(ISNA($R531), "###error###", R$1),Q$1),P$1),O$1),N$1),M$1),L$1),K$1),J$1)</f>
        <v>Illusion</v>
      </c>
      <c r="T531" s="9" t="str">
        <f ca="1">IF(ISNA($J531), IF(ISNA($K531), IF(ISNA($L531), IF(ISNA($M531), IF(ISNA($N531), IF(ISNA($O531), IF(ISNA($P531), IF(ISNA($Q531), IF(ISNA($R531), "###error###", "WM"),"IL"),"NE"),"EN"),"EV"),"TR"),"DI"),"CO"),"AB")</f>
        <v>IL</v>
      </c>
      <c r="U531" s="9">
        <f ca="1"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32</v>
      </c>
      <c r="V531" s="9" t="str">
        <f ca="1">INDEX('Wand Mapping'!K:K, U531)</f>
        <v>wand_ai_300</v>
      </c>
      <c r="W531" s="9" t="str">
        <f ca="1">_xlfn.CONCAT(V531, "_", T531)</f>
        <v>wand_ai_300_IL</v>
      </c>
      <c r="Z531" s="9" t="str">
        <f ca="1">IF(ISBLANK(X531), W531, X531)</f>
        <v>wand_ai_300_IL</v>
      </c>
    </row>
    <row r="532" spans="1:26">
      <c r="A532" s="9" t="s">
        <v>33</v>
      </c>
      <c r="B532" s="9" t="s">
        <v>1768</v>
      </c>
      <c r="C532" s="9">
        <v>9</v>
      </c>
      <c r="D532" s="9">
        <v>18</v>
      </c>
      <c r="E532" s="9" t="str">
        <f>_xlfn.CONCAT(B532, RIGHT(_xlfn.CONCAT("0", D532), 2))</f>
        <v>BZ-QP18</v>
      </c>
      <c r="F532" s="9" t="s">
        <v>1618</v>
      </c>
      <c r="G532" s="9" t="s">
        <v>655</v>
      </c>
      <c r="H532" s="9" t="s">
        <v>654</v>
      </c>
      <c r="I532" s="9" t="s">
        <v>658</v>
      </c>
      <c r="J532" s="9">
        <f>MATCH($A532, 'Spells By School'!A:A, 0)</f>
        <v>54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>IF(ISNA($J532), IF(ISNA($K532), IF(ISNA($L532), IF(ISNA($M532), IF(ISNA($N532), IF(ISNA($O532), IF(ISNA($P532), IF(ISNA($Q532), IF(ISNA($R532), "###error###", R$1),Q$1),P$1),O$1),N$1),M$1),L$1),K$1),J$1)</f>
        <v>Abjuration</v>
      </c>
      <c r="T532" s="9" t="str">
        <f>IF(ISNA($J532), IF(ISNA($K532), IF(ISNA($L532), IF(ISNA($M532), IF(ISNA($N532), IF(ISNA($O532), IF(ISNA($P532), IF(ISNA($Q532), IF(ISNA($R532), "###error###", "WM"),"IL"),"NE"),"EN"),"EV"),"TR"),"DI"),"CO"),"AB")</f>
        <v>AB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7</v>
      </c>
      <c r="V532" s="9" t="str">
        <f>INDEX('Wand Mapping'!K:K, U532)</f>
        <v>wand_ai_050</v>
      </c>
      <c r="W532" s="9" t="str">
        <f>_xlfn.CONCAT(V532, "_", T532)</f>
        <v>wand_ai_050_AB</v>
      </c>
      <c r="Z532" s="9" t="str">
        <f>IF(ISBLANK(X532), W532, X532)</f>
        <v>wand_ai_050_AB</v>
      </c>
    </row>
    <row r="533" spans="1:26">
      <c r="A533" s="9" t="s">
        <v>183</v>
      </c>
      <c r="B533" s="9" t="s">
        <v>1769</v>
      </c>
      <c r="C533" s="13">
        <v>10</v>
      </c>
      <c r="D533" s="9">
        <v>18</v>
      </c>
      <c r="E533" s="9" t="str">
        <f>_xlfn.CONCAT(B533, RIGHT(_xlfn.CONCAT("0", D533), 2))</f>
        <v>BZ-QQ18</v>
      </c>
      <c r="F533" s="9" t="s">
        <v>1619</v>
      </c>
      <c r="G533" s="9" t="s">
        <v>655</v>
      </c>
      <c r="H533" s="9" t="s">
        <v>654</v>
      </c>
      <c r="I533" s="9" t="s">
        <v>658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49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ca="1">IF(ISNA($J533), IF(ISNA($K533), IF(ISNA($L533), IF(ISNA($M533), IF(ISNA($N533), IF(ISNA($O533), IF(ISNA($P533), IF(ISNA($Q533), IF(ISNA($R533), "###error###", R$1),Q$1),P$1),O$1),N$1),M$1),L$1),K$1),J$1)</f>
        <v>Necromancy</v>
      </c>
      <c r="T533" s="9" t="str">
        <f ca="1">IF(ISNA($J533), IF(ISNA($K533), IF(ISNA($L533), IF(ISNA($M533), IF(ISNA($N533), IF(ISNA($O533), IF(ISNA($P533), IF(ISNA($Q533), IF(ISNA($R533), "###error###", "WM"),"IL"),"NE"),"EN"),"EV"),"TR"),"DI"),"CO"),"AB")</f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32</v>
      </c>
      <c r="V533" s="9" t="str">
        <f ca="1">INDEX('Wand Mapping'!K:K, U533)</f>
        <v>wand_ai_300</v>
      </c>
      <c r="W533" s="9" t="str">
        <f ca="1">_xlfn.CONCAT(V533, "_", T533)</f>
        <v>wand_ai_300_NE</v>
      </c>
      <c r="Z533" s="9" t="str">
        <f ca="1">IF(ISBLANK(X533), W533, X533)</f>
        <v>wand_ai_300_NE</v>
      </c>
    </row>
    <row r="534" spans="1:26">
      <c r="A534" s="9" t="s">
        <v>623</v>
      </c>
      <c r="B534" s="9" t="s">
        <v>1770</v>
      </c>
      <c r="C534" s="13">
        <v>10</v>
      </c>
      <c r="D534" s="9">
        <v>18</v>
      </c>
      <c r="E534" s="9" t="str">
        <f>_xlfn.CONCAT(B534, RIGHT(_xlfn.CONCAT("0", D534), 2))</f>
        <v>BZ-QR18</v>
      </c>
      <c r="F534" s="9" t="s">
        <v>1620</v>
      </c>
      <c r="G534" s="9" t="s">
        <v>655</v>
      </c>
      <c r="H534" s="9" t="s">
        <v>654</v>
      </c>
      <c r="I534" s="9" t="s">
        <v>658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>
        <f>MATCH($A534, 'Spells By School'!F:F, 0)</f>
        <v>38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Enchantment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EN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99</v>
      </c>
      <c r="V534" s="9" t="str">
        <f>INDEX('Wand Mapping'!K:K, U534)</f>
        <v>wand_ai_970</v>
      </c>
      <c r="W534" s="9" t="str">
        <f>_xlfn.CONCAT(V534, "_", T534)</f>
        <v>wand_ai_970_EN</v>
      </c>
      <c r="Z534" s="9" t="str">
        <f>IF(ISBLANK(X534), W534, X534)</f>
        <v>wand_ai_970_EN</v>
      </c>
    </row>
    <row r="535" spans="1:26">
      <c r="A535" s="9" t="s">
        <v>192</v>
      </c>
      <c r="B535" s="9" t="s">
        <v>1771</v>
      </c>
      <c r="C535" s="13">
        <v>10</v>
      </c>
      <c r="D535" s="9">
        <v>18</v>
      </c>
      <c r="E535" s="9" t="str">
        <f>_xlfn.CONCAT(B535, RIGHT(_xlfn.CONCAT("0", D535), 2))</f>
        <v>BZ-QS18</v>
      </c>
      <c r="F535" s="9" t="s">
        <v>1621</v>
      </c>
      <c r="G535" s="9" t="s">
        <v>655</v>
      </c>
      <c r="H535" s="9" t="s">
        <v>654</v>
      </c>
      <c r="I535" s="9" t="s">
        <v>658</v>
      </c>
      <c r="J535" s="9" t="e">
        <f>MATCH($A535, 'Spells By School'!A:A, 0)</f>
        <v>#N/A</v>
      </c>
      <c r="K535" s="9">
        <f>MATCH($A535, 'Spells By School'!B:B, 0)</f>
        <v>68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Conjuration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34</v>
      </c>
      <c r="V535" s="9" t="str">
        <f>INDEX('Wand Mapping'!K:K, U535)</f>
        <v>wand_ai_320</v>
      </c>
      <c r="W535" s="9" t="str">
        <f>_xlfn.CONCAT(V535, "_", T535)</f>
        <v>wand_ai_320_CO</v>
      </c>
      <c r="Z535" s="9" t="str">
        <f>IF(ISBLANK(X535), W535, X535)</f>
        <v>wand_ai_320_CO</v>
      </c>
    </row>
    <row r="536" spans="1:26">
      <c r="A536" s="9" t="s">
        <v>95</v>
      </c>
      <c r="B536" s="9" t="s">
        <v>1802</v>
      </c>
      <c r="C536" s="9">
        <v>6</v>
      </c>
      <c r="D536" s="9">
        <v>12</v>
      </c>
      <c r="E536" s="9" t="str">
        <f>_xlfn.CONCAT(B536, RIGHT(_xlfn.CONCAT("0", D536), 2))</f>
        <v>BZ-RO12</v>
      </c>
      <c r="F536" s="9" t="s">
        <v>1653</v>
      </c>
      <c r="G536" s="9" t="s">
        <v>655</v>
      </c>
      <c r="H536" s="9" t="s">
        <v>654</v>
      </c>
      <c r="I536" s="9" t="s">
        <v>653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>
        <f>MATCH($A536, 'Spells By School'!D:D, 0)</f>
        <v>69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>IF(ISNA($J536), IF(ISNA($K536), IF(ISNA($L536), IF(ISNA($M536), IF(ISNA($N536), IF(ISNA($O536), IF(ISNA($P536), IF(ISNA($Q536), IF(ISNA($R536), "###error###", R$1),Q$1),P$1),O$1),N$1),M$1),L$1),K$1),J$1)</f>
        <v>Transmutation</v>
      </c>
      <c r="T536" s="9" t="str">
        <f>IF(ISNA($J536), IF(ISNA($K536), IF(ISNA($L536), IF(ISNA($M536), IF(ISNA($N536), IF(ISNA($O536), IF(ISNA($P536), IF(ISNA($Q536), IF(ISNA($R536), "###error###", "WM"),"IL"),"NE"),"EN"),"EV"),"TR"),"DI"),"CO"),"AB")</f>
        <v>TR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17</v>
      </c>
      <c r="V536" s="9" t="str">
        <f>INDEX('Wand Mapping'!K:K, U536)</f>
        <v>wand_ai_150</v>
      </c>
      <c r="W536" s="9" t="str">
        <f>_xlfn.CONCAT(V536, "_", T536)</f>
        <v>wand_ai_150_TR</v>
      </c>
      <c r="Z536" s="9" t="str">
        <f>IF(ISBLANK(X536), W536, X536)</f>
        <v>wand_ai_150_TR</v>
      </c>
    </row>
    <row r="537" spans="1:26">
      <c r="A537" s="9" t="s">
        <v>84</v>
      </c>
      <c r="B537" s="9" t="s">
        <v>1803</v>
      </c>
      <c r="C537" s="9">
        <v>6</v>
      </c>
      <c r="D537" s="9">
        <v>12</v>
      </c>
      <c r="E537" s="9" t="str">
        <f>_xlfn.CONCAT(B537, RIGHT(_xlfn.CONCAT("0", D537), 2))</f>
        <v>BZ-RP12</v>
      </c>
      <c r="F537" s="9" t="s">
        <v>1654</v>
      </c>
      <c r="G537" s="9" t="s">
        <v>655</v>
      </c>
      <c r="H537" s="9" t="s">
        <v>654</v>
      </c>
      <c r="I537" s="9" t="s">
        <v>653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>
        <f>MATCH($A537, 'Spells By School'!D:D, 0)</f>
        <v>2</v>
      </c>
      <c r="N537" s="9" t="e">
        <f>MATCH($A537, 'Spells By School'!E:E, 0)</f>
        <v>#N/A</v>
      </c>
      <c r="O537" s="9" t="e">
        <f>MATCH($A537, 'Spells By School'!F:F, 0)</f>
        <v>#N/A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Transmutation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TR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15</v>
      </c>
      <c r="V537" s="9" t="str">
        <f>INDEX('Wand Mapping'!K:K, U537)</f>
        <v>wand_ai_130</v>
      </c>
      <c r="W537" s="9" t="str">
        <f>_xlfn.CONCAT(V537, "_", T537)</f>
        <v>wand_ai_130_TR</v>
      </c>
      <c r="Z537" s="9" t="str">
        <f>IF(ISBLANK(X537), W537, X537)</f>
        <v>wand_ai_130_TR</v>
      </c>
    </row>
    <row r="538" spans="1:26">
      <c r="A538" s="9" t="s">
        <v>471</v>
      </c>
      <c r="B538" s="9" t="s">
        <v>1804</v>
      </c>
      <c r="C538" s="9">
        <v>6</v>
      </c>
      <c r="D538" s="9">
        <v>12</v>
      </c>
      <c r="E538" s="9" t="str">
        <f>_xlfn.CONCAT(B538, RIGHT(_xlfn.CONCAT("0", D538), 2))</f>
        <v>BZ-RQ12</v>
      </c>
      <c r="F538" s="9" t="s">
        <v>1655</v>
      </c>
      <c r="G538" s="9" t="s">
        <v>655</v>
      </c>
      <c r="H538" s="9" t="s">
        <v>654</v>
      </c>
      <c r="I538" s="9" t="s">
        <v>653</v>
      </c>
      <c r="J538" s="9">
        <f>MATCH($A538, 'Spells By School'!A:A, 0)</f>
        <v>2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>IF(ISNA($J538), IF(ISNA($K538), IF(ISNA($L538), IF(ISNA($M538), IF(ISNA($N538), IF(ISNA($O538), IF(ISNA($P538), IF(ISNA($Q538), IF(ISNA($R538), "###error###", R$1),Q$1),P$1),O$1),N$1),M$1),L$1),K$1),J$1)</f>
        <v>Abjuration</v>
      </c>
      <c r="T538" s="9" t="str">
        <f>IF(ISNA($J538), IF(ISNA($K538), IF(ISNA($L538), IF(ISNA($M538), IF(ISNA($N538), IF(ISNA($O538), IF(ISNA($P538), IF(ISNA($Q538), IF(ISNA($R538), "###error###", "WM"),"IL"),"NE"),"EN"),"EV"),"TR"),"DI"),"CO"),"AB")</f>
        <v>AB</v>
      </c>
      <c r="U538" s="9">
        <f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77</v>
      </c>
      <c r="V538" s="9" t="str">
        <f>INDEX('Wand Mapping'!K:K, U538)</f>
        <v>wand_ai_750</v>
      </c>
      <c r="W538" s="9" t="str">
        <f>_xlfn.CONCAT(V538, "_", T538)</f>
        <v>wand_ai_750_AB</v>
      </c>
      <c r="Z538" s="9" t="str">
        <f>IF(ISBLANK(X538), W538, X538)</f>
        <v>wand_ai_750_AB</v>
      </c>
    </row>
    <row r="539" spans="1:26">
      <c r="A539" s="9" t="s">
        <v>221</v>
      </c>
      <c r="B539" s="9" t="s">
        <v>1805</v>
      </c>
      <c r="C539" s="9">
        <v>7</v>
      </c>
      <c r="D539" s="9">
        <v>14</v>
      </c>
      <c r="E539" s="9" t="str">
        <f>_xlfn.CONCAT(B539, RIGHT(_xlfn.CONCAT("0", D539), 2))</f>
        <v>BZ-RR14</v>
      </c>
      <c r="F539" s="9" t="s">
        <v>1656</v>
      </c>
      <c r="G539" s="9" t="s">
        <v>655</v>
      </c>
      <c r="H539" s="9" t="s">
        <v>654</v>
      </c>
      <c r="I539" s="9" t="s">
        <v>653</v>
      </c>
      <c r="J539" s="9">
        <f>MATCH($A539, 'Spells By School'!A:A, 0)</f>
        <v>17</v>
      </c>
      <c r="K539" s="9" t="e">
        <f>MATCH($A539, 'Spells By School'!B:B, 0)</f>
        <v>#N/A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Abjuration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AB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39</v>
      </c>
      <c r="V539" s="9" t="str">
        <f>INDEX('Wand Mapping'!K:K, U539)</f>
        <v>wand_ai_370</v>
      </c>
      <c r="W539" s="9" t="str">
        <f>_xlfn.CONCAT(V539, "_", T539)</f>
        <v>wand_ai_370_AB</v>
      </c>
      <c r="Z539" s="9" t="str">
        <f>IF(ISBLANK(X539), W539, X539)</f>
        <v>wand_ai_370_AB</v>
      </c>
    </row>
    <row r="540" spans="1:26">
      <c r="A540" s="9" t="s">
        <v>579</v>
      </c>
      <c r="B540" s="9" t="s">
        <v>1806</v>
      </c>
      <c r="C540" s="9">
        <v>7</v>
      </c>
      <c r="D540" s="9">
        <v>14</v>
      </c>
      <c r="E540" s="9" t="str">
        <f>_xlfn.CONCAT(B540, RIGHT(_xlfn.CONCAT("0", D540), 2))</f>
        <v>BZ-RS14</v>
      </c>
      <c r="F540" s="9" t="s">
        <v>1657</v>
      </c>
      <c r="G540" s="9" t="s">
        <v>655</v>
      </c>
      <c r="H540" s="9" t="s">
        <v>654</v>
      </c>
      <c r="I540" s="9" t="s">
        <v>653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>
        <f ca="1">MATCH($A540, 'Spells By School'!G:G, 0)</f>
        <v>24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ca="1">IF(ISNA($J540), IF(ISNA($K540), IF(ISNA($L540), IF(ISNA($M540), IF(ISNA($N540), IF(ISNA($O540), IF(ISNA($P540), IF(ISNA($Q540), IF(ISNA($R540), "###error###", R$1),Q$1),P$1),O$1),N$1),M$1),L$1),K$1),J$1)</f>
        <v>Necromancy</v>
      </c>
      <c r="T540" s="9" t="str">
        <f ca="1">IF(ISNA($J540), IF(ISNA($K540), IF(ISNA($L540), IF(ISNA($M540), IF(ISNA($N540), IF(ISNA($O540), IF(ISNA($P540), IF(ISNA($Q540), IF(ISNA($R540), "###error###", "WM"),"IL"),"NE"),"EN"),"EV"),"TR"),"DI"),"CO"),"AB")</f>
        <v>NE</v>
      </c>
      <c r="U540" s="9">
        <f ca="1"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92</v>
      </c>
      <c r="V540" s="9" t="str">
        <f ca="1">INDEX('Wand Mapping'!K:K, U540)</f>
        <v>wand_ai_900</v>
      </c>
      <c r="W540" s="9" t="str">
        <f ca="1">_xlfn.CONCAT(V540, "_", T540)</f>
        <v>wand_ai_900_NE</v>
      </c>
      <c r="Z540" s="9" t="str">
        <f ca="1">IF(ISBLANK(X540), W540, X540)</f>
        <v>wand_ai_900_NE</v>
      </c>
    </row>
    <row r="541" spans="1:26">
      <c r="A541" s="41" t="s">
        <v>26</v>
      </c>
      <c r="B541" s="9" t="s">
        <v>1807</v>
      </c>
      <c r="C541" s="9">
        <v>7</v>
      </c>
      <c r="D541" s="9">
        <v>14</v>
      </c>
      <c r="E541" s="9" t="str">
        <f>_xlfn.CONCAT(B541, RIGHT(_xlfn.CONCAT("0", D541), 2))</f>
        <v>BZ-RT14</v>
      </c>
      <c r="F541" s="9" t="s">
        <v>1658</v>
      </c>
      <c r="G541" s="9" t="s">
        <v>655</v>
      </c>
      <c r="H541" s="9" t="s">
        <v>654</v>
      </c>
      <c r="I541" s="9" t="s">
        <v>653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55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5</v>
      </c>
      <c r="V541" s="9" t="str">
        <f ca="1">INDEX('Wand Mapping'!K:K, U541)</f>
        <v>wand_ai_030</v>
      </c>
      <c r="W541" s="9" t="str">
        <f ca="1">_xlfn.CONCAT(V541, "_", T541)</f>
        <v>wand_ai_030_NE</v>
      </c>
      <c r="Z541" s="9" t="str">
        <f ca="1">IF(ISBLANK(X541), W541, X541)</f>
        <v>wand_ai_030_NE</v>
      </c>
    </row>
    <row r="542" spans="1:26">
      <c r="A542" s="9" t="s">
        <v>212</v>
      </c>
      <c r="B542" s="9" t="s">
        <v>1808</v>
      </c>
      <c r="C542" s="9">
        <v>7</v>
      </c>
      <c r="D542" s="9">
        <v>14</v>
      </c>
      <c r="E542" s="9" t="str">
        <f>_xlfn.CONCAT(B542, RIGHT(_xlfn.CONCAT("0", D542), 2))</f>
        <v>BZ-RU14</v>
      </c>
      <c r="F542" s="9" t="s">
        <v>1659</v>
      </c>
      <c r="G542" s="9" t="s">
        <v>655</v>
      </c>
      <c r="H542" s="9" t="s">
        <v>654</v>
      </c>
      <c r="I542" s="9" t="s">
        <v>653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>
        <f>MATCH($A542, 'Spells By School'!D:D, 0)</f>
        <v>66</v>
      </c>
      <c r="N542" s="9" t="e">
        <f>MATCH($A542, 'Spells By School'!E:E, 0)</f>
        <v>#N/A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>IF(ISNA($J542), IF(ISNA($K542), IF(ISNA($L542), IF(ISNA($M542), IF(ISNA($N542), IF(ISNA($O542), IF(ISNA($P542), IF(ISNA($Q542), IF(ISNA($R542), "###error###", R$1),Q$1),P$1),O$1),N$1),M$1),L$1),K$1),J$1)</f>
        <v>Transmutation</v>
      </c>
      <c r="T542" s="9" t="str">
        <f>IF(ISNA($J542), IF(ISNA($K542), IF(ISNA($L542), IF(ISNA($M542), IF(ISNA($N542), IF(ISNA($O542), IF(ISNA($P542), IF(ISNA($Q542), IF(ISNA($R542), "###error###", "WM"),"IL"),"NE"),"EN"),"EV"),"TR"),"DI"),"CO"),"AB")</f>
        <v>TR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37</v>
      </c>
      <c r="V542" s="9" t="str">
        <f>INDEX('Wand Mapping'!K:K, U542)</f>
        <v>wand_ai_350</v>
      </c>
      <c r="W542" s="9" t="str">
        <f>_xlfn.CONCAT(V542, "_", T542)</f>
        <v>wand_ai_350_TR</v>
      </c>
      <c r="Z542" s="9" t="str">
        <f>IF(ISBLANK(X542), W542, X542)</f>
        <v>wand_ai_350_TR</v>
      </c>
    </row>
    <row r="543" spans="1:26">
      <c r="A543" s="9" t="s">
        <v>228</v>
      </c>
      <c r="B543" s="9" t="s">
        <v>1810</v>
      </c>
      <c r="C543" s="9">
        <v>7</v>
      </c>
      <c r="D543" s="9">
        <v>14</v>
      </c>
      <c r="E543" s="9" t="str">
        <f>_xlfn.CONCAT(B543, RIGHT(_xlfn.CONCAT("0", D543), 2))</f>
        <v>BZ-RW14</v>
      </c>
      <c r="F543" s="9" t="s">
        <v>1661</v>
      </c>
      <c r="G543" s="9" t="s">
        <v>655</v>
      </c>
      <c r="H543" s="9" t="s">
        <v>654</v>
      </c>
      <c r="I543" s="9" t="s">
        <v>653</v>
      </c>
      <c r="J543" s="9" t="e">
        <f>MATCH($A543, 'Spells By School'!A:A, 0)</f>
        <v>#N/A</v>
      </c>
      <c r="K543" s="9">
        <f>MATCH($A543, 'Spells By School'!B:B, 0)</f>
        <v>27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>IF(ISNA($J543), IF(ISNA($K543), IF(ISNA($L543), IF(ISNA($M543), IF(ISNA($N543), IF(ISNA($O543), IF(ISNA($P543), IF(ISNA($Q543), IF(ISNA($R543), "###error###", R$1),Q$1),P$1),O$1),N$1),M$1),L$1),K$1),J$1)</f>
        <v>Conjuration</v>
      </c>
      <c r="T543" s="9" t="str">
        <f>IF(ISNA($J543), IF(ISNA($K543), IF(ISNA($L543), IF(ISNA($M543), IF(ISNA($N543), IF(ISNA($O543), IF(ISNA($P543), IF(ISNA($Q543), IF(ISNA($R543), "###error###", "WM"),"IL"),"NE"),"EN"),"EV"),"TR"),"DI"),"CO"),"AB")</f>
        <v>CO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40</v>
      </c>
      <c r="V543" s="9" t="str">
        <f>INDEX('Wand Mapping'!K:K, U543)</f>
        <v>wand_ai_380</v>
      </c>
      <c r="W543" s="9" t="str">
        <f>_xlfn.CONCAT(V543, "_", T543)</f>
        <v>wand_ai_380_CO</v>
      </c>
      <c r="Z543" s="9" t="str">
        <f>IF(ISBLANK(X543), W543, X543)</f>
        <v>wand_ai_380_CO</v>
      </c>
    </row>
    <row r="544" spans="1:26">
      <c r="A544" s="9" t="s">
        <v>238</v>
      </c>
      <c r="B544" s="9" t="s">
        <v>1811</v>
      </c>
      <c r="C544" s="9">
        <v>8</v>
      </c>
      <c r="D544" s="9">
        <v>16</v>
      </c>
      <c r="E544" s="9" t="str">
        <f>_xlfn.CONCAT(B544, RIGHT(_xlfn.CONCAT("0", D544), 2))</f>
        <v>BZ-RX16</v>
      </c>
      <c r="F544" s="9" t="s">
        <v>1662</v>
      </c>
      <c r="G544" s="9" t="s">
        <v>655</v>
      </c>
      <c r="H544" s="9" t="s">
        <v>654</v>
      </c>
      <c r="I544" s="9" t="s">
        <v>653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>
        <f>MATCH($A544, 'Spells By School'!F:F, 0)</f>
        <v>42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Enchantment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EN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41</v>
      </c>
      <c r="V544" s="9" t="str">
        <f>INDEX('Wand Mapping'!K:K, U544)</f>
        <v>wand_ai_390</v>
      </c>
      <c r="W544" s="9" t="str">
        <f>_xlfn.CONCAT(V544, "_", T544)</f>
        <v>wand_ai_390_EN</v>
      </c>
      <c r="Z544" s="9" t="str">
        <f>IF(ISBLANK(X544), W544, X544)</f>
        <v>wand_ai_390_EN</v>
      </c>
    </row>
    <row r="545" spans="1:26">
      <c r="A545" s="9" t="s">
        <v>193</v>
      </c>
      <c r="B545" s="9" t="s">
        <v>1812</v>
      </c>
      <c r="C545" s="9">
        <v>8</v>
      </c>
      <c r="D545" s="9">
        <v>16</v>
      </c>
      <c r="E545" s="9" t="str">
        <f>_xlfn.CONCAT(B545, RIGHT(_xlfn.CONCAT("0", D545), 2))</f>
        <v>BZ-RY16</v>
      </c>
      <c r="F545" s="9" t="s">
        <v>1663</v>
      </c>
      <c r="G545" s="9" t="s">
        <v>655</v>
      </c>
      <c r="H545" s="9" t="s">
        <v>654</v>
      </c>
      <c r="I545" s="9" t="s">
        <v>653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>
        <f>MATCH($A545, 'Spells By School'!D:D, 0)</f>
        <v>71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>IF(ISNA($J545), IF(ISNA($K545), IF(ISNA($L545), IF(ISNA($M545), IF(ISNA($N545), IF(ISNA($O545), IF(ISNA($P545), IF(ISNA($Q545), IF(ISNA($R545), "###error###", R$1),Q$1),P$1),O$1),N$1),M$1),L$1),K$1),J$1)</f>
        <v>Transmutation</v>
      </c>
      <c r="T545" s="9" t="str">
        <f>IF(ISNA($J545), IF(ISNA($K545), IF(ISNA($L545), IF(ISNA($M545), IF(ISNA($N545), IF(ISNA($O545), IF(ISNA($P545), IF(ISNA($Q545), IF(ISNA($R545), "###error###", "WM"),"IL"),"NE"),"EN"),"EV"),"TR"),"DI"),"CO"),"AB")</f>
        <v>TR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34</v>
      </c>
      <c r="V545" s="9" t="str">
        <f>INDEX('Wand Mapping'!K:K, U545)</f>
        <v>wand_ai_320</v>
      </c>
      <c r="W545" s="9" t="str">
        <f>_xlfn.CONCAT(V545, "_", T545)</f>
        <v>wand_ai_320_TR</v>
      </c>
      <c r="Z545" s="9" t="str">
        <f>IF(ISBLANK(X545), W545, X545)</f>
        <v>wand_ai_320_TR</v>
      </c>
    </row>
    <row r="546" spans="1:26">
      <c r="A546" s="9" t="s">
        <v>136</v>
      </c>
      <c r="B546" s="9" t="s">
        <v>1813</v>
      </c>
      <c r="C546" s="9">
        <v>9</v>
      </c>
      <c r="D546" s="9">
        <v>18</v>
      </c>
      <c r="E546" s="9" t="str">
        <f>_xlfn.CONCAT(B546, RIGHT(_xlfn.CONCAT("0", D546), 2))</f>
        <v>BZ-RZ18</v>
      </c>
      <c r="F546" s="9" t="s">
        <v>1664</v>
      </c>
      <c r="G546" s="9" t="s">
        <v>655</v>
      </c>
      <c r="H546" s="9" t="s">
        <v>654</v>
      </c>
      <c r="I546" s="9" t="s">
        <v>653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>
        <f>MATCH($A546, 'Spells By School'!D:D, 0)</f>
        <v>83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>IF(ISNA($J546), IF(ISNA($K546), IF(ISNA($L546), IF(ISNA($M546), IF(ISNA($N546), IF(ISNA($O546), IF(ISNA($P546), IF(ISNA($Q546), IF(ISNA($R546), "###error###", R$1),Q$1),P$1),O$1),N$1),M$1),L$1),K$1),J$1)</f>
        <v>Transmutation</v>
      </c>
      <c r="T546" s="9" t="str">
        <f>IF(ISNA($J546), IF(ISNA($K546), IF(ISNA($L546), IF(ISNA($M546), IF(ISNA($N546), IF(ISNA($O546), IF(ISNA($P546), IF(ISNA($Q546), IF(ISNA($R546), "###error###", "WM"),"IL"),"NE"),"EN"),"EV"),"TR"),"DI"),"CO"),"AB")</f>
        <v>TR</v>
      </c>
      <c r="U546" s="9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24</v>
      </c>
      <c r="V546" s="9" t="str">
        <f>INDEX('Wand Mapping'!K:K, U546)</f>
        <v>wand_ai_220</v>
      </c>
      <c r="W546" s="9" t="str">
        <f>_xlfn.CONCAT(V546, "_", T546)</f>
        <v>wand_ai_220_TR</v>
      </c>
      <c r="Z546" s="9" t="str">
        <f>IF(ISBLANK(X546), W546, X546)</f>
        <v>wand_ai_220_TR</v>
      </c>
    </row>
    <row r="547" spans="1:26">
      <c r="A547" s="9" t="s">
        <v>548</v>
      </c>
      <c r="B547" s="9" t="s">
        <v>1814</v>
      </c>
      <c r="C547" s="9">
        <v>10</v>
      </c>
      <c r="D547" s="9">
        <v>18</v>
      </c>
      <c r="E547" s="9" t="str">
        <f>_xlfn.CONCAT(B547, RIGHT(_xlfn.CONCAT("0", D547), 2))</f>
        <v>BZ-S018</v>
      </c>
      <c r="F547" s="9" t="s">
        <v>1665</v>
      </c>
      <c r="G547" s="9" t="s">
        <v>655</v>
      </c>
      <c r="H547" s="9" t="s">
        <v>654</v>
      </c>
      <c r="I547" s="9" t="s">
        <v>653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>
        <f ca="1">MATCH($A547, 'Spells By School'!G:G, 0)</f>
        <v>16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ca="1">IF(ISNA($J547), IF(ISNA($K547), IF(ISNA($L547), IF(ISNA($M547), IF(ISNA($N547), IF(ISNA($O547), IF(ISNA($P547), IF(ISNA($Q547), IF(ISNA($R547), "###error###", R$1),Q$1),P$1),O$1),N$1),M$1),L$1),K$1),J$1)</f>
        <v>Necromancy</v>
      </c>
      <c r="T547" s="9" t="str">
        <f ca="1">IF(ISNA($J547), IF(ISNA($K547), IF(ISNA($L547), IF(ISNA($M547), IF(ISNA($N547), IF(ISNA($O547), IF(ISNA($P547), IF(ISNA($Q547), IF(ISNA($R547), "###error###", "WM"),"IL"),"NE"),"EN"),"EV"),"TR"),"DI"),"CO"),"AB")</f>
        <v>NE</v>
      </c>
      <c r="U547" s="9">
        <f ca="1"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87</v>
      </c>
      <c r="V547" s="9" t="str">
        <f ca="1">INDEX('Wand Mapping'!K:K, U547)</f>
        <v>wand_ai_850</v>
      </c>
      <c r="W547" s="9" t="str">
        <f ca="1">_xlfn.CONCAT(V547, "_", T547)</f>
        <v>wand_ai_850_NE</v>
      </c>
      <c r="Z547" s="9" t="str">
        <f ca="1">IF(ISBLANK(X547), W547, X547)</f>
        <v>wand_ai_850_NE</v>
      </c>
    </row>
    <row r="548" spans="1:26">
      <c r="A548" s="9" t="s">
        <v>398</v>
      </c>
      <c r="B548" s="9" t="s">
        <v>1819</v>
      </c>
      <c r="C548" s="9">
        <v>5</v>
      </c>
      <c r="D548" s="9">
        <v>9</v>
      </c>
      <c r="E548" s="9" t="str">
        <f>_xlfn.CONCAT(B548, RIGHT(_xlfn.CONCAT("0", D548), 2))</f>
        <v>BZ-S509</v>
      </c>
      <c r="F548" s="9" t="s">
        <v>1671</v>
      </c>
      <c r="G548" s="9" t="s">
        <v>655</v>
      </c>
      <c r="H548" s="9" t="s">
        <v>654</v>
      </c>
      <c r="I548" s="9" t="s">
        <v>1668</v>
      </c>
      <c r="J548" s="9" t="e">
        <f>MATCH($A548, 'Spells By School'!A:A, 0)</f>
        <v>#N/A</v>
      </c>
      <c r="K548" s="9" t="e">
        <f>MATCH($A548, 'Spells By School'!B:B, 0)</f>
        <v>#N/A</v>
      </c>
      <c r="L548" s="9" t="e">
        <f>MATCH($A548, 'Spells By School'!C:C, 0)</f>
        <v>#N/A</v>
      </c>
      <c r="M548" s="9">
        <f>MATCH($A548, 'Spells By School'!D:D, 0)</f>
        <v>55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Transmutation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TR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65</v>
      </c>
      <c r="V548" s="9" t="str">
        <f>INDEX('Wand Mapping'!K:K, U548)</f>
        <v>wand_ai_630</v>
      </c>
      <c r="W548" s="9" t="str">
        <f>_xlfn.CONCAT(V548, "_", T548)</f>
        <v>wand_ai_630_TR</v>
      </c>
      <c r="Z548" s="9" t="str">
        <f>IF(ISBLANK(X548), W548, X548)</f>
        <v>wand_ai_630_TR</v>
      </c>
    </row>
    <row r="549" spans="1:26">
      <c r="A549" s="9" t="s">
        <v>596</v>
      </c>
      <c r="B549" s="9" t="s">
        <v>1822</v>
      </c>
      <c r="C549" s="9">
        <v>5</v>
      </c>
      <c r="D549" s="9">
        <v>9</v>
      </c>
      <c r="E549" s="9" t="str">
        <f>_xlfn.CONCAT(B549, RIGHT(_xlfn.CONCAT("0", D549), 2))</f>
        <v>BZ-S809</v>
      </c>
      <c r="F549" s="9" t="s">
        <v>1674</v>
      </c>
      <c r="G549" s="9" t="s">
        <v>655</v>
      </c>
      <c r="H549" s="9" t="s">
        <v>654</v>
      </c>
      <c r="I549" s="9" t="s">
        <v>1668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>
        <f>MATCH($A549, 'Spells By School'!D:D, 0)</f>
        <v>5</v>
      </c>
      <c r="N549" s="9" t="e">
        <f>MATCH($A549, 'Spells By School'!E:E, 0)</f>
        <v>#N/A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Transmutation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TR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95</v>
      </c>
      <c r="V549" s="9" t="str">
        <f>INDEX('Wand Mapping'!K:K, U549)</f>
        <v>wand_ai_930</v>
      </c>
      <c r="W549" s="9" t="str">
        <f>_xlfn.CONCAT(V549, "_", T549)</f>
        <v>wand_ai_930_TR</v>
      </c>
      <c r="Z549" s="9" t="str">
        <f>IF(ISBLANK(X549), W549, X549)</f>
        <v>wand_ai_930_TR</v>
      </c>
    </row>
    <row r="550" spans="1:26">
      <c r="A550" s="9" t="s">
        <v>354</v>
      </c>
      <c r="B550" s="9" t="s">
        <v>1823</v>
      </c>
      <c r="C550" s="9">
        <v>6</v>
      </c>
      <c r="D550" s="9">
        <v>12</v>
      </c>
      <c r="E550" s="9" t="str">
        <f>_xlfn.CONCAT(B550, RIGHT(_xlfn.CONCAT("0", D550), 2))</f>
        <v>BZ-S912</v>
      </c>
      <c r="F550" s="9" t="s">
        <v>1675</v>
      </c>
      <c r="G550" s="9" t="s">
        <v>655</v>
      </c>
      <c r="H550" s="9" t="s">
        <v>654</v>
      </c>
      <c r="I550" s="9" t="s">
        <v>1668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>
        <f ca="1">MATCH($A550, 'Spells By School'!G:G, 0)</f>
        <v>63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ca="1">IF(ISNA($J550), IF(ISNA($K550), IF(ISNA($L550), IF(ISNA($M550), IF(ISNA($N550), IF(ISNA($O550), IF(ISNA($P550), IF(ISNA($Q550), IF(ISNA($R550), "###error###", R$1),Q$1),P$1),O$1),N$1),M$1),L$1),K$1),J$1)</f>
        <v>Necromancy</v>
      </c>
      <c r="T550" s="9" t="str">
        <f ca="1">IF(ISNA($J550), IF(ISNA($K550), IF(ISNA($L550), IF(ISNA($M550), IF(ISNA($N550), IF(ISNA($O550), IF(ISNA($P550), IF(ISNA($Q550), IF(ISNA($R550), "###error###", "WM"),"IL"),"NE"),"EN"),"EV"),"TR"),"DI"),"CO"),"AB")</f>
        <v>NE</v>
      </c>
      <c r="U550" s="9">
        <f ca="1"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58</v>
      </c>
      <c r="V550" s="9" t="str">
        <f ca="1">INDEX('Wand Mapping'!K:K, U550)</f>
        <v>wand_ai_560</v>
      </c>
      <c r="W550" s="9" t="str">
        <f ca="1">_xlfn.CONCAT(V550, "_", T550)</f>
        <v>wand_ai_560_NE</v>
      </c>
      <c r="Z550" s="9" t="str">
        <f ca="1">IF(ISBLANK(X550), W550, X550)</f>
        <v>wand_ai_560_NE</v>
      </c>
    </row>
    <row r="551" spans="1:26">
      <c r="A551" s="9" t="s">
        <v>480</v>
      </c>
      <c r="B551" s="9" t="s">
        <v>1824</v>
      </c>
      <c r="C551" s="9">
        <v>6</v>
      </c>
      <c r="D551" s="9">
        <v>12</v>
      </c>
      <c r="E551" s="9" t="str">
        <f>_xlfn.CONCAT(B551, RIGHT(_xlfn.CONCAT("0", D551), 2))</f>
        <v>BZ-SA12</v>
      </c>
      <c r="F551" s="9" t="s">
        <v>1676</v>
      </c>
      <c r="G551" s="9" t="s">
        <v>655</v>
      </c>
      <c r="H551" s="9" t="s">
        <v>654</v>
      </c>
      <c r="I551" s="9" t="s">
        <v>1668</v>
      </c>
      <c r="J551" s="9" t="e">
        <f>MATCH($A551, 'Spells By School'!A:A, 0)</f>
        <v>#N/A</v>
      </c>
      <c r="K551" s="9">
        <f>MATCH($A551, 'Spells By School'!B:B, 0)</f>
        <v>22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Conjuration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CO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78</v>
      </c>
      <c r="V551" s="9" t="str">
        <f>INDEX('Wand Mapping'!K:K, U551)</f>
        <v>wand_ai_760</v>
      </c>
      <c r="W551" s="9" t="str">
        <f>_xlfn.CONCAT(V551, "_", T551)</f>
        <v>wand_ai_760_CO</v>
      </c>
      <c r="Z551" s="9" t="str">
        <f>IF(ISBLANK(X551), W551, X551)</f>
        <v>wand_ai_760_CO</v>
      </c>
    </row>
    <row r="552" spans="1:26">
      <c r="A552" s="9" t="s">
        <v>231</v>
      </c>
      <c r="B552" s="9" t="s">
        <v>1825</v>
      </c>
      <c r="C552" s="9">
        <v>6</v>
      </c>
      <c r="D552" s="9">
        <v>12</v>
      </c>
      <c r="E552" s="9" t="str">
        <f>_xlfn.CONCAT(B552, RIGHT(_xlfn.CONCAT("0", D552), 2))</f>
        <v>BZ-SB12</v>
      </c>
      <c r="F552" s="9" t="s">
        <v>1677</v>
      </c>
      <c r="G552" s="9" t="s">
        <v>655</v>
      </c>
      <c r="H552" s="9" t="s">
        <v>654</v>
      </c>
      <c r="I552" s="9" t="s">
        <v>1668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44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ca="1">IF(ISNA($J552), IF(ISNA($K552), IF(ISNA($L552), IF(ISNA($M552), IF(ISNA($N552), IF(ISNA($O552), IF(ISNA($P552), IF(ISNA($Q552), IF(ISNA($R552), "###error###", R$1),Q$1),P$1),O$1),N$1),M$1),L$1),K$1),J$1)</f>
        <v>Necromancy</v>
      </c>
      <c r="T552" s="9" t="str">
        <f ca="1">IF(ISNA($J552), IF(ISNA($K552), IF(ISNA($L552), IF(ISNA($M552), IF(ISNA($N552), IF(ISNA($O552), IF(ISNA($P552), IF(ISNA($Q552), IF(ISNA($R552), "###error###", "WM"),"IL"),"NE"),"EN"),"EV"),"TR"),"DI"),"CO"),"AB")</f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40</v>
      </c>
      <c r="V552" s="9" t="str">
        <f ca="1">INDEX('Wand Mapping'!K:K, U552)</f>
        <v>wand_ai_380</v>
      </c>
      <c r="W552" s="9" t="str">
        <f ca="1">_xlfn.CONCAT(V552, "_", T552)</f>
        <v>wand_ai_380_NE</v>
      </c>
      <c r="Z552" s="9" t="str">
        <f ca="1">IF(ISBLANK(X552), W552, X552)</f>
        <v>wand_ai_380_NE</v>
      </c>
    </row>
    <row r="553" spans="1:26">
      <c r="A553" s="9" t="s">
        <v>70</v>
      </c>
      <c r="B553" s="9" t="s">
        <v>1826</v>
      </c>
      <c r="C553" s="9">
        <v>6</v>
      </c>
      <c r="D553" s="9">
        <v>12</v>
      </c>
      <c r="E553" s="9" t="str">
        <f>_xlfn.CONCAT(B553, RIGHT(_xlfn.CONCAT("0", D553), 2))</f>
        <v>BZ-SC12</v>
      </c>
      <c r="F553" s="9" t="s">
        <v>1678</v>
      </c>
      <c r="G553" s="9" t="s">
        <v>655</v>
      </c>
      <c r="H553" s="9" t="s">
        <v>654</v>
      </c>
      <c r="I553" s="9" t="s">
        <v>1668</v>
      </c>
      <c r="J553" s="9" t="e">
        <f>MATCH($A553, 'Spells By School'!A:A, 0)</f>
        <v>#N/A</v>
      </c>
      <c r="K553" s="9" t="e">
        <f>MATCH($A553, 'Spells By School'!B:B, 0)</f>
        <v>#N/A</v>
      </c>
      <c r="L553" s="9" t="e">
        <f>MATCH($A553, 'Spells By School'!C:C, 0)</f>
        <v>#N/A</v>
      </c>
      <c r="M553" s="9">
        <f>MATCH($A553, 'Spells By School'!D:D, 0)</f>
        <v>35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Transmutation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TR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13</v>
      </c>
      <c r="V553" s="9" t="str">
        <f>INDEX('Wand Mapping'!K:K, U553)</f>
        <v>wand_ai_110</v>
      </c>
      <c r="W553" s="9" t="str">
        <f>_xlfn.CONCAT(V553, "_", T553)</f>
        <v>wand_ai_110_TR</v>
      </c>
      <c r="Z553" s="9" t="str">
        <f>IF(ISBLANK(X553), W553, X553)</f>
        <v>wand_ai_110_TR</v>
      </c>
    </row>
    <row r="554" spans="1:26">
      <c r="A554" s="9" t="s">
        <v>266</v>
      </c>
      <c r="B554" s="9" t="s">
        <v>1827</v>
      </c>
      <c r="C554" s="9">
        <v>8</v>
      </c>
      <c r="D554" s="9">
        <v>16</v>
      </c>
      <c r="E554" s="9" t="str">
        <f>_xlfn.CONCAT(B554, RIGHT(_xlfn.CONCAT("0", D554), 2))</f>
        <v>BZ-SD16</v>
      </c>
      <c r="F554" s="9" t="s">
        <v>1679</v>
      </c>
      <c r="G554" s="9" t="s">
        <v>655</v>
      </c>
      <c r="H554" s="9" t="s">
        <v>654</v>
      </c>
      <c r="I554" s="9" t="s">
        <v>1668</v>
      </c>
      <c r="J554" s="9" t="e">
        <f>MATCH($A554, 'Spells By School'!A:A, 0)</f>
        <v>#N/A</v>
      </c>
      <c r="K554" s="9">
        <f>MATCH($A554, 'Spells By School'!B:B, 0)</f>
        <v>65</v>
      </c>
      <c r="L554" s="9" t="e">
        <f>MATCH($A554, 'Spells By School'!C:C, 0)</f>
        <v>#N/A</v>
      </c>
      <c r="M554" s="9" t="e">
        <f>MATCH($A554, 'Spells By School'!D:D, 0)</f>
        <v>#N/A</v>
      </c>
      <c r="N554" s="9" t="e">
        <f>MATCH($A554, 'Spells By School'!E:E, 0)</f>
        <v>#N/A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Conjuration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CO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45</v>
      </c>
      <c r="V554" s="9" t="str">
        <f>INDEX('Wand Mapping'!K:K, U554)</f>
        <v>wand_ai_430</v>
      </c>
      <c r="W554" s="9" t="str">
        <f>_xlfn.CONCAT(V554, "_", T554)</f>
        <v>wand_ai_430_CO</v>
      </c>
      <c r="Z554" s="9" t="str">
        <f>IF(ISBLANK(X554), W554, X554)</f>
        <v>wand_ai_430_CO</v>
      </c>
    </row>
    <row r="555" spans="1:26">
      <c r="A555" s="9" t="s">
        <v>246</v>
      </c>
      <c r="B555" s="9" t="s">
        <v>1828</v>
      </c>
      <c r="C555" s="9">
        <v>8</v>
      </c>
      <c r="D555" s="9">
        <v>16</v>
      </c>
      <c r="E555" s="9" t="str">
        <f>_xlfn.CONCAT(B555, RIGHT(_xlfn.CONCAT("0", D555), 2))</f>
        <v>BZ-SE16</v>
      </c>
      <c r="F555" s="9" t="s">
        <v>1680</v>
      </c>
      <c r="G555" s="9" t="s">
        <v>655</v>
      </c>
      <c r="H555" s="9" t="s">
        <v>654</v>
      </c>
      <c r="I555" s="9" t="s">
        <v>1668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>
        <f>MATCH($A555, 'Spells By School'!F:F, 0)</f>
        <v>10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Enchantment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EN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42</v>
      </c>
      <c r="V555" s="9" t="str">
        <f>INDEX('Wand Mapping'!K:K, U555)</f>
        <v>wand_ai_400</v>
      </c>
      <c r="W555" s="9" t="str">
        <f>_xlfn.CONCAT(V555, "_", T555)</f>
        <v>wand_ai_400_EN</v>
      </c>
      <c r="Z555" s="9" t="str">
        <f>IF(ISBLANK(X555), W555, X555)</f>
        <v>wand_ai_400_EN</v>
      </c>
    </row>
    <row r="556" spans="1:26">
      <c r="A556" s="9" t="s">
        <v>260</v>
      </c>
      <c r="B556" s="9" t="s">
        <v>1829</v>
      </c>
      <c r="C556" s="9">
        <v>9</v>
      </c>
      <c r="D556" s="9">
        <v>18</v>
      </c>
      <c r="E556" s="9" t="str">
        <f>_xlfn.CONCAT(B556, RIGHT(_xlfn.CONCAT("0", D556), 2))</f>
        <v>BZ-SF18</v>
      </c>
      <c r="F556" s="9" t="s">
        <v>1681</v>
      </c>
      <c r="G556" s="9" t="s">
        <v>655</v>
      </c>
      <c r="H556" s="9" t="s">
        <v>654</v>
      </c>
      <c r="I556" s="9" t="s">
        <v>1668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>
        <f>MATCH($A556, 'Spells By School'!D:D, 0)</f>
        <v>22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Transmutation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TR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44</v>
      </c>
      <c r="V556" s="9" t="str">
        <f>INDEX('Wand Mapping'!K:K, U556)</f>
        <v>wand_ai_420</v>
      </c>
      <c r="W556" s="9" t="str">
        <f>_xlfn.CONCAT(V556, "_", T556)</f>
        <v>wand_ai_420_TR</v>
      </c>
      <c r="Z556" s="9" t="str">
        <f>IF(ISBLANK(X556), W556, X556)</f>
        <v>wand_ai_420_TR</v>
      </c>
    </row>
    <row r="557" spans="1:26">
      <c r="A557" s="9" t="s">
        <v>312</v>
      </c>
      <c r="B557" s="9" t="s">
        <v>1830</v>
      </c>
      <c r="C557" s="13" t="s">
        <v>1371</v>
      </c>
      <c r="D557" s="9">
        <v>18</v>
      </c>
      <c r="E557" s="9" t="str">
        <f>_xlfn.CONCAT(B557, RIGHT(_xlfn.CONCAT("0", D557), 2))</f>
        <v>BZ-SG18</v>
      </c>
      <c r="F557" s="9" t="s">
        <v>1682</v>
      </c>
      <c r="G557" s="9" t="s">
        <v>655</v>
      </c>
      <c r="H557" s="9" t="s">
        <v>654</v>
      </c>
      <c r="I557" s="9" t="s">
        <v>1668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>
        <f>MATCH($A557, 'Spells By School'!E:E, 0)</f>
        <v>71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>IF(ISNA($J557), IF(ISNA($K557), IF(ISNA($L557), IF(ISNA($M557), IF(ISNA($N557), IF(ISNA($O557), IF(ISNA($P557), IF(ISNA($Q557), IF(ISNA($R557), "###error###", R$1),Q$1),P$1),O$1),N$1),M$1),L$1),K$1),J$1)</f>
        <v>Invocation</v>
      </c>
      <c r="T557" s="9" t="str">
        <f>IF(ISNA($J557), IF(ISNA($K557), IF(ISNA($L557), IF(ISNA($M557), IF(ISNA($N557), IF(ISNA($O557), IF(ISNA($P557), IF(ISNA($Q557), IF(ISNA($R557), "###error###", "WM"),"IL"),"NE"),"EN"),"EV"),"TR"),"DI"),"CO"),"AB")</f>
        <v>EV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51</v>
      </c>
      <c r="V557" s="9" t="str">
        <f>INDEX('Wand Mapping'!K:K, U557)</f>
        <v>wand_ai_490</v>
      </c>
      <c r="W557" s="9" t="str">
        <f>_xlfn.CONCAT(V557, "_", T557)</f>
        <v>wand_ai_490_EV</v>
      </c>
      <c r="Z557" s="9" t="str">
        <f>IF(ISBLANK(X557), W557, X557)</f>
        <v>wand_ai_490_EV</v>
      </c>
    </row>
    <row r="558" spans="1:26">
      <c r="A558" s="9" t="s">
        <v>406</v>
      </c>
      <c r="B558" s="9" t="s">
        <v>1833</v>
      </c>
      <c r="C558" s="9">
        <v>5</v>
      </c>
      <c r="D558" s="9">
        <v>9</v>
      </c>
      <c r="E558" s="9" t="str">
        <f>_xlfn.CONCAT(B558, RIGHT(_xlfn.CONCAT("0", D558), 2))</f>
        <v>BZ-SJ09</v>
      </c>
      <c r="F558" s="9" t="s">
        <v>1685</v>
      </c>
      <c r="G558" s="9" t="s">
        <v>655</v>
      </c>
      <c r="H558" s="9" t="s">
        <v>654</v>
      </c>
      <c r="I558" s="9" t="s">
        <v>406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>
        <f ca="1">MATCH($A558, 'Spells By School'!G:G, 0)</f>
        <v>60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ca="1">IF(ISNA($J558), IF(ISNA($K558), IF(ISNA($L558), IF(ISNA($M558), IF(ISNA($N558), IF(ISNA($O558), IF(ISNA($P558), IF(ISNA($Q558), IF(ISNA($R558), "###error###", R$1),Q$1),P$1),O$1),N$1),M$1),L$1),K$1),J$1)</f>
        <v>Necromancy</v>
      </c>
      <c r="T558" s="9" t="str">
        <f ca="1">IF(ISNA($J558), IF(ISNA($K558), IF(ISNA($L558), IF(ISNA($M558), IF(ISNA($N558), IF(ISNA($O558), IF(ISNA($P558), IF(ISNA($Q558), IF(ISNA($R558), "###error###", "WM"),"IL"),"NE"),"EN"),"EV"),"TR"),"DI"),"CO"),"AB")</f>
        <v>NE</v>
      </c>
      <c r="U558" s="9">
        <f ca="1"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66</v>
      </c>
      <c r="V558" s="9" t="str">
        <f ca="1">INDEX('Wand Mapping'!K:K, U558)</f>
        <v>wand_ai_640</v>
      </c>
      <c r="W558" s="9" t="str">
        <f ca="1">_xlfn.CONCAT(V558, "_", T558)</f>
        <v>wand_ai_640_NE</v>
      </c>
      <c r="Z558" s="9" t="str">
        <f ca="1">IF(ISBLANK(X558), W558, X558)</f>
        <v>wand_ai_640_NE</v>
      </c>
    </row>
    <row r="559" spans="1:26">
      <c r="A559" s="9" t="s">
        <v>47</v>
      </c>
      <c r="B559" s="9" t="s">
        <v>1876</v>
      </c>
      <c r="C559" s="9">
        <v>5</v>
      </c>
      <c r="D559" s="9">
        <v>9</v>
      </c>
      <c r="E559" s="9" t="str">
        <f>_xlfn.CONCAT(B559, RIGHT(_xlfn.CONCAT("0", D559), 2))</f>
        <v>BZ-WZ09</v>
      </c>
      <c r="F559" s="9" t="s">
        <v>1468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>
        <f>MATCH($A559, 'Spells By School'!F:F, 0)</f>
        <v>44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Enchantment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EN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</v>
      </c>
      <c r="V559" s="9" t="str">
        <f>INDEX('Wand Mapping'!K:K, U559)</f>
        <v>wand_ai_070</v>
      </c>
      <c r="W559" s="9" t="str">
        <f>_xlfn.CONCAT(V559, "_", T559)</f>
        <v>wand_ai_070_EN</v>
      </c>
      <c r="Z559" s="9" t="str">
        <f>IF(ISBLANK(X559), W559, X559)</f>
        <v>wand_ai_070_EN</v>
      </c>
    </row>
    <row r="560" spans="1:26">
      <c r="A560" s="9" t="s">
        <v>244</v>
      </c>
      <c r="B560" s="9" t="s">
        <v>1877</v>
      </c>
      <c r="C560" s="9">
        <v>5</v>
      </c>
      <c r="D560" s="9">
        <v>9</v>
      </c>
      <c r="E560" s="9" t="str">
        <f>_xlfn.CONCAT(B560, RIGHT(_xlfn.CONCAT("0", D560), 2))</f>
        <v>BZ-X_09</v>
      </c>
      <c r="F560" s="9" t="s">
        <v>1469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>
        <f>MATCH($A560, 'Spells By School'!D:D, 0)</f>
        <v>73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>IF(ISNA($J560), IF(ISNA($K560), IF(ISNA($L560), IF(ISNA($M560), IF(ISNA($N560), IF(ISNA($O560), IF(ISNA($P560), IF(ISNA($Q560), IF(ISNA($R560), "###error###", R$1),Q$1),P$1),O$1),N$1),M$1),L$1),K$1),J$1)</f>
        <v>Transmutation</v>
      </c>
      <c r="T560" s="9" t="str">
        <f>IF(ISNA($J560), IF(ISNA($K560), IF(ISNA($L560), IF(ISNA($M560), IF(ISNA($N560), IF(ISNA($O560), IF(ISNA($P560), IF(ISNA($Q560), IF(ISNA($R560), "###error###", "WM"),"IL"),"NE"),"EN"),"EV"),"TR"),"DI"),"CO"),"AB")</f>
        <v>TR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42</v>
      </c>
      <c r="V560" s="9" t="str">
        <f>INDEX('Wand Mapping'!K:K, U560)</f>
        <v>wand_ai_400</v>
      </c>
      <c r="W560" s="9" t="str">
        <f>_xlfn.CONCAT(V560, "_", T560)</f>
        <v>wand_ai_400_TR</v>
      </c>
      <c r="Z560" s="9" t="str">
        <f>IF(ISBLANK(X560), W560, X560)</f>
        <v>wand_ai_400_TR</v>
      </c>
    </row>
    <row r="561" spans="1:26">
      <c r="A561" s="9" t="s">
        <v>539</v>
      </c>
      <c r="B561" s="9" t="s">
        <v>1878</v>
      </c>
      <c r="C561" s="9">
        <v>5</v>
      </c>
      <c r="D561" s="9">
        <v>9</v>
      </c>
      <c r="E561" s="9" t="str">
        <f>_xlfn.CONCAT(B561, RIGHT(_xlfn.CONCAT("0", D561), 2))</f>
        <v>BZ-X009</v>
      </c>
      <c r="F561" s="9" t="s">
        <v>1470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66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86</v>
      </c>
      <c r="V561" s="9" t="str">
        <f>INDEX('Wand Mapping'!K:K, U561)</f>
        <v>wand_ai_840</v>
      </c>
      <c r="W561" s="9" t="str">
        <f>_xlfn.CONCAT(V561, "_", T561)</f>
        <v>wand_ai_840_CO</v>
      </c>
      <c r="Z561" s="9" t="str">
        <f>IF(ISBLANK(X561), W561, X561)</f>
        <v>wand_ai_840_CO</v>
      </c>
    </row>
    <row r="562" spans="1:26">
      <c r="A562" s="9" t="s">
        <v>132</v>
      </c>
      <c r="B562" s="9" t="s">
        <v>1879</v>
      </c>
      <c r="C562" s="9">
        <v>5</v>
      </c>
      <c r="D562" s="9">
        <v>9</v>
      </c>
      <c r="E562" s="9" t="str">
        <f>_xlfn.CONCAT(B562, RIGHT(_xlfn.CONCAT("0", D562), 2))</f>
        <v>BZ-X109</v>
      </c>
      <c r="F562" s="9" t="s">
        <v>1471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 t="e">
        <f>MATCH($A562, 'Spells By School'!E:E, 0)</f>
        <v>#N/A</v>
      </c>
      <c r="O562" s="9" t="e">
        <f>MATCH($A562, 'Spells By School'!F:F, 0)</f>
        <v>#N/A</v>
      </c>
      <c r="P562" s="9">
        <f ca="1">MATCH($A562, 'Spells By School'!G:G, 0)</f>
        <v>71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ca="1">IF(ISNA($J562), IF(ISNA($K562), IF(ISNA($L562), IF(ISNA($M562), IF(ISNA($N562), IF(ISNA($O562), IF(ISNA($P562), IF(ISNA($Q562), IF(ISNA($R562), "###error###", R$1),Q$1),P$1),O$1),N$1),M$1),L$1),K$1),J$1)</f>
        <v>Necromancy</v>
      </c>
      <c r="T562" s="9" t="str">
        <f ca="1">IF(ISNA($J562), IF(ISNA($K562), IF(ISNA($L562), IF(ISNA($M562), IF(ISNA($N562), IF(ISNA($O562), IF(ISNA($P562), IF(ISNA($Q562), IF(ISNA($R562), "###error###", "WM"),"IL"),"NE"),"EN"),"EV"),"TR"),"DI"),"CO"),"AB")</f>
        <v>NE</v>
      </c>
      <c r="U562" s="9">
        <f ca="1"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23</v>
      </c>
      <c r="V562" s="9" t="str">
        <f ca="1">INDEX('Wand Mapping'!K:K, U562)</f>
        <v>wand_ai_210</v>
      </c>
      <c r="W562" s="9" t="str">
        <f ca="1">_xlfn.CONCAT(V562, "_", T562)</f>
        <v>wand_ai_210_NE</v>
      </c>
      <c r="Z562" s="9" t="str">
        <f ca="1">IF(ISBLANK(X562), W562, X562)</f>
        <v>wand_ai_210_NE</v>
      </c>
    </row>
    <row r="563" spans="1:26">
      <c r="A563" s="9" t="s">
        <v>615</v>
      </c>
      <c r="B563" s="9" t="s">
        <v>1880</v>
      </c>
      <c r="C563" s="9">
        <v>5</v>
      </c>
      <c r="D563" s="9">
        <v>9</v>
      </c>
      <c r="E563" s="9" t="str">
        <f>_xlfn.CONCAT(B563, RIGHT(_xlfn.CONCAT("0", D563), 2))</f>
        <v>BZ-X209</v>
      </c>
      <c r="F563" s="9" t="s">
        <v>1472</v>
      </c>
      <c r="G563" s="9" t="s">
        <v>655</v>
      </c>
      <c r="H563" s="9" t="s">
        <v>656</v>
      </c>
      <c r="J563" s="9" t="e">
        <f>MATCH($A563, 'Spells By School'!A:A, 0)</f>
        <v>#N/A</v>
      </c>
      <c r="K563" s="9" t="e">
        <f>MATCH($A563, 'Spells By School'!B:B, 0)</f>
        <v>#N/A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>
        <f>MATCH($A563, 'Spells By School'!F:F, 0)</f>
        <v>2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Enchantment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EN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98</v>
      </c>
      <c r="V563" s="9" t="str">
        <f>INDEX('Wand Mapping'!K:K, U563)</f>
        <v>wand_ai_960</v>
      </c>
      <c r="W563" s="9" t="str">
        <f>_xlfn.CONCAT(V563, "_", T563)</f>
        <v>wand_ai_960_EN</v>
      </c>
      <c r="Z563" s="9" t="str">
        <f>IF(ISBLANK(X563), W563, X563)</f>
        <v>wand_ai_960_EN</v>
      </c>
    </row>
    <row r="564" spans="1:26">
      <c r="A564" s="9" t="s">
        <v>412</v>
      </c>
      <c r="B564" s="9" t="s">
        <v>1881</v>
      </c>
      <c r="C564" s="9">
        <v>5</v>
      </c>
      <c r="D564" s="9">
        <v>9</v>
      </c>
      <c r="E564" s="9" t="str">
        <f>_xlfn.CONCAT(B564, RIGHT(_xlfn.CONCAT("0", D564), 2))</f>
        <v>BZ-X309</v>
      </c>
      <c r="F564" s="9" t="s">
        <v>1473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45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67</v>
      </c>
      <c r="V564" s="9" t="str">
        <f ca="1">INDEX('Wand Mapping'!K:K, U564)</f>
        <v>wand_ai_650</v>
      </c>
      <c r="W564" s="9" t="str">
        <f ca="1">_xlfn.CONCAT(V564, "_", T564)</f>
        <v>wand_ai_650_NE</v>
      </c>
      <c r="Z564" s="9" t="str">
        <f ca="1">IF(ISBLANK(X564), W564, X564)</f>
        <v>wand_ai_650_NE</v>
      </c>
    </row>
    <row r="565" spans="1:26">
      <c r="A565" s="9" t="s">
        <v>583</v>
      </c>
      <c r="B565" s="9" t="s">
        <v>1884</v>
      </c>
      <c r="C565" s="9">
        <v>6</v>
      </c>
      <c r="D565" s="9">
        <v>12</v>
      </c>
      <c r="E565" s="9" t="str">
        <f>_xlfn.CONCAT(B565, RIGHT(_xlfn.CONCAT("0", D565), 2))</f>
        <v>BZ-X612</v>
      </c>
      <c r="F565" s="9" t="s">
        <v>1476</v>
      </c>
      <c r="G565" s="9" t="s">
        <v>655</v>
      </c>
      <c r="H565" s="9" t="s">
        <v>656</v>
      </c>
      <c r="J565" s="9" t="e">
        <f>MATCH($A565, 'Spells By School'!A:A, 0)</f>
        <v>#N/A</v>
      </c>
      <c r="K565" s="9">
        <f>MATCH($A565, 'Spells By School'!B:B, 0)</f>
        <v>52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Conjuration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CO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93</v>
      </c>
      <c r="V565" s="9" t="str">
        <f>INDEX('Wand Mapping'!K:K, U565)</f>
        <v>wand_ai_910</v>
      </c>
      <c r="W565" s="9" t="str">
        <f>_xlfn.CONCAT(V565, "_", T565)</f>
        <v>wand_ai_910_CO</v>
      </c>
      <c r="Z565" s="9" t="str">
        <f>IF(ISBLANK(X565), W565, X565)</f>
        <v>wand_ai_910_CO</v>
      </c>
    </row>
    <row r="566" spans="1:26">
      <c r="A566" s="9" t="s">
        <v>119</v>
      </c>
      <c r="B566" s="9" t="s">
        <v>1885</v>
      </c>
      <c r="C566" s="9">
        <v>6</v>
      </c>
      <c r="D566" s="9">
        <v>12</v>
      </c>
      <c r="E566" s="9" t="str">
        <f>_xlfn.CONCAT(B566, RIGHT(_xlfn.CONCAT("0", D566), 2))</f>
        <v>BZ-X712</v>
      </c>
      <c r="F566" s="9" t="s">
        <v>1477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58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21</v>
      </c>
      <c r="V566" s="9" t="str">
        <f>INDEX('Wand Mapping'!K:K, U566)</f>
        <v>wand_ai_190</v>
      </c>
      <c r="W566" s="9" t="str">
        <f>_xlfn.CONCAT(V566, "_", T566)</f>
        <v>wand_ai_190_EV</v>
      </c>
      <c r="Z566" s="9" t="str">
        <f>IF(ISBLANK(X566), W566, X566)</f>
        <v>wand_ai_190_EV</v>
      </c>
    </row>
    <row r="567" spans="1:26">
      <c r="A567" s="9" t="s">
        <v>256</v>
      </c>
      <c r="B567" s="9" t="s">
        <v>1886</v>
      </c>
      <c r="C567" s="9">
        <v>6</v>
      </c>
      <c r="D567" s="9">
        <v>12</v>
      </c>
      <c r="E567" s="9" t="str">
        <f>_xlfn.CONCAT(B567, RIGHT(_xlfn.CONCAT("0", D567), 2))</f>
        <v>BZ-X812</v>
      </c>
      <c r="F567" s="9" t="s">
        <v>1478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 t="e">
        <f>MATCH($A567, 'Spells By School'!D:D, 0)</f>
        <v>#N/A</v>
      </c>
      <c r="N567" s="9" t="e">
        <f>MATCH($A567, 'Spells By School'!E:E, 0)</f>
        <v>#N/A</v>
      </c>
      <c r="O567" s="9" t="e">
        <f>MATCH($A567, 'Spells By School'!F:F, 0)</f>
        <v>#N/A</v>
      </c>
      <c r="P567" s="9">
        <f ca="1">MATCH($A567, 'Spells By School'!G:G, 0)</f>
        <v>22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 ca="1">IF(ISNA($J567), IF(ISNA($K567), IF(ISNA($L567), IF(ISNA($M567), IF(ISNA($N567), IF(ISNA($O567), IF(ISNA($P567), IF(ISNA($Q567), IF(ISNA($R567), "###error###", R$1),Q$1),P$1),O$1),N$1),M$1),L$1),K$1),J$1)</f>
        <v>Necromancy</v>
      </c>
      <c r="T567" s="9" t="str">
        <f ca="1">IF(ISNA($J567), IF(ISNA($K567), IF(ISNA($L567), IF(ISNA($M567), IF(ISNA($N567), IF(ISNA($O567), IF(ISNA($P567), IF(ISNA($Q567), IF(ISNA($R567), "###error###", "WM"),"IL"),"NE"),"EN"),"EV"),"TR"),"DI"),"CO"),"AB")</f>
        <v>NE</v>
      </c>
      <c r="U567" s="9">
        <f ca="1"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43</v>
      </c>
      <c r="V567" s="9" t="str">
        <f ca="1">INDEX('Wand Mapping'!K:K, U567)</f>
        <v>wand_ai_410</v>
      </c>
      <c r="W567" s="9" t="str">
        <f ca="1">_xlfn.CONCAT(V567, "_", T567)</f>
        <v>wand_ai_410_NE</v>
      </c>
      <c r="Z567" s="9" t="str">
        <f ca="1">IF(ISBLANK(X567), W567, X567)</f>
        <v>wand_ai_410_NE</v>
      </c>
    </row>
    <row r="568" spans="1:26">
      <c r="A568" s="9" t="s">
        <v>31</v>
      </c>
      <c r="B568" s="9" t="s">
        <v>1887</v>
      </c>
      <c r="C568" s="9">
        <v>6</v>
      </c>
      <c r="D568" s="9">
        <v>12</v>
      </c>
      <c r="E568" s="9" t="str">
        <f>_xlfn.CONCAT(B568, RIGHT(_xlfn.CONCAT("0", D568), 2))</f>
        <v>BZ-X912</v>
      </c>
      <c r="F568" s="9" t="s">
        <v>1479</v>
      </c>
      <c r="G568" s="9" t="s">
        <v>655</v>
      </c>
      <c r="H568" s="9" t="s">
        <v>656</v>
      </c>
      <c r="J568" s="9" t="e">
        <f>MATCH($A568, 'Spells By School'!A:A, 0)</f>
        <v>#N/A</v>
      </c>
      <c r="K568" s="9" t="e">
        <f>MATCH($A568, 'Spells By School'!B:B, 0)</f>
        <v>#N/A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>
        <f ca="1">MATCH($A568, 'Spells By School'!G:G, 0)</f>
        <v>65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 ca="1">IF(ISNA($J568), IF(ISNA($K568), IF(ISNA($L568), IF(ISNA($M568), IF(ISNA($N568), IF(ISNA($O568), IF(ISNA($P568), IF(ISNA($Q568), IF(ISNA($R568), "###error###", R$1),Q$1),P$1),O$1),N$1),M$1),L$1),K$1),J$1)</f>
        <v>Necromancy</v>
      </c>
      <c r="T568" s="9" t="str">
        <f ca="1">IF(ISNA($J568), IF(ISNA($K568), IF(ISNA($L568), IF(ISNA($M568), IF(ISNA($N568), IF(ISNA($O568), IF(ISNA($P568), IF(ISNA($Q568), IF(ISNA($R568), "###error###", "WM"),"IL"),"NE"),"EN"),"EV"),"TR"),"DI"),"CO"),"AB")</f>
        <v>NE</v>
      </c>
      <c r="U568" s="9">
        <f ca="1"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6</v>
      </c>
      <c r="V568" s="9" t="str">
        <f ca="1">INDEX('Wand Mapping'!K:K, U568)</f>
        <v>wand_ai_040</v>
      </c>
      <c r="W568" s="9" t="str">
        <f ca="1">_xlfn.CONCAT(V568, "_", T568)</f>
        <v>wand_ai_040_NE</v>
      </c>
      <c r="Z568" s="9" t="str">
        <f ca="1">IF(ISBLANK(X568), W568, X568)</f>
        <v>wand_ai_040_NE</v>
      </c>
    </row>
    <row r="569" spans="1:26">
      <c r="A569" s="9" t="s">
        <v>399</v>
      </c>
      <c r="B569" s="9" t="s">
        <v>1888</v>
      </c>
      <c r="C569" s="9">
        <v>6</v>
      </c>
      <c r="D569" s="9">
        <v>12</v>
      </c>
      <c r="E569" s="9" t="str">
        <f>_xlfn.CONCAT(B569, RIGHT(_xlfn.CONCAT("0", D569), 2))</f>
        <v>BZ-XA12</v>
      </c>
      <c r="F569" s="9" t="s">
        <v>1480</v>
      </c>
      <c r="G569" s="9" t="s">
        <v>655</v>
      </c>
      <c r="H569" s="9" t="s">
        <v>656</v>
      </c>
      <c r="J569" s="9" t="e">
        <f>MATCH($A569, 'Spells By School'!A:A, 0)</f>
        <v>#N/A</v>
      </c>
      <c r="K569" s="9" t="e">
        <f>MATCH($A569, 'Spells By School'!B:B, 0)</f>
        <v>#N/A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>
        <f ca="1">MATCH($A569, 'Spells By School'!G:G, 0)</f>
        <v>70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 ca="1">IF(ISNA($J569), IF(ISNA($K569), IF(ISNA($L569), IF(ISNA($M569), IF(ISNA($N569), IF(ISNA($O569), IF(ISNA($P569), IF(ISNA($Q569), IF(ISNA($R569), "###error###", R$1),Q$1),P$1),O$1),N$1),M$1),L$1),K$1),J$1)</f>
        <v>Necromancy</v>
      </c>
      <c r="T569" s="9" t="str">
        <f ca="1">IF(ISNA($J569), IF(ISNA($K569), IF(ISNA($L569), IF(ISNA($M569), IF(ISNA($N569), IF(ISNA($O569), IF(ISNA($P569), IF(ISNA($Q569), IF(ISNA($R569), "###error###", "WM"),"IL"),"NE"),"EN"),"EV"),"TR"),"DI"),"CO"),"AB")</f>
        <v>NE</v>
      </c>
      <c r="U569" s="9">
        <f ca="1"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65</v>
      </c>
      <c r="V569" s="9" t="str">
        <f ca="1">INDEX('Wand Mapping'!K:K, U569)</f>
        <v>wand_ai_630</v>
      </c>
      <c r="W569" s="9" t="str">
        <f ca="1">_xlfn.CONCAT(V569, "_", T569)</f>
        <v>wand_ai_630_NE</v>
      </c>
      <c r="Z569" s="9" t="str">
        <f ca="1">IF(ISBLANK(X569), W569, X569)</f>
        <v>wand_ai_630_NE</v>
      </c>
    </row>
    <row r="570" spans="1:26">
      <c r="A570" s="9" t="s">
        <v>24</v>
      </c>
      <c r="B570" s="9" t="s">
        <v>1889</v>
      </c>
      <c r="C570" s="9">
        <v>6</v>
      </c>
      <c r="D570" s="9">
        <v>12</v>
      </c>
      <c r="E570" s="9" t="str">
        <f>_xlfn.CONCAT(B570, RIGHT(_xlfn.CONCAT("0", D570), 2))</f>
        <v>BZ-XB12</v>
      </c>
      <c r="F570" s="9" t="s">
        <v>1481</v>
      </c>
      <c r="G570" s="9" t="s">
        <v>655</v>
      </c>
      <c r="H570" s="9" t="s">
        <v>656</v>
      </c>
      <c r="J570" s="9">
        <f>MATCH($A570, 'Spells By School'!A:A, 0)</f>
        <v>6</v>
      </c>
      <c r="K570" s="9" t="e">
        <f>MATCH($A570, 'Spells By School'!B:B, 0)</f>
        <v>#N/A</v>
      </c>
      <c r="L570" s="9" t="e">
        <f>MATCH($A570, 'Spells By School'!C:C, 0)</f>
        <v>#N/A</v>
      </c>
      <c r="M570" s="9" t="e">
        <f>MATCH($A570, 'Spells By School'!D:D, 0)</f>
        <v>#N/A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Abjuration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AB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5</v>
      </c>
      <c r="V570" s="9" t="str">
        <f>INDEX('Wand Mapping'!K:K, U570)</f>
        <v>wand_ai_030</v>
      </c>
      <c r="W570" s="9" t="str">
        <f>_xlfn.CONCAT(V570, "_", T570)</f>
        <v>wand_ai_030_AB</v>
      </c>
      <c r="Z570" s="9" t="str">
        <f>IF(ISBLANK(X570), W570, X570)</f>
        <v>wand_ai_030_AB</v>
      </c>
    </row>
    <row r="571" spans="1:26">
      <c r="A571" s="9" t="s">
        <v>338</v>
      </c>
      <c r="B571" s="9" t="s">
        <v>1890</v>
      </c>
      <c r="C571" s="9">
        <v>6</v>
      </c>
      <c r="D571" s="9">
        <v>12</v>
      </c>
      <c r="E571" s="9" t="str">
        <f>_xlfn.CONCAT(B571, RIGHT(_xlfn.CONCAT("0", D571), 2))</f>
        <v>BZ-XC12</v>
      </c>
      <c r="F571" s="9" t="s">
        <v>1482</v>
      </c>
      <c r="G571" s="9" t="s">
        <v>655</v>
      </c>
      <c r="H571" s="9" t="s">
        <v>656</v>
      </c>
      <c r="J571" s="9" t="e">
        <f>MATCH($A571, 'Spells By School'!A:A, 0)</f>
        <v>#N/A</v>
      </c>
      <c r="K571" s="9" t="e">
        <f>MATCH($A571, 'Spells By School'!B:B, 0)</f>
        <v>#N/A</v>
      </c>
      <c r="L571" s="9" t="e">
        <f>MATCH($A571, 'Spells By School'!C:C, 0)</f>
        <v>#N/A</v>
      </c>
      <c r="M571" s="9" t="e">
        <f>MATCH($A571, 'Spells By School'!D:D, 0)</f>
        <v>#N/A</v>
      </c>
      <c r="N571" s="9" t="e">
        <f>MATCH($A571, 'Spells By School'!E:E, 0)</f>
        <v>#N/A</v>
      </c>
      <c r="O571" s="9" t="e">
        <f>MATCH($A571, 'Spells By School'!F:F, 0)</f>
        <v>#N/A</v>
      </c>
      <c r="P571" s="9">
        <f ca="1">MATCH($A571, 'Spells By School'!G:G, 0)</f>
        <v>42</v>
      </c>
      <c r="Q571" s="9" t="e">
        <f>MATCH($A571, 'Spells By School'!H:H, 0)</f>
        <v>#N/A</v>
      </c>
      <c r="R571" s="9" t="e">
        <f>MATCH($A571, 'Spells By School'!I:I, 0)</f>
        <v>#N/A</v>
      </c>
      <c r="S571" s="9" t="str">
        <f ca="1">IF(ISNA($J571), IF(ISNA($K571), IF(ISNA($L571), IF(ISNA($M571), IF(ISNA($N571), IF(ISNA($O571), IF(ISNA($P571), IF(ISNA($Q571), IF(ISNA($R571), "###error###", R$1),Q$1),P$1),O$1),N$1),M$1),L$1),K$1),J$1)</f>
        <v>Necromancy</v>
      </c>
      <c r="T571" s="9" t="str">
        <f ca="1">IF(ISNA($J571), IF(ISNA($K571), IF(ISNA($L571), IF(ISNA($M571), IF(ISNA($N571), IF(ISNA($O571), IF(ISNA($P571), IF(ISNA($Q571), IF(ISNA($R571), "###error###", "WM"),"IL"),"NE"),"EN"),"EV"),"TR"),"DI"),"CO"),"AB")</f>
        <v>NE</v>
      </c>
      <c r="U571" s="9">
        <f ca="1">IF(ISNA($J571), IF(ISNA($K571), IF(ISNA($L571), IF(ISNA($M571), IF(ISNA($N571), IF(ISNA($O571), IF(ISNA($P571), IF(ISNA($Q571), IF(ISNA($R571), "###error###", MATCH(A571, 'Wand Mapping'!J:J,0)),MATCH(A571, 'Wand Mapping'!I:I,0)),MATCH(A571, 'Wand Mapping'!H:H,0)),MATCH(A571, 'Wand Mapping'!G:G,0)),MATCH(A571, 'Wand Mapping'!F:F,0)),MATCH(A571, 'Wand Mapping'!E:E,0)),MATCH(A571, 'Wand Mapping'!D:D,0)),MATCH(A571, 'Wand Mapping'!C:C,0)),MATCH(A571, 'Wand Mapping'!B:B,0))</f>
        <v>55</v>
      </c>
      <c r="V571" s="9" t="str">
        <f ca="1">INDEX('Wand Mapping'!K:K, U571)</f>
        <v>wand_ai_530</v>
      </c>
      <c r="W571" s="9" t="str">
        <f ca="1">_xlfn.CONCAT(V571, "_", T571)</f>
        <v>wand_ai_530_NE</v>
      </c>
      <c r="Z571" s="9" t="str">
        <f ca="1">IF(ISBLANK(X571), W571, X571)</f>
        <v>wand_ai_530_NE</v>
      </c>
    </row>
    <row r="572" spans="1:26">
      <c r="A572" s="9" t="s">
        <v>413</v>
      </c>
      <c r="B572" s="9" t="s">
        <v>1891</v>
      </c>
      <c r="C572" s="9">
        <v>6</v>
      </c>
      <c r="D572" s="9">
        <v>12</v>
      </c>
      <c r="E572" s="9" t="str">
        <f>_xlfn.CONCAT(B572, RIGHT(_xlfn.CONCAT("0", D572), 2))</f>
        <v>BZ-XD12</v>
      </c>
      <c r="F572" s="9" t="s">
        <v>1483</v>
      </c>
      <c r="G572" s="9" t="s">
        <v>655</v>
      </c>
      <c r="H572" s="9" t="s">
        <v>656</v>
      </c>
      <c r="J572" s="9" t="e">
        <f>MATCH($A572, 'Spells By School'!A:A, 0)</f>
        <v>#N/A</v>
      </c>
      <c r="K572" s="9" t="e">
        <f>MATCH($A572, 'Spells By School'!B:B, 0)</f>
        <v>#N/A</v>
      </c>
      <c r="L572" s="9" t="e">
        <f>MATCH($A572, 'Spells By School'!C:C, 0)</f>
        <v>#N/A</v>
      </c>
      <c r="M572" s="9" t="e">
        <f>MATCH($A572, 'Spells By School'!D:D, 0)</f>
        <v>#N/A</v>
      </c>
      <c r="N572" s="9" t="e">
        <f>MATCH($A572, 'Spells By School'!E:E, 0)</f>
        <v>#N/A</v>
      </c>
      <c r="O572" s="9" t="e">
        <f>MATCH($A572, 'Spells By School'!F:F, 0)</f>
        <v>#N/A</v>
      </c>
      <c r="P572" s="9" t="e">
        <f ca="1">MATCH($A572, 'Spells By School'!G:G, 0)</f>
        <v>#N/A</v>
      </c>
      <c r="Q572" s="9">
        <f>MATCH($A572, 'Spells By School'!H:H, 0)</f>
        <v>25</v>
      </c>
      <c r="R572" s="9" t="e">
        <f>MATCH($A572, 'Spells By School'!I:I, 0)</f>
        <v>#N/A</v>
      </c>
      <c r="S572" s="9" t="str">
        <f ca="1">IF(ISNA($J572), IF(ISNA($K572), IF(ISNA($L572), IF(ISNA($M572), IF(ISNA($N572), IF(ISNA($O572), IF(ISNA($P572), IF(ISNA($Q572), IF(ISNA($R572), "###error###", R$1),Q$1),P$1),O$1),N$1),M$1),L$1),K$1),J$1)</f>
        <v>Illusion</v>
      </c>
      <c r="T572" s="9" t="str">
        <f ca="1">IF(ISNA($J572), IF(ISNA($K572), IF(ISNA($L572), IF(ISNA($M572), IF(ISNA($N572), IF(ISNA($O572), IF(ISNA($P572), IF(ISNA($Q572), IF(ISNA($R572), "###error###", "WM"),"IL"),"NE"),"EN"),"EV"),"TR"),"DI"),"CO"),"AB")</f>
        <v>IL</v>
      </c>
      <c r="U572" s="9">
        <f ca="1">IF(ISNA($J572), IF(ISNA($K572), IF(ISNA($L572), IF(ISNA($M572), IF(ISNA($N572), IF(ISNA($O572), IF(ISNA($P572), IF(ISNA($Q572), IF(ISNA($R572), "###error###", MATCH(A572, 'Wand Mapping'!J:J,0)),MATCH(A572, 'Wand Mapping'!I:I,0)),MATCH(A572, 'Wand Mapping'!H:H,0)),MATCH(A572, 'Wand Mapping'!G:G,0)),MATCH(A572, 'Wand Mapping'!F:F,0)),MATCH(A572, 'Wand Mapping'!E:E,0)),MATCH(A572, 'Wand Mapping'!D:D,0)),MATCH(A572, 'Wand Mapping'!C:C,0)),MATCH(A572, 'Wand Mapping'!B:B,0))</f>
        <v>67</v>
      </c>
      <c r="V572" s="9" t="str">
        <f ca="1">INDEX('Wand Mapping'!K:K, U572)</f>
        <v>wand_ai_650</v>
      </c>
      <c r="W572" s="9" t="str">
        <f ca="1">_xlfn.CONCAT(V572, "_", T572)</f>
        <v>wand_ai_650_IL</v>
      </c>
      <c r="Z572" s="9" t="str">
        <f ca="1">IF(ISBLANK(X572), W572, X572)</f>
        <v>wand_ai_650_IL</v>
      </c>
    </row>
    <row r="573" spans="1:26">
      <c r="A573" s="9" t="s">
        <v>1484</v>
      </c>
      <c r="B573" s="9" t="s">
        <v>1892</v>
      </c>
      <c r="C573" s="9">
        <v>6</v>
      </c>
      <c r="D573" s="9">
        <v>12</v>
      </c>
      <c r="E573" s="9" t="str">
        <f>_xlfn.CONCAT(B573, RIGHT(_xlfn.CONCAT("0", D573), 2))</f>
        <v>BZ-XE12</v>
      </c>
      <c r="F573" s="9" t="s">
        <v>793</v>
      </c>
      <c r="G573" s="9" t="s">
        <v>655</v>
      </c>
      <c r="H573" s="9" t="s">
        <v>656</v>
      </c>
      <c r="J573" s="9" t="e">
        <f>MATCH($A573, 'Spells By School'!A:A, 0)</f>
        <v>#N/A</v>
      </c>
      <c r="K573" s="9">
        <f>MATCH($A573, 'Spells By School'!B:B, 0)</f>
        <v>102</v>
      </c>
      <c r="L573" s="9" t="e">
        <f>MATCH($A573, 'Spells By School'!C:C, 0)</f>
        <v>#N/A</v>
      </c>
      <c r="M573" s="9" t="e">
        <f>MATCH($A573, 'Spells By School'!D:D, 0)</f>
        <v>#N/A</v>
      </c>
      <c r="N573" s="9" t="e">
        <f>MATCH($A573, 'Spells By School'!E:E, 0)</f>
        <v>#N/A</v>
      </c>
      <c r="O573" s="9" t="e">
        <f>MATCH($A573, 'Spells By School'!F:F, 0)</f>
        <v>#N/A</v>
      </c>
      <c r="P573" s="9" t="e">
        <f ca="1">MATCH($A573, 'Spells By School'!G:G, 0)</f>
        <v>#N/A</v>
      </c>
      <c r="Q573" s="9" t="e">
        <f>MATCH($A573, 'Spells By School'!H:H, 0)</f>
        <v>#N/A</v>
      </c>
      <c r="R573" s="9" t="e">
        <f>MATCH($A573, 'Spells By School'!I:I, 0)</f>
        <v>#N/A</v>
      </c>
      <c r="S573" s="9" t="str">
        <f>IF(ISNA($J573), IF(ISNA($K573), IF(ISNA($L573), IF(ISNA($M573), IF(ISNA($N573), IF(ISNA($O573), IF(ISNA($P573), IF(ISNA($Q573), IF(ISNA($R573), "###error###", R$1),Q$1),P$1),O$1),N$1),M$1),L$1),K$1),J$1)</f>
        <v>Conjuration</v>
      </c>
      <c r="T573" s="9" t="str">
        <f>IF(ISNA($J573), IF(ISNA($K573), IF(ISNA($L573), IF(ISNA($M573), IF(ISNA($N573), IF(ISNA($O573), IF(ISNA($P573), IF(ISNA($Q573), IF(ISNA($R573), "###error###", "WM"),"IL"),"NE"),"EN"),"EV"),"TR"),"DI"),"CO"),"AB")</f>
        <v>CO</v>
      </c>
      <c r="U573" s="9" t="e">
        <f>IF(ISNA($J573), IF(ISNA($K573), IF(ISNA($L573), IF(ISNA($M573), IF(ISNA($N573), IF(ISNA($O573), IF(ISNA($P573), IF(ISNA($Q573), IF(ISNA($R573), "###error###", MATCH(A573, 'Wand Mapping'!J:J,0)),MATCH(A573, 'Wand Mapping'!I:I,0)),MATCH(A573, 'Wand Mapping'!H:H,0)),MATCH(A573, 'Wand Mapping'!G:G,0)),MATCH(A573, 'Wand Mapping'!F:F,0)),MATCH(A573, 'Wand Mapping'!E:E,0)),MATCH(A573, 'Wand Mapping'!D:D,0)),MATCH(A573, 'Wand Mapping'!C:C,0)),MATCH(A573, 'Wand Mapping'!B:B,0))</f>
        <v>#N/A</v>
      </c>
      <c r="V573" s="9" t="e">
        <f>INDEX('Wand Mapping'!K:K, U573)</f>
        <v>#N/A</v>
      </c>
      <c r="W573" s="9" t="e">
        <f>_xlfn.CONCAT(V573, "_", T573)</f>
        <v>#N/A</v>
      </c>
      <c r="X573" s="60" t="s">
        <v>1957</v>
      </c>
      <c r="Z573" s="9" t="str">
        <f>IF(ISBLANK(X573), W573, X573)</f>
        <v>wand_ai_590_CO</v>
      </c>
    </row>
    <row r="574" spans="1:26">
      <c r="A574" s="9" t="s">
        <v>151</v>
      </c>
      <c r="B574" s="9" t="s">
        <v>1893</v>
      </c>
      <c r="C574" s="9">
        <v>6</v>
      </c>
      <c r="D574" s="9">
        <v>12</v>
      </c>
      <c r="E574" s="9" t="str">
        <f>_xlfn.CONCAT(B574, RIGHT(_xlfn.CONCAT("0", D574), 2))</f>
        <v>BZ-XF12</v>
      </c>
      <c r="F574" s="9" t="s">
        <v>1485</v>
      </c>
      <c r="G574" s="9" t="s">
        <v>655</v>
      </c>
      <c r="H574" s="9" t="s">
        <v>656</v>
      </c>
      <c r="J574" s="9">
        <f>MATCH($A574, 'Spells By School'!A:A, 0)</f>
        <v>14</v>
      </c>
      <c r="K574" s="9" t="e">
        <f>MATCH($A574, 'Spells By School'!B:B, 0)</f>
        <v>#N/A</v>
      </c>
      <c r="L574" s="9" t="e">
        <f>MATCH($A574, 'Spells By School'!C:C, 0)</f>
        <v>#N/A</v>
      </c>
      <c r="M574" s="9" t="e">
        <f>MATCH($A574, 'Spells By School'!D:D, 0)</f>
        <v>#N/A</v>
      </c>
      <c r="N574" s="9" t="e">
        <f>MATCH($A574, 'Spells By School'!E:E, 0)</f>
        <v>#N/A</v>
      </c>
      <c r="O574" s="9" t="e">
        <f>MATCH($A574, 'Spells By School'!F:F, 0)</f>
        <v>#N/A</v>
      </c>
      <c r="P574" s="9" t="e">
        <f ca="1">MATCH($A574, 'Spells By School'!G:G, 0)</f>
        <v>#N/A</v>
      </c>
      <c r="Q574" s="9" t="e">
        <f>MATCH($A574, 'Spells By School'!H:H, 0)</f>
        <v>#N/A</v>
      </c>
      <c r="R574" s="9" t="e">
        <f>MATCH($A574, 'Spells By School'!I:I, 0)</f>
        <v>#N/A</v>
      </c>
      <c r="S574" s="9" t="str">
        <f>IF(ISNA($J574), IF(ISNA($K574), IF(ISNA($L574), IF(ISNA($M574), IF(ISNA($N574), IF(ISNA($O574), IF(ISNA($P574), IF(ISNA($Q574), IF(ISNA($R574), "###error###", R$1),Q$1),P$1),O$1),N$1),M$1),L$1),K$1),J$1)</f>
        <v>Abjuration</v>
      </c>
      <c r="T574" s="9" t="str">
        <f>IF(ISNA($J574), IF(ISNA($K574), IF(ISNA($L574), IF(ISNA($M574), IF(ISNA($N574), IF(ISNA($O574), IF(ISNA($P574), IF(ISNA($Q574), IF(ISNA($R574), "###error###", "WM"),"IL"),"NE"),"EN"),"EV"),"TR"),"DI"),"CO"),"AB")</f>
        <v>AB</v>
      </c>
      <c r="U574" s="9">
        <f>IF(ISNA($J574), IF(ISNA($K574), IF(ISNA($L574), IF(ISNA($M574), IF(ISNA($N574), IF(ISNA($O574), IF(ISNA($P574), IF(ISNA($Q574), IF(ISNA($R574), "###error###", MATCH(A574, 'Wand Mapping'!J:J,0)),MATCH(A574, 'Wand Mapping'!I:I,0)),MATCH(A574, 'Wand Mapping'!H:H,0)),MATCH(A574, 'Wand Mapping'!G:G,0)),MATCH(A574, 'Wand Mapping'!F:F,0)),MATCH(A574, 'Wand Mapping'!E:E,0)),MATCH(A574, 'Wand Mapping'!D:D,0)),MATCH(A574, 'Wand Mapping'!C:C,0)),MATCH(A574, 'Wand Mapping'!B:B,0))</f>
        <v>27</v>
      </c>
      <c r="V574" s="9" t="str">
        <f>INDEX('Wand Mapping'!K:K, U574)</f>
        <v>wand_ai_250</v>
      </c>
      <c r="W574" s="9" t="str">
        <f>_xlfn.CONCAT(V574, "_", T574)</f>
        <v>wand_ai_250_AB</v>
      </c>
      <c r="Z574" s="9" t="str">
        <f>IF(ISBLANK(X574), W574, X574)</f>
        <v>wand_ai_250_AB</v>
      </c>
    </row>
    <row r="575" spans="1:26">
      <c r="A575" s="9" t="s">
        <v>200</v>
      </c>
      <c r="B575" s="9" t="s">
        <v>1894</v>
      </c>
      <c r="C575" s="9">
        <v>6</v>
      </c>
      <c r="D575" s="9">
        <v>12</v>
      </c>
      <c r="E575" s="9" t="str">
        <f>_xlfn.CONCAT(B575, RIGHT(_xlfn.CONCAT("0", D575), 2))</f>
        <v>BZ-XG12</v>
      </c>
      <c r="F575" s="9" t="s">
        <v>1486</v>
      </c>
      <c r="G575" s="9" t="s">
        <v>655</v>
      </c>
      <c r="H575" s="9" t="s">
        <v>656</v>
      </c>
      <c r="J575" s="9" t="e">
        <f>MATCH($A575, 'Spells By School'!A:A, 0)</f>
        <v>#N/A</v>
      </c>
      <c r="K575" s="9" t="e">
        <f>MATCH($A575, 'Spells By School'!B:B, 0)</f>
        <v>#N/A</v>
      </c>
      <c r="L575" s="9" t="e">
        <f>MATCH($A575, 'Spells By School'!C:C, 0)</f>
        <v>#N/A</v>
      </c>
      <c r="M575" s="9" t="e">
        <f>MATCH($A575, 'Spells By School'!D:D, 0)</f>
        <v>#N/A</v>
      </c>
      <c r="N575" s="9">
        <f>MATCH($A575, 'Spells By School'!E:E, 0)</f>
        <v>84</v>
      </c>
      <c r="O575" s="9" t="e">
        <f>MATCH($A575, 'Spells By School'!F:F, 0)</f>
        <v>#N/A</v>
      </c>
      <c r="P575" s="9" t="e">
        <f ca="1">MATCH($A575, 'Spells By School'!G:G, 0)</f>
        <v>#N/A</v>
      </c>
      <c r="Q575" s="9" t="e">
        <f>MATCH($A575, 'Spells By School'!H:H, 0)</f>
        <v>#N/A</v>
      </c>
      <c r="R575" s="9" t="e">
        <f>MATCH($A575, 'Spells By School'!I:I, 0)</f>
        <v>#N/A</v>
      </c>
      <c r="S575" s="9" t="str">
        <f>IF(ISNA($J575), IF(ISNA($K575), IF(ISNA($L575), IF(ISNA($M575), IF(ISNA($N575), IF(ISNA($O575), IF(ISNA($P575), IF(ISNA($Q575), IF(ISNA($R575), "###error###", R$1),Q$1),P$1),O$1),N$1),M$1),L$1),K$1),J$1)</f>
        <v>Invocation</v>
      </c>
      <c r="T575" s="9" t="str">
        <f>IF(ISNA($J575), IF(ISNA($K575), IF(ISNA($L575), IF(ISNA($M575), IF(ISNA($N575), IF(ISNA($O575), IF(ISNA($P575), IF(ISNA($Q575), IF(ISNA($R575), "###error###", "WM"),"IL"),"NE"),"EN"),"EV"),"TR"),"DI"),"CO"),"AB")</f>
        <v>EV</v>
      </c>
      <c r="U575" s="9">
        <f>IF(ISNA($J575), IF(ISNA($K575), IF(ISNA($L575), IF(ISNA($M575), IF(ISNA($N575), IF(ISNA($O575), IF(ISNA($P575), IF(ISNA($Q575), IF(ISNA($R575), "###error###", MATCH(A575, 'Wand Mapping'!J:J,0)),MATCH(A575, 'Wand Mapping'!I:I,0)),MATCH(A575, 'Wand Mapping'!H:H,0)),MATCH(A575, 'Wand Mapping'!G:G,0)),MATCH(A575, 'Wand Mapping'!F:F,0)),MATCH(A575, 'Wand Mapping'!E:E,0)),MATCH(A575, 'Wand Mapping'!D:D,0)),MATCH(A575, 'Wand Mapping'!C:C,0)),MATCH(A575, 'Wand Mapping'!B:B,0))</f>
        <v>35</v>
      </c>
      <c r="V575" s="9" t="str">
        <f>INDEX('Wand Mapping'!K:K, U575)</f>
        <v>wand_ai_330</v>
      </c>
      <c r="W575" s="9" t="str">
        <f>_xlfn.CONCAT(V575, "_", T575)</f>
        <v>wand_ai_330_EV</v>
      </c>
      <c r="Z575" s="9" t="str">
        <f>IF(ISBLANK(X575), W575, X575)</f>
        <v>wand_ai_330_EV</v>
      </c>
    </row>
    <row r="576" spans="1:26">
      <c r="A576" s="9" t="s">
        <v>194</v>
      </c>
      <c r="B576" s="9" t="s">
        <v>1895</v>
      </c>
      <c r="C576" s="9">
        <v>6</v>
      </c>
      <c r="D576" s="9">
        <v>12</v>
      </c>
      <c r="E576" s="9" t="str">
        <f>_xlfn.CONCAT(B576, RIGHT(_xlfn.CONCAT("0", D576), 2))</f>
        <v>BZ-XH12</v>
      </c>
      <c r="F576" s="9" t="s">
        <v>1487</v>
      </c>
      <c r="G576" s="9" t="s">
        <v>655</v>
      </c>
      <c r="H576" s="9" t="s">
        <v>656</v>
      </c>
      <c r="J576" s="9" t="e">
        <f>MATCH($A576, 'Spells By School'!A:A, 0)</f>
        <v>#N/A</v>
      </c>
      <c r="K576" s="9" t="e">
        <f>MATCH($A576, 'Spells By School'!B:B, 0)</f>
        <v>#N/A</v>
      </c>
      <c r="L576" s="9" t="e">
        <f>MATCH($A576, 'Spells By School'!C:C, 0)</f>
        <v>#N/A</v>
      </c>
      <c r="M576" s="9" t="e">
        <f>MATCH($A576, 'Spells By School'!D:D, 0)</f>
        <v>#N/A</v>
      </c>
      <c r="N576" s="9">
        <f>MATCH($A576, 'Spells By School'!E:E, 0)</f>
        <v>73</v>
      </c>
      <c r="O576" s="9" t="e">
        <f>MATCH($A576, 'Spells By School'!F:F, 0)</f>
        <v>#N/A</v>
      </c>
      <c r="P576" s="9" t="e">
        <f ca="1">MATCH($A576, 'Spells By School'!G:G, 0)</f>
        <v>#N/A</v>
      </c>
      <c r="Q576" s="9" t="e">
        <f>MATCH($A576, 'Spells By School'!H:H, 0)</f>
        <v>#N/A</v>
      </c>
      <c r="R576" s="9" t="e">
        <f>MATCH($A576, 'Spells By School'!I:I, 0)</f>
        <v>#N/A</v>
      </c>
      <c r="S576" s="9" t="str">
        <f>IF(ISNA($J576), IF(ISNA($K576), IF(ISNA($L576), IF(ISNA($M576), IF(ISNA($N576), IF(ISNA($O576), IF(ISNA($P576), IF(ISNA($Q576), IF(ISNA($R576), "###error###", R$1),Q$1),P$1),O$1),N$1),M$1),L$1),K$1),J$1)</f>
        <v>Invocation</v>
      </c>
      <c r="T576" s="9" t="str">
        <f>IF(ISNA($J576), IF(ISNA($K576), IF(ISNA($L576), IF(ISNA($M576), IF(ISNA($N576), IF(ISNA($O576), IF(ISNA($P576), IF(ISNA($Q576), IF(ISNA($R576), "###error###", "WM"),"IL"),"NE"),"EN"),"EV"),"TR"),"DI"),"CO"),"AB")</f>
        <v>EV</v>
      </c>
      <c r="U576" s="9">
        <f>IF(ISNA($J576), IF(ISNA($K576), IF(ISNA($L576), IF(ISNA($M576), IF(ISNA($N576), IF(ISNA($O576), IF(ISNA($P576), IF(ISNA($Q576), IF(ISNA($R576), "###error###", MATCH(A576, 'Wand Mapping'!J:J,0)),MATCH(A576, 'Wand Mapping'!I:I,0)),MATCH(A576, 'Wand Mapping'!H:H,0)),MATCH(A576, 'Wand Mapping'!G:G,0)),MATCH(A576, 'Wand Mapping'!F:F,0)),MATCH(A576, 'Wand Mapping'!E:E,0)),MATCH(A576, 'Wand Mapping'!D:D,0)),MATCH(A576, 'Wand Mapping'!C:C,0)),MATCH(A576, 'Wand Mapping'!B:B,0))</f>
        <v>34</v>
      </c>
      <c r="V576" s="9" t="str">
        <f>INDEX('Wand Mapping'!K:K, U576)</f>
        <v>wand_ai_320</v>
      </c>
      <c r="W576" s="9" t="str">
        <f>_xlfn.CONCAT(V576, "_", T576)</f>
        <v>wand_ai_320_EV</v>
      </c>
      <c r="Z576" s="9" t="str">
        <f>IF(ISBLANK(X576), W576, X576)</f>
        <v>wand_ai_320_EV</v>
      </c>
    </row>
    <row r="577" spans="1:26">
      <c r="A577" s="9" t="s">
        <v>101</v>
      </c>
      <c r="B577" s="9" t="s">
        <v>1896</v>
      </c>
      <c r="C577" s="9">
        <v>7</v>
      </c>
      <c r="D577" s="9">
        <v>14</v>
      </c>
      <c r="E577" s="9" t="str">
        <f>_xlfn.CONCAT(B577, RIGHT(_xlfn.CONCAT("0", D577), 2))</f>
        <v>BZ-XI14</v>
      </c>
      <c r="F577" s="9" t="s">
        <v>1488</v>
      </c>
      <c r="G577" s="9" t="s">
        <v>655</v>
      </c>
      <c r="H577" s="9" t="s">
        <v>656</v>
      </c>
      <c r="J577" s="9" t="e">
        <f>MATCH($A577, 'Spells By School'!A:A, 0)</f>
        <v>#N/A</v>
      </c>
      <c r="K577" s="9" t="e">
        <f>MATCH($A577, 'Spells By School'!B:B, 0)</f>
        <v>#N/A</v>
      </c>
      <c r="L577" s="9" t="e">
        <f>MATCH($A577, 'Spells By School'!C:C, 0)</f>
        <v>#N/A</v>
      </c>
      <c r="M577" s="9" t="e">
        <f>MATCH($A577, 'Spells By School'!D:D, 0)</f>
        <v>#N/A</v>
      </c>
      <c r="N577" s="9">
        <f>MATCH($A577, 'Spells By School'!E:E, 0)</f>
        <v>2</v>
      </c>
      <c r="O577" s="9" t="e">
        <f>MATCH($A577, 'Spells By School'!F:F, 0)</f>
        <v>#N/A</v>
      </c>
      <c r="P577" s="9" t="e">
        <f ca="1">MATCH($A577, 'Spells By School'!G:G, 0)</f>
        <v>#N/A</v>
      </c>
      <c r="Q577" s="9" t="e">
        <f>MATCH($A577, 'Spells By School'!H:H, 0)</f>
        <v>#N/A</v>
      </c>
      <c r="R577" s="9" t="e">
        <f>MATCH($A577, 'Spells By School'!I:I, 0)</f>
        <v>#N/A</v>
      </c>
      <c r="S577" s="9" t="str">
        <f>IF(ISNA($J577), IF(ISNA($K577), IF(ISNA($L577), IF(ISNA($M577), IF(ISNA($N577), IF(ISNA($O577), IF(ISNA($P577), IF(ISNA($Q577), IF(ISNA($R577), "###error###", R$1),Q$1),P$1),O$1),N$1),M$1),L$1),K$1),J$1)</f>
        <v>Invocation</v>
      </c>
      <c r="T577" s="9" t="str">
        <f>IF(ISNA($J577), IF(ISNA($K577), IF(ISNA($L577), IF(ISNA($M577), IF(ISNA($N577), IF(ISNA($O577), IF(ISNA($P577), IF(ISNA($Q577), IF(ISNA($R577), "###error###", "WM"),"IL"),"NE"),"EN"),"EV"),"TR"),"DI"),"CO"),"AB")</f>
        <v>EV</v>
      </c>
      <c r="U577" s="9">
        <f>IF(ISNA($J577), IF(ISNA($K577), IF(ISNA($L577), IF(ISNA($M577), IF(ISNA($N577), IF(ISNA($O577), IF(ISNA($P577), IF(ISNA($Q577), IF(ISNA($R577), "###error###", MATCH(A577, 'Wand Mapping'!J:J,0)),MATCH(A577, 'Wand Mapping'!I:I,0)),MATCH(A577, 'Wand Mapping'!H:H,0)),MATCH(A577, 'Wand Mapping'!G:G,0)),MATCH(A577, 'Wand Mapping'!F:F,0)),MATCH(A577, 'Wand Mapping'!E:E,0)),MATCH(A577, 'Wand Mapping'!D:D,0)),MATCH(A577, 'Wand Mapping'!C:C,0)),MATCH(A577, 'Wand Mapping'!B:B,0))</f>
        <v>18</v>
      </c>
      <c r="V577" s="9" t="str">
        <f>INDEX('Wand Mapping'!K:K, U577)</f>
        <v>wand_ai_160</v>
      </c>
      <c r="W577" s="9" t="str">
        <f>_xlfn.CONCAT(V577, "_", T577)</f>
        <v>wand_ai_160_EV</v>
      </c>
      <c r="Z577" s="9" t="str">
        <f>IF(ISBLANK(X577), W577, X577)</f>
        <v>wand_ai_160_EV</v>
      </c>
    </row>
    <row r="578" spans="1:26">
      <c r="A578" s="9" t="s">
        <v>443</v>
      </c>
      <c r="B578" s="9" t="s">
        <v>1897</v>
      </c>
      <c r="C578" s="9">
        <v>7</v>
      </c>
      <c r="D578" s="9">
        <v>14</v>
      </c>
      <c r="E578" s="9" t="str">
        <f>_xlfn.CONCAT(B578, RIGHT(_xlfn.CONCAT("0", D578), 2))</f>
        <v>BZ-XJ14</v>
      </c>
      <c r="F578" s="9" t="s">
        <v>1489</v>
      </c>
      <c r="G578" s="9" t="s">
        <v>655</v>
      </c>
      <c r="H578" s="9" t="s">
        <v>656</v>
      </c>
      <c r="J578" s="9" t="e">
        <f>MATCH($A578, 'Spells By School'!A:A, 0)</f>
        <v>#N/A</v>
      </c>
      <c r="K578" s="9" t="e">
        <f>MATCH($A578, 'Spells By School'!B:B, 0)</f>
        <v>#N/A</v>
      </c>
      <c r="L578" s="9" t="e">
        <f>MATCH($A578, 'Spells By School'!C:C, 0)</f>
        <v>#N/A</v>
      </c>
      <c r="M578" s="9">
        <f>MATCH($A578, 'Spells By School'!D:D, 0)</f>
        <v>81</v>
      </c>
      <c r="N578" s="9" t="e">
        <f>MATCH($A578, 'Spells By School'!E:E, 0)</f>
        <v>#N/A</v>
      </c>
      <c r="O578" s="9" t="e">
        <f>MATCH($A578, 'Spells By School'!F:F, 0)</f>
        <v>#N/A</v>
      </c>
      <c r="P578" s="9" t="e">
        <f ca="1">MATCH($A578, 'Spells By School'!G:G, 0)</f>
        <v>#N/A</v>
      </c>
      <c r="Q578" s="9" t="e">
        <f>MATCH($A578, 'Spells By School'!H:H, 0)</f>
        <v>#N/A</v>
      </c>
      <c r="R578" s="9" t="e">
        <f>MATCH($A578, 'Spells By School'!I:I, 0)</f>
        <v>#N/A</v>
      </c>
      <c r="S578" s="9" t="str">
        <f>IF(ISNA($J578), IF(ISNA($K578), IF(ISNA($L578), IF(ISNA($M578), IF(ISNA($N578), IF(ISNA($O578), IF(ISNA($P578), IF(ISNA($Q578), IF(ISNA($R578), "###error###", R$1),Q$1),P$1),O$1),N$1),M$1),L$1),K$1),J$1)</f>
        <v>Transmutation</v>
      </c>
      <c r="T578" s="9" t="str">
        <f>IF(ISNA($J578), IF(ISNA($K578), IF(ISNA($L578), IF(ISNA($M578), IF(ISNA($N578), IF(ISNA($O578), IF(ISNA($P578), IF(ISNA($Q578), IF(ISNA($R578), "###error###", "WM"),"IL"),"NE"),"EN"),"EV"),"TR"),"DI"),"CO"),"AB")</f>
        <v>TR</v>
      </c>
      <c r="U578" s="9">
        <f>IF(ISNA($J578), IF(ISNA($K578), IF(ISNA($L578), IF(ISNA($M578), IF(ISNA($N578), IF(ISNA($O578), IF(ISNA($P578), IF(ISNA($Q578), IF(ISNA($R578), "###error###", MATCH(A578, 'Wand Mapping'!J:J,0)),MATCH(A578, 'Wand Mapping'!I:I,0)),MATCH(A578, 'Wand Mapping'!H:H,0)),MATCH(A578, 'Wand Mapping'!G:G,0)),MATCH(A578, 'Wand Mapping'!F:F,0)),MATCH(A578, 'Wand Mapping'!E:E,0)),MATCH(A578, 'Wand Mapping'!D:D,0)),MATCH(A578, 'Wand Mapping'!C:C,0)),MATCH(A578, 'Wand Mapping'!B:B,0))</f>
        <v>72</v>
      </c>
      <c r="V578" s="9" t="str">
        <f>INDEX('Wand Mapping'!K:K, U578)</f>
        <v>wand_ai_700</v>
      </c>
      <c r="W578" s="9" t="str">
        <f>_xlfn.CONCAT(V578, "_", T578)</f>
        <v>wand_ai_700_TR</v>
      </c>
      <c r="Z578" s="9" t="str">
        <f>IF(ISBLANK(X578), W578, X578)</f>
        <v>wand_ai_700_TR</v>
      </c>
    </row>
    <row r="579" spans="1:26">
      <c r="A579" s="9" t="s">
        <v>180</v>
      </c>
      <c r="B579" s="9" t="s">
        <v>1898</v>
      </c>
      <c r="C579" s="9">
        <v>7</v>
      </c>
      <c r="D579" s="9">
        <v>14</v>
      </c>
      <c r="E579" s="9" t="str">
        <f>_xlfn.CONCAT(B579, RIGHT(_xlfn.CONCAT("0", D579), 2))</f>
        <v>BZ-XK14</v>
      </c>
      <c r="F579" s="9" t="s">
        <v>1490</v>
      </c>
      <c r="G579" s="9" t="s">
        <v>655</v>
      </c>
      <c r="H579" s="9" t="s">
        <v>656</v>
      </c>
      <c r="J579" s="9" t="e">
        <f>MATCH($A579, 'Spells By School'!A:A, 0)</f>
        <v>#N/A</v>
      </c>
      <c r="K579" s="9">
        <f>MATCH($A579, 'Spells By School'!B:B, 0)</f>
        <v>53</v>
      </c>
      <c r="L579" s="9" t="e">
        <f>MATCH($A579, 'Spells By School'!C:C, 0)</f>
        <v>#N/A</v>
      </c>
      <c r="M579" s="9" t="e">
        <f>MATCH($A579, 'Spells By School'!D:D, 0)</f>
        <v>#N/A</v>
      </c>
      <c r="N579" s="9" t="e">
        <f>MATCH($A579, 'Spells By School'!E:E, 0)</f>
        <v>#N/A</v>
      </c>
      <c r="O579" s="9" t="e">
        <f>MATCH($A579, 'Spells By School'!F:F, 0)</f>
        <v>#N/A</v>
      </c>
      <c r="P579" s="9" t="e">
        <f ca="1">MATCH($A579, 'Spells By School'!G:G, 0)</f>
        <v>#N/A</v>
      </c>
      <c r="Q579" s="9" t="e">
        <f>MATCH($A579, 'Spells By School'!H:H, 0)</f>
        <v>#N/A</v>
      </c>
      <c r="R579" s="9" t="e">
        <f>MATCH($A579, 'Spells By School'!I:I, 0)</f>
        <v>#N/A</v>
      </c>
      <c r="S579" s="9" t="str">
        <f>IF(ISNA($J579), IF(ISNA($K579), IF(ISNA($L579), IF(ISNA($M579), IF(ISNA($N579), IF(ISNA($O579), IF(ISNA($P579), IF(ISNA($Q579), IF(ISNA($R579), "###error###", R$1),Q$1),P$1),O$1),N$1),M$1),L$1),K$1),J$1)</f>
        <v>Conjuration</v>
      </c>
      <c r="T579" s="9" t="str">
        <f>IF(ISNA($J579), IF(ISNA($K579), IF(ISNA($L579), IF(ISNA($M579), IF(ISNA($N579), IF(ISNA($O579), IF(ISNA($P579), IF(ISNA($Q579), IF(ISNA($R579), "###error###", "WM"),"IL"),"NE"),"EN"),"EV"),"TR"),"DI"),"CO"),"AB")</f>
        <v>CO</v>
      </c>
      <c r="U579" s="9">
        <f>IF(ISNA($J579), IF(ISNA($K579), IF(ISNA($L579), IF(ISNA($M579), IF(ISNA($N579), IF(ISNA($O579), IF(ISNA($P579), IF(ISNA($Q579), IF(ISNA($R579), "###error###", MATCH(A579, 'Wand Mapping'!J:J,0)),MATCH(A579, 'Wand Mapping'!I:I,0)),MATCH(A579, 'Wand Mapping'!H:H,0)),MATCH(A579, 'Wand Mapping'!G:G,0)),MATCH(A579, 'Wand Mapping'!F:F,0)),MATCH(A579, 'Wand Mapping'!E:E,0)),MATCH(A579, 'Wand Mapping'!D:D,0)),MATCH(A579, 'Wand Mapping'!C:C,0)),MATCH(A579, 'Wand Mapping'!B:B,0))</f>
        <v>32</v>
      </c>
      <c r="V579" s="9" t="str">
        <f>INDEX('Wand Mapping'!K:K, U579)</f>
        <v>wand_ai_300</v>
      </c>
      <c r="W579" s="9" t="str">
        <f>_xlfn.CONCAT(V579, "_", T579)</f>
        <v>wand_ai_300_CO</v>
      </c>
      <c r="Z579" s="9" t="str">
        <f>IF(ISBLANK(X579), W579, X579)</f>
        <v>wand_ai_300_CO</v>
      </c>
    </row>
    <row r="580" spans="1:26">
      <c r="A580" s="9" t="s">
        <v>1494</v>
      </c>
      <c r="B580" s="9" t="s">
        <v>1899</v>
      </c>
      <c r="C580" s="9">
        <v>7</v>
      </c>
      <c r="D580" s="9">
        <v>14</v>
      </c>
      <c r="E580" s="9" t="str">
        <f>_xlfn.CONCAT(B580, RIGHT(_xlfn.CONCAT("0", D580), 2))</f>
        <v>BZ-XL14</v>
      </c>
      <c r="F580" s="9" t="s">
        <v>1491</v>
      </c>
      <c r="G580" s="9" t="s">
        <v>655</v>
      </c>
      <c r="H580" s="9" t="s">
        <v>656</v>
      </c>
      <c r="J580" s="9" t="e">
        <f>MATCH($A580, 'Spells By School'!A:A, 0)</f>
        <v>#N/A</v>
      </c>
      <c r="K580" s="9" t="e">
        <f>MATCH($A580, 'Spells By School'!B:B, 0)</f>
        <v>#N/A</v>
      </c>
      <c r="L580" s="9" t="e">
        <f>MATCH($A580, 'Spells By School'!C:C, 0)</f>
        <v>#N/A</v>
      </c>
      <c r="M580" s="9" t="e">
        <f>MATCH($A580, 'Spells By School'!D:D, 0)</f>
        <v>#N/A</v>
      </c>
      <c r="N580" s="9">
        <f>MATCH($A580, 'Spells By School'!E:E, 0)</f>
        <v>85</v>
      </c>
      <c r="O580" s="9" t="e">
        <f>MATCH($A580, 'Spells By School'!F:F, 0)</f>
        <v>#N/A</v>
      </c>
      <c r="P580" s="9" t="e">
        <f ca="1">MATCH($A580, 'Spells By School'!G:G, 0)</f>
        <v>#N/A</v>
      </c>
      <c r="Q580" s="9" t="e">
        <f>MATCH($A580, 'Spells By School'!H:H, 0)</f>
        <v>#N/A</v>
      </c>
      <c r="R580" s="9" t="e">
        <f>MATCH($A580, 'Spells By School'!I:I, 0)</f>
        <v>#N/A</v>
      </c>
      <c r="S580" s="9" t="str">
        <f>IF(ISNA($J580), IF(ISNA($K580), IF(ISNA($L580), IF(ISNA($M580), IF(ISNA($N580), IF(ISNA($O580), IF(ISNA($P580), IF(ISNA($Q580), IF(ISNA($R580), "###error###", R$1),Q$1),P$1),O$1),N$1),M$1),L$1),K$1),J$1)</f>
        <v>Invocation</v>
      </c>
      <c r="T580" s="9" t="str">
        <f>IF(ISNA($J580), IF(ISNA($K580), IF(ISNA($L580), IF(ISNA($M580), IF(ISNA($N580), IF(ISNA($O580), IF(ISNA($P580), IF(ISNA($Q580), IF(ISNA($R580), "###error###", "WM"),"IL"),"NE"),"EN"),"EV"),"TR"),"DI"),"CO"),"AB")</f>
        <v>EV</v>
      </c>
      <c r="U580" s="9" t="e">
        <f>IF(ISNA($J580), IF(ISNA($K580), IF(ISNA($L580), IF(ISNA($M580), IF(ISNA($N580), IF(ISNA($O580), IF(ISNA($P580), IF(ISNA($Q580), IF(ISNA($R580), "###error###", MATCH(A580, 'Wand Mapping'!J:J,0)),MATCH(A580, 'Wand Mapping'!I:I,0)),MATCH(A580, 'Wand Mapping'!H:H,0)),MATCH(A580, 'Wand Mapping'!G:G,0)),MATCH(A580, 'Wand Mapping'!F:F,0)),MATCH(A580, 'Wand Mapping'!E:E,0)),MATCH(A580, 'Wand Mapping'!D:D,0)),MATCH(A580, 'Wand Mapping'!C:C,0)),MATCH(A580, 'Wand Mapping'!B:B,0))</f>
        <v>#N/A</v>
      </c>
      <c r="V580" s="9" t="e">
        <f>INDEX('Wand Mapping'!K:K, U580)</f>
        <v>#N/A</v>
      </c>
      <c r="W580" s="9" t="e">
        <f>_xlfn.CONCAT(V580, "_", T580)</f>
        <v>#N/A</v>
      </c>
      <c r="X580" s="60" t="s">
        <v>1961</v>
      </c>
      <c r="Z580" s="9" t="str">
        <f>IF(ISBLANK(X580), W580, X580)</f>
        <v>wand_ai_520_EV</v>
      </c>
    </row>
    <row r="581" spans="1:26">
      <c r="A581" s="9" t="s">
        <v>437</v>
      </c>
      <c r="B581" s="9" t="s">
        <v>1900</v>
      </c>
      <c r="C581" s="9">
        <v>7</v>
      </c>
      <c r="D581" s="9">
        <v>14</v>
      </c>
      <c r="E581" s="9" t="str">
        <f>_xlfn.CONCAT(B581, RIGHT(_xlfn.CONCAT("0", D581), 2))</f>
        <v>BZ-XM14</v>
      </c>
      <c r="F581" s="9" t="s">
        <v>1492</v>
      </c>
      <c r="G581" s="9" t="s">
        <v>655</v>
      </c>
      <c r="H581" s="9" t="s">
        <v>656</v>
      </c>
      <c r="J581" s="9" t="e">
        <f>MATCH($A581, 'Spells By School'!A:A, 0)</f>
        <v>#N/A</v>
      </c>
      <c r="K581" s="9" t="e">
        <f>MATCH($A581, 'Spells By School'!B:B, 0)</f>
        <v>#N/A</v>
      </c>
      <c r="L581" s="9" t="e">
        <f>MATCH($A581, 'Spells By School'!C:C, 0)</f>
        <v>#N/A</v>
      </c>
      <c r="M581" s="9" t="e">
        <f>MATCH($A581, 'Spells By School'!D:D, 0)</f>
        <v>#N/A</v>
      </c>
      <c r="N581" s="9">
        <f>MATCH($A581, 'Spells By School'!E:E, 0)</f>
        <v>47</v>
      </c>
      <c r="O581" s="9" t="e">
        <f>MATCH($A581, 'Spells By School'!F:F, 0)</f>
        <v>#N/A</v>
      </c>
      <c r="P581" s="9" t="e">
        <f ca="1">MATCH($A581, 'Spells By School'!G:G, 0)</f>
        <v>#N/A</v>
      </c>
      <c r="Q581" s="9" t="e">
        <f>MATCH($A581, 'Spells By School'!H:H, 0)</f>
        <v>#N/A</v>
      </c>
      <c r="R581" s="9" t="e">
        <f>MATCH($A581, 'Spells By School'!I:I, 0)</f>
        <v>#N/A</v>
      </c>
      <c r="S581" s="9" t="str">
        <f>IF(ISNA($J581), IF(ISNA($K581), IF(ISNA($L581), IF(ISNA($M581), IF(ISNA($N581), IF(ISNA($O581), IF(ISNA($P581), IF(ISNA($Q581), IF(ISNA($R581), "###error###", R$1),Q$1),P$1),O$1),N$1),M$1),L$1),K$1),J$1)</f>
        <v>Invocation</v>
      </c>
      <c r="T581" s="9" t="str">
        <f>IF(ISNA($J581), IF(ISNA($K581), IF(ISNA($L581), IF(ISNA($M581), IF(ISNA($N581), IF(ISNA($O581), IF(ISNA($P581), IF(ISNA($Q581), IF(ISNA($R581), "###error###", "WM"),"IL"),"NE"),"EN"),"EV"),"TR"),"DI"),"CO"),"AB")</f>
        <v>EV</v>
      </c>
      <c r="U581" s="9">
        <f>IF(ISNA($J581), IF(ISNA($K581), IF(ISNA($L581), IF(ISNA($M581), IF(ISNA($N581), IF(ISNA($O581), IF(ISNA($P581), IF(ISNA($Q581), IF(ISNA($R581), "###error###", MATCH(A581, 'Wand Mapping'!J:J,0)),MATCH(A581, 'Wand Mapping'!I:I,0)),MATCH(A581, 'Wand Mapping'!H:H,0)),MATCH(A581, 'Wand Mapping'!G:G,0)),MATCH(A581, 'Wand Mapping'!F:F,0)),MATCH(A581, 'Wand Mapping'!E:E,0)),MATCH(A581, 'Wand Mapping'!D:D,0)),MATCH(A581, 'Wand Mapping'!C:C,0)),MATCH(A581, 'Wand Mapping'!B:B,0))</f>
        <v>71</v>
      </c>
      <c r="V581" s="9" t="str">
        <f>INDEX('Wand Mapping'!K:K, U581)</f>
        <v>wand_ai_690</v>
      </c>
      <c r="W581" s="9" t="str">
        <f>_xlfn.CONCAT(V581, "_", T581)</f>
        <v>wand_ai_690_EV</v>
      </c>
      <c r="Z581" s="9" t="str">
        <f>IF(ISBLANK(X581), W581, X581)</f>
        <v>wand_ai_690_EV</v>
      </c>
    </row>
    <row r="582" spans="1:26">
      <c r="A582" s="9" t="s">
        <v>514</v>
      </c>
      <c r="B582" s="9" t="s">
        <v>1901</v>
      </c>
      <c r="C582" s="9">
        <v>7</v>
      </c>
      <c r="D582" s="9">
        <v>14</v>
      </c>
      <c r="E582" s="9" t="str">
        <f>_xlfn.CONCAT(B582, RIGHT(_xlfn.CONCAT("0", D582), 2))</f>
        <v>BZ-XN14</v>
      </c>
      <c r="F582" s="9" t="s">
        <v>1493</v>
      </c>
      <c r="G582" s="9" t="s">
        <v>655</v>
      </c>
      <c r="H582" s="9" t="s">
        <v>656</v>
      </c>
      <c r="J582" s="9">
        <f>MATCH($A582, 'Spells By School'!A:A, 0)</f>
        <v>65</v>
      </c>
      <c r="K582" s="9" t="e">
        <f>MATCH($A582, 'Spells By School'!B:B, 0)</f>
        <v>#N/A</v>
      </c>
      <c r="L582" s="9" t="e">
        <f>MATCH($A582, 'Spells By School'!C:C, 0)</f>
        <v>#N/A</v>
      </c>
      <c r="M582" s="9" t="e">
        <f>MATCH($A582, 'Spells By School'!D:D, 0)</f>
        <v>#N/A</v>
      </c>
      <c r="N582" s="9" t="e">
        <f>MATCH($A582, 'Spells By School'!E:E, 0)</f>
        <v>#N/A</v>
      </c>
      <c r="O582" s="9" t="e">
        <f>MATCH($A582, 'Spells By School'!F:F, 0)</f>
        <v>#N/A</v>
      </c>
      <c r="P582" s="9" t="e">
        <f ca="1">MATCH($A582, 'Spells By School'!G:G, 0)</f>
        <v>#N/A</v>
      </c>
      <c r="Q582" s="9" t="e">
        <f>MATCH($A582, 'Spells By School'!H:H, 0)</f>
        <v>#N/A</v>
      </c>
      <c r="R582" s="9" t="e">
        <f>MATCH($A582, 'Spells By School'!I:I, 0)</f>
        <v>#N/A</v>
      </c>
      <c r="S582" s="9" t="str">
        <f>IF(ISNA($J582), IF(ISNA($K582), IF(ISNA($L582), IF(ISNA($M582), IF(ISNA($N582), IF(ISNA($O582), IF(ISNA($P582), IF(ISNA($Q582), IF(ISNA($R582), "###error###", R$1),Q$1),P$1),O$1),N$1),M$1),L$1),K$1),J$1)</f>
        <v>Abjuration</v>
      </c>
      <c r="T582" s="9" t="str">
        <f>IF(ISNA($J582), IF(ISNA($K582), IF(ISNA($L582), IF(ISNA($M582), IF(ISNA($N582), IF(ISNA($O582), IF(ISNA($P582), IF(ISNA($Q582), IF(ISNA($R582), "###error###", "WM"),"IL"),"NE"),"EN"),"EV"),"TR"),"DI"),"CO"),"AB")</f>
        <v>AB</v>
      </c>
      <c r="U582" s="9">
        <f>IF(ISNA($J582), IF(ISNA($K582), IF(ISNA($L582), IF(ISNA($M582), IF(ISNA($N582), IF(ISNA($O582), IF(ISNA($P582), IF(ISNA($Q582), IF(ISNA($R582), "###error###", MATCH(A582, 'Wand Mapping'!J:J,0)),MATCH(A582, 'Wand Mapping'!I:I,0)),MATCH(A582, 'Wand Mapping'!H:H,0)),MATCH(A582, 'Wand Mapping'!G:G,0)),MATCH(A582, 'Wand Mapping'!F:F,0)),MATCH(A582, 'Wand Mapping'!E:E,0)),MATCH(A582, 'Wand Mapping'!D:D,0)),MATCH(A582, 'Wand Mapping'!C:C,0)),MATCH(A582, 'Wand Mapping'!B:B,0))</f>
        <v>83</v>
      </c>
      <c r="V582" s="9" t="str">
        <f>INDEX('Wand Mapping'!K:K, U582)</f>
        <v>wand_ai_810</v>
      </c>
      <c r="W582" s="9" t="str">
        <f>_xlfn.CONCAT(V582, "_", T582)</f>
        <v>wand_ai_810_AB</v>
      </c>
      <c r="Z582" s="9" t="str">
        <f>IF(ISBLANK(X582), W582, X582)</f>
        <v>wand_ai_810_AB</v>
      </c>
    </row>
    <row r="583" spans="1:26">
      <c r="A583" s="9" t="s">
        <v>271</v>
      </c>
      <c r="B583" s="9" t="s">
        <v>1903</v>
      </c>
      <c r="C583" s="9">
        <v>7</v>
      </c>
      <c r="D583" s="9">
        <v>14</v>
      </c>
      <c r="E583" s="9" t="str">
        <f>_xlfn.CONCAT(B583, RIGHT(_xlfn.CONCAT("0", D583), 2))</f>
        <v>BZ-XP14</v>
      </c>
      <c r="F583" s="9" t="s">
        <v>1496</v>
      </c>
      <c r="G583" s="9" t="s">
        <v>655</v>
      </c>
      <c r="H583" s="9" t="s">
        <v>656</v>
      </c>
      <c r="J583" s="9" t="e">
        <f>MATCH($A583, 'Spells By School'!A:A, 0)</f>
        <v>#N/A</v>
      </c>
      <c r="K583" s="9" t="e">
        <f>MATCH($A583, 'Spells By School'!B:B, 0)</f>
        <v>#N/A</v>
      </c>
      <c r="L583" s="9" t="e">
        <f>MATCH($A583, 'Spells By School'!C:C, 0)</f>
        <v>#N/A</v>
      </c>
      <c r="M583" s="9" t="e">
        <f>MATCH($A583, 'Spells By School'!D:D, 0)</f>
        <v>#N/A</v>
      </c>
      <c r="N583" s="9" t="e">
        <f>MATCH($A583, 'Spells By School'!E:E, 0)</f>
        <v>#N/A</v>
      </c>
      <c r="O583" s="9" t="e">
        <f>MATCH($A583, 'Spells By School'!F:F, 0)</f>
        <v>#N/A</v>
      </c>
      <c r="P583" s="9">
        <f ca="1">MATCH($A583, 'Spells By School'!G:G, 0)</f>
        <v>68</v>
      </c>
      <c r="Q583" s="9" t="e">
        <f>MATCH($A583, 'Spells By School'!H:H, 0)</f>
        <v>#N/A</v>
      </c>
      <c r="R583" s="9" t="e">
        <f>MATCH($A583, 'Spells By School'!I:I, 0)</f>
        <v>#N/A</v>
      </c>
      <c r="S583" s="9" t="str">
        <f ca="1">IF(ISNA($J583), IF(ISNA($K583), IF(ISNA($L583), IF(ISNA($M583), IF(ISNA($N583), IF(ISNA($O583), IF(ISNA($P583), IF(ISNA($Q583), IF(ISNA($R583), "###error###", R$1),Q$1),P$1),O$1),N$1),M$1),L$1),K$1),J$1)</f>
        <v>Necromancy</v>
      </c>
      <c r="T583" s="9" t="str">
        <f ca="1">IF(ISNA($J583), IF(ISNA($K583), IF(ISNA($L583), IF(ISNA($M583), IF(ISNA($N583), IF(ISNA($O583), IF(ISNA($P583), IF(ISNA($Q583), IF(ISNA($R583), "###error###", "WM"),"IL"),"NE"),"EN"),"EV"),"TR"),"DI"),"CO"),"AB")</f>
        <v>NE</v>
      </c>
      <c r="U583" s="9">
        <f ca="1">IF(ISNA($J583), IF(ISNA($K583), IF(ISNA($L583), IF(ISNA($M583), IF(ISNA($N583), IF(ISNA($O583), IF(ISNA($P583), IF(ISNA($Q583), IF(ISNA($R583), "###error###", MATCH(A583, 'Wand Mapping'!J:J,0)),MATCH(A583, 'Wand Mapping'!I:I,0)),MATCH(A583, 'Wand Mapping'!H:H,0)),MATCH(A583, 'Wand Mapping'!G:G,0)),MATCH(A583, 'Wand Mapping'!F:F,0)),MATCH(A583, 'Wand Mapping'!E:E,0)),MATCH(A583, 'Wand Mapping'!D:D,0)),MATCH(A583, 'Wand Mapping'!C:C,0)),MATCH(A583, 'Wand Mapping'!B:B,0))</f>
        <v>45</v>
      </c>
      <c r="V583" s="9" t="str">
        <f ca="1">INDEX('Wand Mapping'!K:K, U583)</f>
        <v>wand_ai_430</v>
      </c>
      <c r="W583" s="9" t="str">
        <f ca="1">_xlfn.CONCAT(V583, "_", T583)</f>
        <v>wand_ai_430_NE</v>
      </c>
      <c r="Z583" s="9" t="str">
        <f ca="1">IF(ISBLANK(X583), W583, X583)</f>
        <v>wand_ai_430_NE</v>
      </c>
    </row>
    <row r="584" spans="1:26">
      <c r="A584" s="9" t="s">
        <v>448</v>
      </c>
      <c r="B584" s="9" t="s">
        <v>1904</v>
      </c>
      <c r="C584" s="9">
        <v>7</v>
      </c>
      <c r="D584" s="9">
        <v>14</v>
      </c>
      <c r="E584" s="9" t="str">
        <f>_xlfn.CONCAT(B584, RIGHT(_xlfn.CONCAT("0", D584), 2))</f>
        <v>BZ-XQ14</v>
      </c>
      <c r="F584" s="9" t="s">
        <v>1497</v>
      </c>
      <c r="G584" s="9" t="s">
        <v>655</v>
      </c>
      <c r="H584" s="9" t="s">
        <v>656</v>
      </c>
      <c r="J584" s="9" t="e">
        <f>MATCH($A584, 'Spells By School'!A:A, 0)</f>
        <v>#N/A</v>
      </c>
      <c r="K584" s="9">
        <f>MATCH($A584, 'Spells By School'!B:B, 0)</f>
        <v>90</v>
      </c>
      <c r="L584" s="9" t="e">
        <f>MATCH($A584, 'Spells By School'!C:C, 0)</f>
        <v>#N/A</v>
      </c>
      <c r="M584" s="9" t="e">
        <f>MATCH($A584, 'Spells By School'!D:D, 0)</f>
        <v>#N/A</v>
      </c>
      <c r="N584" s="9" t="e">
        <f>MATCH($A584, 'Spells By School'!E:E, 0)</f>
        <v>#N/A</v>
      </c>
      <c r="O584" s="9" t="e">
        <f>MATCH($A584, 'Spells By School'!F:F, 0)</f>
        <v>#N/A</v>
      </c>
      <c r="P584" s="9" t="e">
        <f ca="1">MATCH($A584, 'Spells By School'!G:G, 0)</f>
        <v>#N/A</v>
      </c>
      <c r="Q584" s="9" t="e">
        <f>MATCH($A584, 'Spells By School'!H:H, 0)</f>
        <v>#N/A</v>
      </c>
      <c r="R584" s="9" t="e">
        <f>MATCH($A584, 'Spells By School'!I:I, 0)</f>
        <v>#N/A</v>
      </c>
      <c r="S584" s="9" t="str">
        <f>IF(ISNA($J584), IF(ISNA($K584), IF(ISNA($L584), IF(ISNA($M584), IF(ISNA($N584), IF(ISNA($O584), IF(ISNA($P584), IF(ISNA($Q584), IF(ISNA($R584), "###error###", R$1),Q$1),P$1),O$1),N$1),M$1),L$1),K$1),J$1)</f>
        <v>Conjuration</v>
      </c>
      <c r="T584" s="9" t="str">
        <f>IF(ISNA($J584), IF(ISNA($K584), IF(ISNA($L584), IF(ISNA($M584), IF(ISNA($N584), IF(ISNA($O584), IF(ISNA($P584), IF(ISNA($Q584), IF(ISNA($R584), "###error###", "WM"),"IL"),"NE"),"EN"),"EV"),"TR"),"DI"),"CO"),"AB")</f>
        <v>CO</v>
      </c>
      <c r="U584" s="9">
        <f>IF(ISNA($J584), IF(ISNA($K584), IF(ISNA($L584), IF(ISNA($M584), IF(ISNA($N584), IF(ISNA($O584), IF(ISNA($P584), IF(ISNA($Q584), IF(ISNA($R584), "###error###", MATCH(A584, 'Wand Mapping'!J:J,0)),MATCH(A584, 'Wand Mapping'!I:I,0)),MATCH(A584, 'Wand Mapping'!H:H,0)),MATCH(A584, 'Wand Mapping'!G:G,0)),MATCH(A584, 'Wand Mapping'!F:F,0)),MATCH(A584, 'Wand Mapping'!E:E,0)),MATCH(A584, 'Wand Mapping'!D:D,0)),MATCH(A584, 'Wand Mapping'!C:C,0)),MATCH(A584, 'Wand Mapping'!B:B,0))</f>
        <v>73</v>
      </c>
      <c r="V584" s="9" t="str">
        <f>INDEX('Wand Mapping'!K:K, U584)</f>
        <v>wand_ai_710</v>
      </c>
      <c r="W584" s="9" t="str">
        <f>_xlfn.CONCAT(V584, "_", T584)</f>
        <v>wand_ai_710_CO</v>
      </c>
      <c r="Z584" s="9" t="str">
        <f>IF(ISBLANK(X584), W584, X584)</f>
        <v>wand_ai_710_CO</v>
      </c>
    </row>
    <row r="585" spans="1:26">
      <c r="A585" s="9" t="s">
        <v>321</v>
      </c>
      <c r="B585" s="9" t="s">
        <v>1905</v>
      </c>
      <c r="C585" s="9">
        <v>7</v>
      </c>
      <c r="D585" s="9">
        <v>14</v>
      </c>
      <c r="E585" s="9" t="str">
        <f>_xlfn.CONCAT(B585, RIGHT(_xlfn.CONCAT("0", D585), 2))</f>
        <v>BZ-XR14</v>
      </c>
      <c r="F585" s="9" t="s">
        <v>1498</v>
      </c>
      <c r="G585" s="9" t="s">
        <v>655</v>
      </c>
      <c r="H585" s="9" t="s">
        <v>656</v>
      </c>
      <c r="J585" s="9">
        <f>MATCH($A585, 'Spells By School'!A:A, 0)</f>
        <v>25</v>
      </c>
      <c r="K585" s="9" t="e">
        <f>MATCH($A585, 'Spells By School'!B:B, 0)</f>
        <v>#N/A</v>
      </c>
      <c r="L585" s="9" t="e">
        <f>MATCH($A585, 'Spells By School'!C:C, 0)</f>
        <v>#N/A</v>
      </c>
      <c r="M585" s="9" t="e">
        <f>MATCH($A585, 'Spells By School'!D:D, 0)</f>
        <v>#N/A</v>
      </c>
      <c r="N585" s="9" t="e">
        <f>MATCH($A585, 'Spells By School'!E:E, 0)</f>
        <v>#N/A</v>
      </c>
      <c r="O585" s="9" t="e">
        <f>MATCH($A585, 'Spells By School'!F:F, 0)</f>
        <v>#N/A</v>
      </c>
      <c r="P585" s="9" t="e">
        <f ca="1">MATCH($A585, 'Spells By School'!G:G, 0)</f>
        <v>#N/A</v>
      </c>
      <c r="Q585" s="9" t="e">
        <f>MATCH($A585, 'Spells By School'!H:H, 0)</f>
        <v>#N/A</v>
      </c>
      <c r="R585" s="9" t="e">
        <f>MATCH($A585, 'Spells By School'!I:I, 0)</f>
        <v>#N/A</v>
      </c>
      <c r="S585" s="9" t="str">
        <f>IF(ISNA($J585), IF(ISNA($K585), IF(ISNA($L585), IF(ISNA($M585), IF(ISNA($N585), IF(ISNA($O585), IF(ISNA($P585), IF(ISNA($Q585), IF(ISNA($R585), "###error###", R$1),Q$1),P$1),O$1),N$1),M$1),L$1),K$1),J$1)</f>
        <v>Abjuration</v>
      </c>
      <c r="T585" s="9" t="str">
        <f>IF(ISNA($J585), IF(ISNA($K585), IF(ISNA($L585), IF(ISNA($M585), IF(ISNA($N585), IF(ISNA($O585), IF(ISNA($P585), IF(ISNA($Q585), IF(ISNA($R585), "###error###", "WM"),"IL"),"NE"),"EN"),"EV"),"TR"),"DI"),"CO"),"AB")</f>
        <v>AB</v>
      </c>
      <c r="U585" s="9">
        <f>IF(ISNA($J585), IF(ISNA($K585), IF(ISNA($L585), IF(ISNA($M585), IF(ISNA($N585), IF(ISNA($O585), IF(ISNA($P585), IF(ISNA($Q585), IF(ISNA($R585), "###error###", MATCH(A585, 'Wand Mapping'!J:J,0)),MATCH(A585, 'Wand Mapping'!I:I,0)),MATCH(A585, 'Wand Mapping'!H:H,0)),MATCH(A585, 'Wand Mapping'!G:G,0)),MATCH(A585, 'Wand Mapping'!F:F,0)),MATCH(A585, 'Wand Mapping'!E:E,0)),MATCH(A585, 'Wand Mapping'!D:D,0)),MATCH(A585, 'Wand Mapping'!C:C,0)),MATCH(A585, 'Wand Mapping'!B:B,0))</f>
        <v>53</v>
      </c>
      <c r="V585" s="9" t="str">
        <f>INDEX('Wand Mapping'!K:K, U585)</f>
        <v>wand_ai_510</v>
      </c>
      <c r="W585" s="9" t="str">
        <f>_xlfn.CONCAT(V585, "_", T585)</f>
        <v>wand_ai_510_AB</v>
      </c>
      <c r="Z585" s="9" t="str">
        <f>IF(ISBLANK(X585), W585, X585)</f>
        <v>wand_ai_510_AB</v>
      </c>
    </row>
    <row r="586" spans="1:26">
      <c r="A586" s="9" t="s">
        <v>439</v>
      </c>
      <c r="B586" s="9" t="s">
        <v>1906</v>
      </c>
      <c r="C586" s="9">
        <v>7</v>
      </c>
      <c r="D586" s="9">
        <v>14</v>
      </c>
      <c r="E586" s="9" t="str">
        <f>_xlfn.CONCAT(B586, RIGHT(_xlfn.CONCAT("0", D586), 2))</f>
        <v>BZ-XS14</v>
      </c>
      <c r="F586" s="9" t="s">
        <v>1499</v>
      </c>
      <c r="G586" s="9" t="s">
        <v>655</v>
      </c>
      <c r="H586" s="9" t="s">
        <v>656</v>
      </c>
      <c r="J586" s="9" t="e">
        <f>MATCH($A586, 'Spells By School'!A:A, 0)</f>
        <v>#N/A</v>
      </c>
      <c r="K586" s="9" t="e">
        <f>MATCH($A586, 'Spells By School'!B:B, 0)</f>
        <v>#N/A</v>
      </c>
      <c r="L586" s="9" t="e">
        <f>MATCH($A586, 'Spells By School'!C:C, 0)</f>
        <v>#N/A</v>
      </c>
      <c r="M586" s="9" t="e">
        <f>MATCH($A586, 'Spells By School'!D:D, 0)</f>
        <v>#N/A</v>
      </c>
      <c r="N586" s="9" t="e">
        <f>MATCH($A586, 'Spells By School'!E:E, 0)</f>
        <v>#N/A</v>
      </c>
      <c r="O586" s="9" t="e">
        <f>MATCH($A586, 'Spells By School'!F:F, 0)</f>
        <v>#N/A</v>
      </c>
      <c r="P586" s="9">
        <f ca="1">MATCH($A586, 'Spells By School'!G:G, 0)</f>
        <v>26</v>
      </c>
      <c r="Q586" s="9" t="e">
        <f>MATCH($A586, 'Spells By School'!H:H, 0)</f>
        <v>#N/A</v>
      </c>
      <c r="R586" s="9" t="e">
        <f>MATCH($A586, 'Spells By School'!I:I, 0)</f>
        <v>#N/A</v>
      </c>
      <c r="S586" s="9" t="str">
        <f ca="1">IF(ISNA($J586), IF(ISNA($K586), IF(ISNA($L586), IF(ISNA($M586), IF(ISNA($N586), IF(ISNA($O586), IF(ISNA($P586), IF(ISNA($Q586), IF(ISNA($R586), "###error###", R$1),Q$1),P$1),O$1),N$1),M$1),L$1),K$1),J$1)</f>
        <v>Necromancy</v>
      </c>
      <c r="T586" s="9" t="str">
        <f ca="1">IF(ISNA($J586), IF(ISNA($K586), IF(ISNA($L586), IF(ISNA($M586), IF(ISNA($N586), IF(ISNA($O586), IF(ISNA($P586), IF(ISNA($Q586), IF(ISNA($R586), "###error###", "WM"),"IL"),"NE"),"EN"),"EV"),"TR"),"DI"),"CO"),"AB")</f>
        <v>NE</v>
      </c>
      <c r="U586" s="9">
        <f ca="1">IF(ISNA($J586), IF(ISNA($K586), IF(ISNA($L586), IF(ISNA($M586), IF(ISNA($N586), IF(ISNA($O586), IF(ISNA($P586), IF(ISNA($Q586), IF(ISNA($R586), "###error###", MATCH(A586, 'Wand Mapping'!J:J,0)),MATCH(A586, 'Wand Mapping'!I:I,0)),MATCH(A586, 'Wand Mapping'!H:H,0)),MATCH(A586, 'Wand Mapping'!G:G,0)),MATCH(A586, 'Wand Mapping'!F:F,0)),MATCH(A586, 'Wand Mapping'!E:E,0)),MATCH(A586, 'Wand Mapping'!D:D,0)),MATCH(A586, 'Wand Mapping'!C:C,0)),MATCH(A586, 'Wand Mapping'!B:B,0))</f>
        <v>71</v>
      </c>
      <c r="V586" s="9" t="str">
        <f ca="1">INDEX('Wand Mapping'!K:K, U586)</f>
        <v>wand_ai_690</v>
      </c>
      <c r="W586" s="9" t="str">
        <f ca="1">_xlfn.CONCAT(V586, "_", T586)</f>
        <v>wand_ai_690_NE</v>
      </c>
      <c r="Z586" s="9" t="str">
        <f ca="1">IF(ISBLANK(X586), W586, X586)</f>
        <v>wand_ai_690_NE</v>
      </c>
    </row>
    <row r="587" spans="1:26">
      <c r="A587" s="9" t="s">
        <v>122</v>
      </c>
      <c r="B587" s="9" t="s">
        <v>1907</v>
      </c>
      <c r="C587" s="9">
        <v>7</v>
      </c>
      <c r="D587" s="9">
        <v>14</v>
      </c>
      <c r="E587" s="9" t="str">
        <f>_xlfn.CONCAT(B587, RIGHT(_xlfn.CONCAT("0", D587), 2))</f>
        <v>BZ-XT14</v>
      </c>
      <c r="F587" s="9" t="s">
        <v>1500</v>
      </c>
      <c r="G587" s="9" t="s">
        <v>655</v>
      </c>
      <c r="H587" s="9" t="s">
        <v>656</v>
      </c>
      <c r="J587" s="9" t="e">
        <f>MATCH($A587, 'Spells By School'!A:A, 0)</f>
        <v>#N/A</v>
      </c>
      <c r="K587" s="9">
        <f>MATCH($A587, 'Spells By School'!B:B, 0)</f>
        <v>40</v>
      </c>
      <c r="L587" s="9" t="e">
        <f>MATCH($A587, 'Spells By School'!C:C, 0)</f>
        <v>#N/A</v>
      </c>
      <c r="M587" s="9" t="e">
        <f>MATCH($A587, 'Spells By School'!D:D, 0)</f>
        <v>#N/A</v>
      </c>
      <c r="N587" s="9" t="e">
        <f>MATCH($A587, 'Spells By School'!E:E, 0)</f>
        <v>#N/A</v>
      </c>
      <c r="O587" s="9" t="e">
        <f>MATCH($A587, 'Spells By School'!F:F, 0)</f>
        <v>#N/A</v>
      </c>
      <c r="P587" s="9" t="e">
        <f ca="1">MATCH($A587, 'Spells By School'!G:G, 0)</f>
        <v>#N/A</v>
      </c>
      <c r="Q587" s="9" t="e">
        <f>MATCH($A587, 'Spells By School'!H:H, 0)</f>
        <v>#N/A</v>
      </c>
      <c r="R587" s="9" t="e">
        <f>MATCH($A587, 'Spells By School'!I:I, 0)</f>
        <v>#N/A</v>
      </c>
      <c r="S587" s="9" t="str">
        <f>IF(ISNA($J587), IF(ISNA($K587), IF(ISNA($L587), IF(ISNA($M587), IF(ISNA($N587), IF(ISNA($O587), IF(ISNA($P587), IF(ISNA($Q587), IF(ISNA($R587), "###error###", R$1),Q$1),P$1),O$1),N$1),M$1),L$1),K$1),J$1)</f>
        <v>Conjuration</v>
      </c>
      <c r="T587" s="9" t="str">
        <f>IF(ISNA($J587), IF(ISNA($K587), IF(ISNA($L587), IF(ISNA($M587), IF(ISNA($N587), IF(ISNA($O587), IF(ISNA($P587), IF(ISNA($Q587), IF(ISNA($R587), "###error###", "WM"),"IL"),"NE"),"EN"),"EV"),"TR"),"DI"),"CO"),"AB")</f>
        <v>CO</v>
      </c>
      <c r="U587" s="9">
        <f>IF(ISNA($J587), IF(ISNA($K587), IF(ISNA($L587), IF(ISNA($M587), IF(ISNA($N587), IF(ISNA($O587), IF(ISNA($P587), IF(ISNA($Q587), IF(ISNA($R587), "###error###", MATCH(A587, 'Wand Mapping'!J:J,0)),MATCH(A587, 'Wand Mapping'!I:I,0)),MATCH(A587, 'Wand Mapping'!H:H,0)),MATCH(A587, 'Wand Mapping'!G:G,0)),MATCH(A587, 'Wand Mapping'!F:F,0)),MATCH(A587, 'Wand Mapping'!E:E,0)),MATCH(A587, 'Wand Mapping'!D:D,0)),MATCH(A587, 'Wand Mapping'!C:C,0)),MATCH(A587, 'Wand Mapping'!B:B,0))</f>
        <v>22</v>
      </c>
      <c r="V587" s="9" t="str">
        <f>INDEX('Wand Mapping'!K:K, U587)</f>
        <v>wand_ai_200</v>
      </c>
      <c r="W587" s="9" t="str">
        <f>_xlfn.CONCAT(V587, "_", T587)</f>
        <v>wand_ai_200_CO</v>
      </c>
      <c r="Z587" s="9" t="str">
        <f>IF(ISBLANK(X587), W587, X587)</f>
        <v>wand_ai_200_CO</v>
      </c>
    </row>
    <row r="588" spans="1:26">
      <c r="A588" s="9" t="s">
        <v>96</v>
      </c>
      <c r="B588" s="9" t="s">
        <v>1908</v>
      </c>
      <c r="C588" s="9">
        <v>7</v>
      </c>
      <c r="D588" s="9">
        <v>14</v>
      </c>
      <c r="E588" s="9" t="str">
        <f>_xlfn.CONCAT(B588, RIGHT(_xlfn.CONCAT("0", D588), 2))</f>
        <v>BZ-XU14</v>
      </c>
      <c r="F588" s="9" t="s">
        <v>1501</v>
      </c>
      <c r="G588" s="9" t="s">
        <v>655</v>
      </c>
      <c r="H588" s="9" t="s">
        <v>656</v>
      </c>
      <c r="J588" s="9" t="e">
        <f>MATCH($A588, 'Spells By School'!A:A, 0)</f>
        <v>#N/A</v>
      </c>
      <c r="K588" s="9" t="e">
        <f>MATCH($A588, 'Spells By School'!B:B, 0)</f>
        <v>#N/A</v>
      </c>
      <c r="L588" s="9" t="e">
        <f>MATCH($A588, 'Spells By School'!C:C, 0)</f>
        <v>#N/A</v>
      </c>
      <c r="M588" s="9" t="e">
        <f>MATCH($A588, 'Spells By School'!D:D, 0)</f>
        <v>#N/A</v>
      </c>
      <c r="N588" s="9">
        <f>MATCH($A588, 'Spells By School'!E:E, 0)</f>
        <v>54</v>
      </c>
      <c r="O588" s="9" t="e">
        <f>MATCH($A588, 'Spells By School'!F:F, 0)</f>
        <v>#N/A</v>
      </c>
      <c r="P588" s="9" t="e">
        <f ca="1">MATCH($A588, 'Spells By School'!G:G, 0)</f>
        <v>#N/A</v>
      </c>
      <c r="Q588" s="9" t="e">
        <f>MATCH($A588, 'Spells By School'!H:H, 0)</f>
        <v>#N/A</v>
      </c>
      <c r="R588" s="9" t="e">
        <f>MATCH($A588, 'Spells By School'!I:I, 0)</f>
        <v>#N/A</v>
      </c>
      <c r="S588" s="9" t="str">
        <f>IF(ISNA($J588), IF(ISNA($K588), IF(ISNA($L588), IF(ISNA($M588), IF(ISNA($N588), IF(ISNA($O588), IF(ISNA($P588), IF(ISNA($Q588), IF(ISNA($R588), "###error###", R$1),Q$1),P$1),O$1),N$1),M$1),L$1),K$1),J$1)</f>
        <v>Invocation</v>
      </c>
      <c r="T588" s="9" t="str">
        <f>IF(ISNA($J588), IF(ISNA($K588), IF(ISNA($L588), IF(ISNA($M588), IF(ISNA($N588), IF(ISNA($O588), IF(ISNA($P588), IF(ISNA($Q588), IF(ISNA($R588), "###error###", "WM"),"IL"),"NE"),"EN"),"EV"),"TR"),"DI"),"CO"),"AB")</f>
        <v>EV</v>
      </c>
      <c r="U588" s="9">
        <f>IF(ISNA($J588), IF(ISNA($K588), IF(ISNA($L588), IF(ISNA($M588), IF(ISNA($N588), IF(ISNA($O588), IF(ISNA($P588), IF(ISNA($Q588), IF(ISNA($R588), "###error###", MATCH(A588, 'Wand Mapping'!J:J,0)),MATCH(A588, 'Wand Mapping'!I:I,0)),MATCH(A588, 'Wand Mapping'!H:H,0)),MATCH(A588, 'Wand Mapping'!G:G,0)),MATCH(A588, 'Wand Mapping'!F:F,0)),MATCH(A588, 'Wand Mapping'!E:E,0)),MATCH(A588, 'Wand Mapping'!D:D,0)),MATCH(A588, 'Wand Mapping'!C:C,0)),MATCH(A588, 'Wand Mapping'!B:B,0))</f>
        <v>17</v>
      </c>
      <c r="V588" s="9" t="str">
        <f>INDEX('Wand Mapping'!K:K, U588)</f>
        <v>wand_ai_150</v>
      </c>
      <c r="W588" s="9" t="str">
        <f>_xlfn.CONCAT(V588, "_", T588)</f>
        <v>wand_ai_150_EV</v>
      </c>
      <c r="Z588" s="9" t="str">
        <f>IF(ISBLANK(X588), W588, X588)</f>
        <v>wand_ai_150_EV</v>
      </c>
    </row>
    <row r="589" spans="1:26">
      <c r="A589" s="9" t="s">
        <v>633</v>
      </c>
      <c r="B589" s="9" t="s">
        <v>1909</v>
      </c>
      <c r="C589" s="9">
        <v>7</v>
      </c>
      <c r="D589" s="9">
        <v>14</v>
      </c>
      <c r="E589" s="9" t="str">
        <f>_xlfn.CONCAT(B589, RIGHT(_xlfn.CONCAT("0", D589), 2))</f>
        <v>BZ-XV14</v>
      </c>
      <c r="F589" s="9" t="s">
        <v>1502</v>
      </c>
      <c r="G589" s="9" t="s">
        <v>655</v>
      </c>
      <c r="H589" s="9" t="s">
        <v>656</v>
      </c>
      <c r="J589" s="9" t="e">
        <f>MATCH($A589, 'Spells By School'!A:A, 0)</f>
        <v>#N/A</v>
      </c>
      <c r="K589" s="9">
        <f>MATCH($A589, 'Spells By School'!B:B, 0)</f>
        <v>71</v>
      </c>
      <c r="L589" s="9" t="e">
        <f>MATCH($A589, 'Spells By School'!C:C, 0)</f>
        <v>#N/A</v>
      </c>
      <c r="M589" s="9" t="e">
        <f>MATCH($A589, 'Spells By School'!D:D, 0)</f>
        <v>#N/A</v>
      </c>
      <c r="N589" s="9" t="e">
        <f>MATCH($A589, 'Spells By School'!E:E, 0)</f>
        <v>#N/A</v>
      </c>
      <c r="O589" s="9" t="e">
        <f>MATCH($A589, 'Spells By School'!F:F, 0)</f>
        <v>#N/A</v>
      </c>
      <c r="P589" s="9" t="e">
        <f ca="1">MATCH($A589, 'Spells By School'!G:G, 0)</f>
        <v>#N/A</v>
      </c>
      <c r="Q589" s="9" t="e">
        <f>MATCH($A589, 'Spells By School'!H:H, 0)</f>
        <v>#N/A</v>
      </c>
      <c r="R589" s="9" t="e">
        <f>MATCH($A589, 'Spells By School'!I:I, 0)</f>
        <v>#N/A</v>
      </c>
      <c r="S589" s="9" t="str">
        <f>IF(ISNA($J589), IF(ISNA($K589), IF(ISNA($L589), IF(ISNA($M589), IF(ISNA($N589), IF(ISNA($O589), IF(ISNA($P589), IF(ISNA($Q589), IF(ISNA($R589), "###error###", R$1),Q$1),P$1),O$1),N$1),M$1),L$1),K$1),J$1)</f>
        <v>Conjuration</v>
      </c>
      <c r="T589" s="9" t="str">
        <f>IF(ISNA($J589), IF(ISNA($K589), IF(ISNA($L589), IF(ISNA($M589), IF(ISNA($N589), IF(ISNA($O589), IF(ISNA($P589), IF(ISNA($Q589), IF(ISNA($R589), "###error###", "WM"),"IL"),"NE"),"EN"),"EV"),"TR"),"DI"),"CO"),"AB")</f>
        <v>CO</v>
      </c>
      <c r="U589" s="9">
        <f>IF(ISNA($J589), IF(ISNA($K589), IF(ISNA($L589), IF(ISNA($M589), IF(ISNA($N589), IF(ISNA($O589), IF(ISNA($P589), IF(ISNA($Q589), IF(ISNA($R589), "###error###", MATCH(A589, 'Wand Mapping'!J:J,0)),MATCH(A589, 'Wand Mapping'!I:I,0)),MATCH(A589, 'Wand Mapping'!H:H,0)),MATCH(A589, 'Wand Mapping'!G:G,0)),MATCH(A589, 'Wand Mapping'!F:F,0)),MATCH(A589, 'Wand Mapping'!E:E,0)),MATCH(A589, 'Wand Mapping'!D:D,0)),MATCH(A589, 'Wand Mapping'!C:C,0)),MATCH(A589, 'Wand Mapping'!B:B,0))</f>
        <v>101</v>
      </c>
      <c r="V589" s="9" t="str">
        <f>INDEX('Wand Mapping'!K:K, U589)</f>
        <v>wand_ai_990</v>
      </c>
      <c r="W589" s="9" t="str">
        <f>_xlfn.CONCAT(V589, "_", T589)</f>
        <v>wand_ai_990_CO</v>
      </c>
      <c r="Z589" s="9" t="str">
        <f>IF(ISBLANK(X589), W589, X589)</f>
        <v>wand_ai_990_CO</v>
      </c>
    </row>
    <row r="590" spans="1:26">
      <c r="A590" s="9" t="s">
        <v>630</v>
      </c>
      <c r="B590" s="9" t="s">
        <v>1910</v>
      </c>
      <c r="C590" s="9">
        <v>7</v>
      </c>
      <c r="D590" s="9">
        <v>14</v>
      </c>
      <c r="E590" s="9" t="str">
        <f>_xlfn.CONCAT(B590, RIGHT(_xlfn.CONCAT("0", D590), 2))</f>
        <v>BZ-XW14</v>
      </c>
      <c r="F590" s="9" t="s">
        <v>1503</v>
      </c>
      <c r="G590" s="9" t="s">
        <v>655</v>
      </c>
      <c r="H590" s="9" t="s">
        <v>656</v>
      </c>
      <c r="J590" s="9" t="e">
        <f>MATCH($A590, 'Spells By School'!A:A, 0)</f>
        <v>#N/A</v>
      </c>
      <c r="K590" s="9" t="e">
        <f>MATCH($A590, 'Spells By School'!B:B, 0)</f>
        <v>#N/A</v>
      </c>
      <c r="L590" s="9" t="e">
        <f>MATCH($A590, 'Spells By School'!C:C, 0)</f>
        <v>#N/A</v>
      </c>
      <c r="M590" s="9" t="e">
        <f>MATCH($A590, 'Spells By School'!D:D, 0)</f>
        <v>#N/A</v>
      </c>
      <c r="N590" s="9" t="e">
        <f>MATCH($A590, 'Spells By School'!E:E, 0)</f>
        <v>#N/A</v>
      </c>
      <c r="O590" s="9" t="e">
        <f>MATCH($A590, 'Spells By School'!F:F, 0)</f>
        <v>#N/A</v>
      </c>
      <c r="P590" s="9">
        <f ca="1">MATCH($A590, 'Spells By School'!G:G, 0)</f>
        <v>78</v>
      </c>
      <c r="Q590" s="9" t="e">
        <f>MATCH($A590, 'Spells By School'!H:H, 0)</f>
        <v>#N/A</v>
      </c>
      <c r="R590" s="9" t="e">
        <f>MATCH($A590, 'Spells By School'!I:I, 0)</f>
        <v>#N/A</v>
      </c>
      <c r="S590" s="9" t="str">
        <f ca="1">IF(ISNA($J590), IF(ISNA($K590), IF(ISNA($L590), IF(ISNA($M590), IF(ISNA($N590), IF(ISNA($O590), IF(ISNA($P590), IF(ISNA($Q590), IF(ISNA($R590), "###error###", R$1),Q$1),P$1),O$1),N$1),M$1),L$1),K$1),J$1)</f>
        <v>Necromancy</v>
      </c>
      <c r="T590" s="9" t="str">
        <f ca="1">IF(ISNA($J590), IF(ISNA($K590), IF(ISNA($L590), IF(ISNA($M590), IF(ISNA($N590), IF(ISNA($O590), IF(ISNA($P590), IF(ISNA($Q590), IF(ISNA($R590), "###error###", "WM"),"IL"),"NE"),"EN"),"EV"),"TR"),"DI"),"CO"),"AB")</f>
        <v>NE</v>
      </c>
      <c r="U590" s="9">
        <f ca="1">IF(ISNA($J590), IF(ISNA($K590), IF(ISNA($L590), IF(ISNA($M590), IF(ISNA($N590), IF(ISNA($O590), IF(ISNA($P590), IF(ISNA($Q590), IF(ISNA($R590), "###error###", MATCH(A590, 'Wand Mapping'!J:J,0)),MATCH(A590, 'Wand Mapping'!I:I,0)),MATCH(A590, 'Wand Mapping'!H:H,0)),MATCH(A590, 'Wand Mapping'!G:G,0)),MATCH(A590, 'Wand Mapping'!F:F,0)),MATCH(A590, 'Wand Mapping'!E:E,0)),MATCH(A590, 'Wand Mapping'!D:D,0)),MATCH(A590, 'Wand Mapping'!C:C,0)),MATCH(A590, 'Wand Mapping'!B:B,0))</f>
        <v>100</v>
      </c>
      <c r="V590" s="9" t="str">
        <f ca="1">INDEX('Wand Mapping'!K:K, U590)</f>
        <v>wand_ai_980</v>
      </c>
      <c r="W590" s="9" t="str">
        <f ca="1">_xlfn.CONCAT(V590, "_", T590)</f>
        <v>wand_ai_980_NE</v>
      </c>
      <c r="Z590" s="9" t="str">
        <f ca="1">IF(ISBLANK(X590), W590, X590)</f>
        <v>wand_ai_980_NE</v>
      </c>
    </row>
    <row r="591" spans="1:26">
      <c r="A591" s="9" t="s">
        <v>210</v>
      </c>
      <c r="B591" s="9" t="s">
        <v>1911</v>
      </c>
      <c r="C591" s="9">
        <v>8</v>
      </c>
      <c r="D591" s="9">
        <v>16</v>
      </c>
      <c r="E591" s="9" t="str">
        <f>_xlfn.CONCAT(B591, RIGHT(_xlfn.CONCAT("0", D591), 2))</f>
        <v>BZ-XX16</v>
      </c>
      <c r="F591" s="9" t="s">
        <v>1504</v>
      </c>
      <c r="G591" s="9" t="s">
        <v>655</v>
      </c>
      <c r="H591" s="9" t="s">
        <v>656</v>
      </c>
      <c r="J591" s="9">
        <f>MATCH($A591, 'Spells By School'!A:A, 0)</f>
        <v>31</v>
      </c>
      <c r="K591" s="9" t="e">
        <f>MATCH($A591, 'Spells By School'!B:B, 0)</f>
        <v>#N/A</v>
      </c>
      <c r="L591" s="9" t="e">
        <f>MATCH($A591, 'Spells By School'!C:C, 0)</f>
        <v>#N/A</v>
      </c>
      <c r="M591" s="9" t="e">
        <f>MATCH($A591, 'Spells By School'!D:D, 0)</f>
        <v>#N/A</v>
      </c>
      <c r="N591" s="9" t="e">
        <f>MATCH($A591, 'Spells By School'!E:E, 0)</f>
        <v>#N/A</v>
      </c>
      <c r="O591" s="9" t="e">
        <f>MATCH($A591, 'Spells By School'!F:F, 0)</f>
        <v>#N/A</v>
      </c>
      <c r="P591" s="9" t="e">
        <f ca="1">MATCH($A591, 'Spells By School'!G:G, 0)</f>
        <v>#N/A</v>
      </c>
      <c r="Q591" s="9" t="e">
        <f>MATCH($A591, 'Spells By School'!H:H, 0)</f>
        <v>#N/A</v>
      </c>
      <c r="R591" s="9" t="e">
        <f>MATCH($A591, 'Spells By School'!I:I, 0)</f>
        <v>#N/A</v>
      </c>
      <c r="S591" s="9" t="str">
        <f>IF(ISNA($J591), IF(ISNA($K591), IF(ISNA($L591), IF(ISNA($M591), IF(ISNA($N591), IF(ISNA($O591), IF(ISNA($P591), IF(ISNA($Q591), IF(ISNA($R591), "###error###", R$1),Q$1),P$1),O$1),N$1),M$1),L$1),K$1),J$1)</f>
        <v>Abjuration</v>
      </c>
      <c r="T591" s="9" t="str">
        <f>IF(ISNA($J591), IF(ISNA($K591), IF(ISNA($L591), IF(ISNA($M591), IF(ISNA($N591), IF(ISNA($O591), IF(ISNA($P591), IF(ISNA($Q591), IF(ISNA($R591), "###error###", "WM"),"IL"),"NE"),"EN"),"EV"),"TR"),"DI"),"CO"),"AB")</f>
        <v>AB</v>
      </c>
      <c r="U591" s="9">
        <f>IF(ISNA($J591), IF(ISNA($K591), IF(ISNA($L591), IF(ISNA($M591), IF(ISNA($N591), IF(ISNA($O591), IF(ISNA($P591), IF(ISNA($Q591), IF(ISNA($R591), "###error###", MATCH(A591, 'Wand Mapping'!J:J,0)),MATCH(A591, 'Wand Mapping'!I:I,0)),MATCH(A591, 'Wand Mapping'!H:H,0)),MATCH(A591, 'Wand Mapping'!G:G,0)),MATCH(A591, 'Wand Mapping'!F:F,0)),MATCH(A591, 'Wand Mapping'!E:E,0)),MATCH(A591, 'Wand Mapping'!D:D,0)),MATCH(A591, 'Wand Mapping'!C:C,0)),MATCH(A591, 'Wand Mapping'!B:B,0))</f>
        <v>37</v>
      </c>
      <c r="V591" s="9" t="str">
        <f>INDEX('Wand Mapping'!K:K, U591)</f>
        <v>wand_ai_350</v>
      </c>
      <c r="W591" s="9" t="str">
        <f>_xlfn.CONCAT(V591, "_", T591)</f>
        <v>wand_ai_350_AB</v>
      </c>
      <c r="Z591" s="9" t="str">
        <f>IF(ISBLANK(X591), W591, X591)</f>
        <v>wand_ai_350_AB</v>
      </c>
    </row>
    <row r="592" spans="1:26">
      <c r="A592" s="9" t="s">
        <v>511</v>
      </c>
      <c r="B592" s="9" t="s">
        <v>1912</v>
      </c>
      <c r="C592" s="9">
        <v>8</v>
      </c>
      <c r="D592" s="9">
        <v>16</v>
      </c>
      <c r="E592" s="9" t="str">
        <f>_xlfn.CONCAT(B592, RIGHT(_xlfn.CONCAT("0", D592), 2))</f>
        <v>BZ-XY16</v>
      </c>
      <c r="F592" s="9" t="s">
        <v>1505</v>
      </c>
      <c r="G592" s="9" t="s">
        <v>655</v>
      </c>
      <c r="H592" s="9" t="s">
        <v>656</v>
      </c>
      <c r="J592" s="9" t="e">
        <f>MATCH($A592, 'Spells By School'!A:A, 0)</f>
        <v>#N/A</v>
      </c>
      <c r="K592" s="9" t="e">
        <f>MATCH($A592, 'Spells By School'!B:B, 0)</f>
        <v>#N/A</v>
      </c>
      <c r="L592" s="9" t="e">
        <f>MATCH($A592, 'Spells By School'!C:C, 0)</f>
        <v>#N/A</v>
      </c>
      <c r="M592" s="9" t="e">
        <f>MATCH($A592, 'Spells By School'!D:D, 0)</f>
        <v>#N/A</v>
      </c>
      <c r="N592" s="9">
        <f>MATCH($A592, 'Spells By School'!E:E, 0)</f>
        <v>35</v>
      </c>
      <c r="O592" s="9" t="e">
        <f>MATCH($A592, 'Spells By School'!F:F, 0)</f>
        <v>#N/A</v>
      </c>
      <c r="P592" s="9" t="e">
        <f ca="1">MATCH($A592, 'Spells By School'!G:G, 0)</f>
        <v>#N/A</v>
      </c>
      <c r="Q592" s="9" t="e">
        <f>MATCH($A592, 'Spells By School'!H:H, 0)</f>
        <v>#N/A</v>
      </c>
      <c r="R592" s="9" t="e">
        <f>MATCH($A592, 'Spells By School'!I:I, 0)</f>
        <v>#N/A</v>
      </c>
      <c r="S592" s="9" t="str">
        <f>IF(ISNA($J592), IF(ISNA($K592), IF(ISNA($L592), IF(ISNA($M592), IF(ISNA($N592), IF(ISNA($O592), IF(ISNA($P592), IF(ISNA($Q592), IF(ISNA($R592), "###error###", R$1),Q$1),P$1),O$1),N$1),M$1),L$1),K$1),J$1)</f>
        <v>Invocation</v>
      </c>
      <c r="T592" s="9" t="str">
        <f>IF(ISNA($J592), IF(ISNA($K592), IF(ISNA($L592), IF(ISNA($M592), IF(ISNA($N592), IF(ISNA($O592), IF(ISNA($P592), IF(ISNA($Q592), IF(ISNA($R592), "###error###", "WM"),"IL"),"NE"),"EN"),"EV"),"TR"),"DI"),"CO"),"AB")</f>
        <v>EV</v>
      </c>
      <c r="U592" s="9">
        <f>IF(ISNA($J592), IF(ISNA($K592), IF(ISNA($L592), IF(ISNA($M592), IF(ISNA($N592), IF(ISNA($O592), IF(ISNA($P592), IF(ISNA($Q592), IF(ISNA($R592), "###error###", MATCH(A592, 'Wand Mapping'!J:J,0)),MATCH(A592, 'Wand Mapping'!I:I,0)),MATCH(A592, 'Wand Mapping'!H:H,0)),MATCH(A592, 'Wand Mapping'!G:G,0)),MATCH(A592, 'Wand Mapping'!F:F,0)),MATCH(A592, 'Wand Mapping'!E:E,0)),MATCH(A592, 'Wand Mapping'!D:D,0)),MATCH(A592, 'Wand Mapping'!C:C,0)),MATCH(A592, 'Wand Mapping'!B:B,0))</f>
        <v>82</v>
      </c>
      <c r="V592" s="9" t="str">
        <f>INDEX('Wand Mapping'!K:K, U592)</f>
        <v>wand_ai_800</v>
      </c>
      <c r="W592" s="9" t="str">
        <f>_xlfn.CONCAT(V592, "_", T592)</f>
        <v>wand_ai_800_EV</v>
      </c>
      <c r="Z592" s="9" t="str">
        <f>IF(ISBLANK(X592), W592, X592)</f>
        <v>wand_ai_800_EV</v>
      </c>
    </row>
    <row r="593" spans="1:26">
      <c r="A593" s="9" t="s">
        <v>613</v>
      </c>
      <c r="B593" s="9" t="s">
        <v>1913</v>
      </c>
      <c r="C593" s="9">
        <v>8</v>
      </c>
      <c r="D593" s="9">
        <v>16</v>
      </c>
      <c r="E593" s="9" t="str">
        <f>_xlfn.CONCAT(B593, RIGHT(_xlfn.CONCAT("0", D593), 2))</f>
        <v>BZ-XZ16</v>
      </c>
      <c r="F593" s="9" t="s">
        <v>1506</v>
      </c>
      <c r="G593" s="9" t="s">
        <v>655</v>
      </c>
      <c r="H593" s="9" t="s">
        <v>656</v>
      </c>
      <c r="J593" s="9" t="e">
        <f>MATCH($A593, 'Spells By School'!A:A, 0)</f>
        <v>#N/A</v>
      </c>
      <c r="K593" s="9" t="e">
        <f>MATCH($A593, 'Spells By School'!B:B, 0)</f>
        <v>#N/A</v>
      </c>
      <c r="L593" s="9" t="e">
        <f>MATCH($A593, 'Spells By School'!C:C, 0)</f>
        <v>#N/A</v>
      </c>
      <c r="M593" s="9">
        <f>MATCH($A593, 'Spells By School'!D:D, 0)</f>
        <v>41</v>
      </c>
      <c r="N593" s="9" t="e">
        <f>MATCH($A593, 'Spells By School'!E:E, 0)</f>
        <v>#N/A</v>
      </c>
      <c r="O593" s="9" t="e">
        <f>MATCH($A593, 'Spells By School'!F:F, 0)</f>
        <v>#N/A</v>
      </c>
      <c r="P593" s="9" t="e">
        <f ca="1">MATCH($A593, 'Spells By School'!G:G, 0)</f>
        <v>#N/A</v>
      </c>
      <c r="Q593" s="9" t="e">
        <f>MATCH($A593, 'Spells By School'!H:H, 0)</f>
        <v>#N/A</v>
      </c>
      <c r="R593" s="9" t="e">
        <f>MATCH($A593, 'Spells By School'!I:I, 0)</f>
        <v>#N/A</v>
      </c>
      <c r="S593" s="9" t="str">
        <f>IF(ISNA($J593), IF(ISNA($K593), IF(ISNA($L593), IF(ISNA($M593), IF(ISNA($N593), IF(ISNA($O593), IF(ISNA($P593), IF(ISNA($Q593), IF(ISNA($R593), "###error###", R$1),Q$1),P$1),O$1),N$1),M$1),L$1),K$1),J$1)</f>
        <v>Transmutation</v>
      </c>
      <c r="T593" s="9" t="str">
        <f>IF(ISNA($J593), IF(ISNA($K593), IF(ISNA($L593), IF(ISNA($M593), IF(ISNA($N593), IF(ISNA($O593), IF(ISNA($P593), IF(ISNA($Q593), IF(ISNA($R593), "###error###", "WM"),"IL"),"NE"),"EN"),"EV"),"TR"),"DI"),"CO"),"AB")</f>
        <v>TR</v>
      </c>
      <c r="U593" s="9">
        <f>IF(ISNA($J593), IF(ISNA($K593), IF(ISNA($L593), IF(ISNA($M593), IF(ISNA($N593), IF(ISNA($O593), IF(ISNA($P593), IF(ISNA($Q593), IF(ISNA($R593), "###error###", MATCH(A593, 'Wand Mapping'!J:J,0)),MATCH(A593, 'Wand Mapping'!I:I,0)),MATCH(A593, 'Wand Mapping'!H:H,0)),MATCH(A593, 'Wand Mapping'!G:G,0)),MATCH(A593, 'Wand Mapping'!F:F,0)),MATCH(A593, 'Wand Mapping'!E:E,0)),MATCH(A593, 'Wand Mapping'!D:D,0)),MATCH(A593, 'Wand Mapping'!C:C,0)),MATCH(A593, 'Wand Mapping'!B:B,0))</f>
        <v>98</v>
      </c>
      <c r="V593" s="9" t="str">
        <f>INDEX('Wand Mapping'!K:K, U593)</f>
        <v>wand_ai_960</v>
      </c>
      <c r="W593" s="9" t="str">
        <f>_xlfn.CONCAT(V593, "_", T593)</f>
        <v>wand_ai_960_TR</v>
      </c>
      <c r="Z593" s="9" t="str">
        <f>IF(ISBLANK(X593), W593, X593)</f>
        <v>wand_ai_960_TR</v>
      </c>
    </row>
    <row r="594" spans="1:26">
      <c r="A594" s="9" t="s">
        <v>575</v>
      </c>
      <c r="B594" s="9" t="s">
        <v>1914</v>
      </c>
      <c r="C594" s="9">
        <v>8</v>
      </c>
      <c r="D594" s="9">
        <v>16</v>
      </c>
      <c r="E594" s="9" t="str">
        <f>_xlfn.CONCAT(B594, RIGHT(_xlfn.CONCAT("0", D594), 2))</f>
        <v>BZ-Y_16</v>
      </c>
      <c r="F594" s="9" t="s">
        <v>1507</v>
      </c>
      <c r="G594" s="9" t="s">
        <v>655</v>
      </c>
      <c r="H594" s="9" t="s">
        <v>656</v>
      </c>
      <c r="J594" s="9" t="e">
        <f>MATCH($A594, 'Spells By School'!A:A, 0)</f>
        <v>#N/A</v>
      </c>
      <c r="K594" s="9">
        <f>MATCH($A594, 'Spells By School'!B:B, 0)</f>
        <v>54</v>
      </c>
      <c r="L594" s="9" t="e">
        <f>MATCH($A594, 'Spells By School'!C:C, 0)</f>
        <v>#N/A</v>
      </c>
      <c r="M594" s="9" t="e">
        <f>MATCH($A594, 'Spells By School'!D:D, 0)</f>
        <v>#N/A</v>
      </c>
      <c r="N594" s="9" t="e">
        <f>MATCH($A594, 'Spells By School'!E:E, 0)</f>
        <v>#N/A</v>
      </c>
      <c r="O594" s="9" t="e">
        <f>MATCH($A594, 'Spells By School'!F:F, 0)</f>
        <v>#N/A</v>
      </c>
      <c r="P594" s="9" t="e">
        <f ca="1">MATCH($A594, 'Spells By School'!G:G, 0)</f>
        <v>#N/A</v>
      </c>
      <c r="Q594" s="9" t="e">
        <f>MATCH($A594, 'Spells By School'!H:H, 0)</f>
        <v>#N/A</v>
      </c>
      <c r="R594" s="9" t="e">
        <f>MATCH($A594, 'Spells By School'!I:I, 0)</f>
        <v>#N/A</v>
      </c>
      <c r="S594" s="9" t="str">
        <f>IF(ISNA($J594), IF(ISNA($K594), IF(ISNA($L594), IF(ISNA($M594), IF(ISNA($N594), IF(ISNA($O594), IF(ISNA($P594), IF(ISNA($Q594), IF(ISNA($R594), "###error###", R$1),Q$1),P$1),O$1),N$1),M$1),L$1),K$1),J$1)</f>
        <v>Conjuration</v>
      </c>
      <c r="T594" s="9" t="str">
        <f>IF(ISNA($J594), IF(ISNA($K594), IF(ISNA($L594), IF(ISNA($M594), IF(ISNA($N594), IF(ISNA($O594), IF(ISNA($P594), IF(ISNA($Q594), IF(ISNA($R594), "###error###", "WM"),"IL"),"NE"),"EN"),"EV"),"TR"),"DI"),"CO"),"AB")</f>
        <v>CO</v>
      </c>
      <c r="U594" s="9">
        <f>IF(ISNA($J594), IF(ISNA($K594), IF(ISNA($L594), IF(ISNA($M594), IF(ISNA($N594), IF(ISNA($O594), IF(ISNA($P594), IF(ISNA($Q594), IF(ISNA($R594), "###error###", MATCH(A594, 'Wand Mapping'!J:J,0)),MATCH(A594, 'Wand Mapping'!I:I,0)),MATCH(A594, 'Wand Mapping'!H:H,0)),MATCH(A594, 'Wand Mapping'!G:G,0)),MATCH(A594, 'Wand Mapping'!F:F,0)),MATCH(A594, 'Wand Mapping'!E:E,0)),MATCH(A594, 'Wand Mapping'!D:D,0)),MATCH(A594, 'Wand Mapping'!C:C,0)),MATCH(A594, 'Wand Mapping'!B:B,0))</f>
        <v>92</v>
      </c>
      <c r="V594" s="9" t="str">
        <f>INDEX('Wand Mapping'!K:K, U594)</f>
        <v>wand_ai_900</v>
      </c>
      <c r="W594" s="9" t="str">
        <f>_xlfn.CONCAT(V594, "_", T594)</f>
        <v>wand_ai_900_CO</v>
      </c>
      <c r="Z594" s="9" t="str">
        <f>IF(ISBLANK(X594), W594, X594)</f>
        <v>wand_ai_900_CO</v>
      </c>
    </row>
    <row r="595" spans="1:26">
      <c r="A595" s="9" t="s">
        <v>158</v>
      </c>
      <c r="B595" s="9" t="s">
        <v>1915</v>
      </c>
      <c r="C595" s="9">
        <v>9</v>
      </c>
      <c r="D595" s="9">
        <v>18</v>
      </c>
      <c r="E595" s="9" t="str">
        <f>_xlfn.CONCAT(B595, RIGHT(_xlfn.CONCAT("0", D595), 2))</f>
        <v>BZ-Y018</v>
      </c>
      <c r="F595" s="9" t="s">
        <v>1508</v>
      </c>
      <c r="G595" s="9" t="s">
        <v>655</v>
      </c>
      <c r="H595" s="9" t="s">
        <v>656</v>
      </c>
      <c r="J595" s="9" t="e">
        <f>MATCH($A595, 'Spells By School'!A:A, 0)</f>
        <v>#N/A</v>
      </c>
      <c r="K595" s="9">
        <f>MATCH($A595, 'Spells By School'!B:B, 0)</f>
        <v>55</v>
      </c>
      <c r="L595" s="9" t="e">
        <f>MATCH($A595, 'Spells By School'!C:C, 0)</f>
        <v>#N/A</v>
      </c>
      <c r="M595" s="9" t="e">
        <f>MATCH($A595, 'Spells By School'!D:D, 0)</f>
        <v>#N/A</v>
      </c>
      <c r="N595" s="9" t="e">
        <f>MATCH($A595, 'Spells By School'!E:E, 0)</f>
        <v>#N/A</v>
      </c>
      <c r="O595" s="9" t="e">
        <f>MATCH($A595, 'Spells By School'!F:F, 0)</f>
        <v>#N/A</v>
      </c>
      <c r="P595" s="9" t="e">
        <f ca="1">MATCH($A595, 'Spells By School'!G:G, 0)</f>
        <v>#N/A</v>
      </c>
      <c r="Q595" s="9" t="e">
        <f>MATCH($A595, 'Spells By School'!H:H, 0)</f>
        <v>#N/A</v>
      </c>
      <c r="R595" s="9" t="e">
        <f>MATCH($A595, 'Spells By School'!I:I, 0)</f>
        <v>#N/A</v>
      </c>
      <c r="S595" s="9" t="str">
        <f>IF(ISNA($J595), IF(ISNA($K595), IF(ISNA($L595), IF(ISNA($M595), IF(ISNA($N595), IF(ISNA($O595), IF(ISNA($P595), IF(ISNA($Q595), IF(ISNA($R595), "###error###", R$1),Q$1),P$1),O$1),N$1),M$1),L$1),K$1),J$1)</f>
        <v>Conjuration</v>
      </c>
      <c r="T595" s="9" t="str">
        <f>IF(ISNA($J595), IF(ISNA($K595), IF(ISNA($L595), IF(ISNA($M595), IF(ISNA($N595), IF(ISNA($O595), IF(ISNA($P595), IF(ISNA($Q595), IF(ISNA($R595), "###error###", "WM"),"IL"),"NE"),"EN"),"EV"),"TR"),"DI"),"CO"),"AB")</f>
        <v>CO</v>
      </c>
      <c r="U595" s="9">
        <f>IF(ISNA($J595), IF(ISNA($K595), IF(ISNA($L595), IF(ISNA($M595), IF(ISNA($N595), IF(ISNA($O595), IF(ISNA($P595), IF(ISNA($Q595), IF(ISNA($R595), "###error###", MATCH(A595, 'Wand Mapping'!J:J,0)),MATCH(A595, 'Wand Mapping'!I:I,0)),MATCH(A595, 'Wand Mapping'!H:H,0)),MATCH(A595, 'Wand Mapping'!G:G,0)),MATCH(A595, 'Wand Mapping'!F:F,0)),MATCH(A595, 'Wand Mapping'!E:E,0)),MATCH(A595, 'Wand Mapping'!D:D,0)),MATCH(A595, 'Wand Mapping'!C:C,0)),MATCH(A595, 'Wand Mapping'!B:B,0))</f>
        <v>28</v>
      </c>
      <c r="V595" s="9" t="str">
        <f>INDEX('Wand Mapping'!K:K, U595)</f>
        <v>wand_ai_260</v>
      </c>
      <c r="W595" s="9" t="str">
        <f>_xlfn.CONCAT(V595, "_", T595)</f>
        <v>wand_ai_260_CO</v>
      </c>
      <c r="Z595" s="9" t="str">
        <f>IF(ISBLANK(X595), W595, X595)</f>
        <v>wand_ai_260_CO</v>
      </c>
    </row>
    <row r="596" spans="1:26">
      <c r="B596" s="73" t="s">
        <v>2081</v>
      </c>
    </row>
    <row r="597" spans="1:26">
      <c r="B597" s="73" t="s">
        <v>2082</v>
      </c>
    </row>
    <row r="598" spans="1:26">
      <c r="B598" s="73" t="s">
        <v>2083</v>
      </c>
    </row>
    <row r="599" spans="1:26">
      <c r="B599" s="73" t="s">
        <v>2084</v>
      </c>
    </row>
    <row r="600" spans="1:26">
      <c r="B600" s="73" t="s">
        <v>2085</v>
      </c>
    </row>
    <row r="601" spans="1:26">
      <c r="B601" s="73" t="s">
        <v>2086</v>
      </c>
    </row>
    <row r="602" spans="1:26">
      <c r="B602" s="73" t="s">
        <v>2087</v>
      </c>
    </row>
    <row r="603" spans="1:26">
      <c r="B603" s="73" t="s">
        <v>2088</v>
      </c>
    </row>
    <row r="604" spans="1:26">
      <c r="B604" s="73" t="s">
        <v>2089</v>
      </c>
    </row>
    <row r="605" spans="1:26">
      <c r="B605" s="73" t="s">
        <v>2090</v>
      </c>
    </row>
    <row r="606" spans="1:26">
      <c r="B606" s="73" t="s">
        <v>2091</v>
      </c>
    </row>
  </sheetData>
  <sortState xmlns:xlrd2="http://schemas.microsoft.com/office/spreadsheetml/2017/richdata2" ref="A2:BG606">
    <sortCondition ref="BD2:BD606"/>
    <sortCondition ref="B2:B606"/>
    <sortCondition ref="AN2:AN606"/>
    <sortCondition ref="A2:A606"/>
    <sortCondition ref="Z2:Z606"/>
    <sortCondition ref="S2:S606"/>
  </sortState>
  <phoneticPr fontId="19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2026-02-10T20:06:05Z</dcterms:modified>
</cp:coreProperties>
</file>