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18FD9E2A-DD67-4A61-918A-321AA33F9540}" xr6:coauthVersionLast="47" xr6:coauthVersionMax="47" xr10:uidLastSave="{00000000-0000-0000-0000-000000000000}"/>
  <bookViews>
    <workbookView xWindow="-110" yWindow="-110" windowWidth="19420" windowHeight="1162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</workbook>
</file>

<file path=xl/calcChain.xml><?xml version="1.0" encoding="utf-8"?>
<calcChain xmlns="http://schemas.openxmlformats.org/spreadsheetml/2006/main">
  <c r="BF528" i="16" l="1"/>
  <c r="BE528" i="16"/>
  <c r="BG528" i="16" s="1"/>
  <c r="BF526" i="16"/>
  <c r="BE526" i="16"/>
  <c r="BG526" i="16" s="1"/>
  <c r="BF532" i="16"/>
  <c r="BE532" i="16"/>
  <c r="BG532" i="16" s="1"/>
  <c r="BF251" i="16"/>
  <c r="BE251" i="16"/>
  <c r="BG251" i="16" s="1"/>
  <c r="BE250" i="16"/>
  <c r="BG250" i="16" s="1"/>
  <c r="BF250" i="16"/>
  <c r="BE249" i="16"/>
  <c r="BG249" i="16" s="1"/>
  <c r="BF249" i="16"/>
  <c r="BF248" i="16"/>
  <c r="BE248" i="16"/>
  <c r="BG248" i="16" s="1"/>
  <c r="BF247" i="16"/>
  <c r="BE247" i="16"/>
  <c r="BG247" i="16" s="1"/>
  <c r="BG246" i="16"/>
  <c r="BF246" i="16"/>
  <c r="BE246" i="16"/>
  <c r="BE242" i="16"/>
  <c r="BF242" i="16"/>
  <c r="BG242" i="16"/>
  <c r="BE243" i="16"/>
  <c r="BF243" i="16"/>
  <c r="BG243" i="16"/>
  <c r="BE244" i="16"/>
  <c r="BG244" i="16" s="1"/>
  <c r="BF244" i="16"/>
  <c r="BF241" i="16"/>
  <c r="BE241" i="16"/>
  <c r="BG241" i="16" s="1"/>
  <c r="E241" i="16"/>
  <c r="BE240" i="16"/>
  <c r="BG240" i="16" s="1"/>
  <c r="BF240" i="16"/>
  <c r="BE239" i="16"/>
  <c r="BG239" i="16" s="1"/>
  <c r="BF239" i="16"/>
  <c r="BE238" i="16"/>
  <c r="BF238" i="16"/>
  <c r="BG238" i="16"/>
  <c r="BE237" i="16"/>
  <c r="BG237" i="16" s="1"/>
  <c r="BF237" i="16"/>
  <c r="BE236" i="16"/>
  <c r="BG236" i="16" s="1"/>
  <c r="BF236" i="16"/>
  <c r="BE235" i="16"/>
  <c r="BG235" i="16" s="1"/>
  <c r="BF235" i="16"/>
  <c r="BE234" i="16"/>
  <c r="BG234" i="16" s="1"/>
  <c r="BF234" i="16"/>
  <c r="BE233" i="16"/>
  <c r="BG233" i="16" s="1"/>
  <c r="BF233" i="16"/>
  <c r="BE232" i="16"/>
  <c r="BG232" i="16" s="1"/>
  <c r="BF232" i="16"/>
  <c r="BE231" i="16"/>
  <c r="BF231" i="16"/>
  <c r="BG231" i="16"/>
  <c r="BE229" i="16"/>
  <c r="BG229" i="16" s="1"/>
  <c r="BF229" i="16"/>
  <c r="BE230" i="16"/>
  <c r="BG230" i="16" s="1"/>
  <c r="BF230" i="16"/>
  <c r="BE228" i="16"/>
  <c r="BG228" i="16" s="1"/>
  <c r="BF228" i="16"/>
  <c r="BE227" i="16"/>
  <c r="BG227" i="16" s="1"/>
  <c r="BF227" i="16"/>
  <c r="BE226" i="16"/>
  <c r="BG226" i="16" s="1"/>
  <c r="BF226" i="16"/>
  <c r="BF225" i="16"/>
  <c r="BE225" i="16"/>
  <c r="BG225" i="16" s="1"/>
  <c r="BF224" i="16"/>
  <c r="BE224" i="16"/>
  <c r="BG224" i="16" s="1"/>
  <c r="BG35" i="16"/>
  <c r="BF35" i="16"/>
  <c r="BE35" i="16"/>
  <c r="R35" i="16"/>
  <c r="Q35" i="16"/>
  <c r="O35" i="16"/>
  <c r="N35" i="16"/>
  <c r="M35" i="16"/>
  <c r="L35" i="16"/>
  <c r="K35" i="16"/>
  <c r="J35" i="16"/>
  <c r="E35" i="16"/>
  <c r="BF222" i="16"/>
  <c r="BE222" i="16"/>
  <c r="BG222" i="16" s="1"/>
  <c r="BF221" i="16"/>
  <c r="BE221" i="16"/>
  <c r="BG221" i="16" s="1"/>
  <c r="E221" i="16"/>
  <c r="BE220" i="16"/>
  <c r="BG220" i="16" s="1"/>
  <c r="BF220" i="16"/>
  <c r="BE219" i="16"/>
  <c r="BG219" i="16" s="1"/>
  <c r="BF219" i="16"/>
  <c r="BE218" i="16"/>
  <c r="BG218" i="16" s="1"/>
  <c r="BF218" i="16"/>
  <c r="BE217" i="16"/>
  <c r="BG217" i="16" s="1"/>
  <c r="BF217" i="16"/>
  <c r="BF216" i="16"/>
  <c r="BE216" i="16"/>
  <c r="BG216" i="16" s="1"/>
  <c r="BE215" i="16"/>
  <c r="BG215" i="16" s="1"/>
  <c r="BF215" i="16"/>
  <c r="BF214" i="16"/>
  <c r="BE214" i="16"/>
  <c r="BG214" i="16" s="1"/>
  <c r="BF213" i="16"/>
  <c r="BE213" i="16"/>
  <c r="BG213" i="16" s="1"/>
  <c r="BE212" i="16"/>
  <c r="BG212" i="16" s="1"/>
  <c r="BF212" i="16"/>
  <c r="E212" i="16"/>
  <c r="BE211" i="16"/>
  <c r="BG211" i="16" s="1"/>
  <c r="BF211" i="16"/>
  <c r="E211" i="16"/>
  <c r="BF210" i="16"/>
  <c r="BE210" i="16"/>
  <c r="BG210" i="16" s="1"/>
  <c r="E210" i="16"/>
  <c r="BE209" i="16"/>
  <c r="BG209" i="16" s="1"/>
  <c r="BF209" i="16"/>
  <c r="BE208" i="16"/>
  <c r="BG208" i="16" s="1"/>
  <c r="BF208" i="16"/>
  <c r="BE207" i="16"/>
  <c r="BG207" i="16" s="1"/>
  <c r="BF207" i="16"/>
  <c r="BE206" i="16"/>
  <c r="BG206" i="16" s="1"/>
  <c r="BF206" i="16"/>
  <c r="BE205" i="16"/>
  <c r="BG205" i="16" s="1"/>
  <c r="BF205" i="16"/>
  <c r="BE204" i="16"/>
  <c r="BG204" i="16" s="1"/>
  <c r="BF204" i="16"/>
  <c r="BE203" i="16"/>
  <c r="BG203" i="16" s="1"/>
  <c r="BF203" i="16"/>
  <c r="BE202" i="16"/>
  <c r="BG202" i="16" s="1"/>
  <c r="BF202" i="16"/>
  <c r="BE201" i="16"/>
  <c r="BG201" i="16" s="1"/>
  <c r="BF201" i="16"/>
  <c r="BE200" i="16"/>
  <c r="BG200" i="16" s="1"/>
  <c r="BF200" i="16"/>
  <c r="BF199" i="16"/>
  <c r="BE199" i="16"/>
  <c r="BG199" i="16" s="1"/>
  <c r="BE198" i="16"/>
  <c r="BG198" i="16" s="1"/>
  <c r="BF198" i="16"/>
  <c r="BE197" i="16"/>
  <c r="BG197" i="16" s="1"/>
  <c r="BF197" i="16"/>
  <c r="BF2" i="16"/>
  <c r="BF3" i="16"/>
  <c r="BF4" i="16"/>
  <c r="BF5" i="16"/>
  <c r="BF6" i="16"/>
  <c r="BF7" i="16"/>
  <c r="BF8" i="16"/>
  <c r="BF9" i="16"/>
  <c r="BF10" i="16"/>
  <c r="BF11" i="16"/>
  <c r="BF12" i="16"/>
  <c r="BF13" i="16"/>
  <c r="BF14" i="16"/>
  <c r="BF15" i="16"/>
  <c r="BF16" i="16"/>
  <c r="BF17" i="16"/>
  <c r="BF19" i="16"/>
  <c r="BF20" i="16"/>
  <c r="BF21" i="16"/>
  <c r="BF22" i="16"/>
  <c r="BF23" i="16"/>
  <c r="BF24" i="16"/>
  <c r="BF25" i="16"/>
  <c r="BF26" i="16"/>
  <c r="BF27" i="16"/>
  <c r="BF28" i="16"/>
  <c r="BF29" i="16"/>
  <c r="BF30" i="16"/>
  <c r="BF31" i="16"/>
  <c r="BF32" i="16"/>
  <c r="BF33" i="16"/>
  <c r="BF34" i="16"/>
  <c r="BF223" i="16"/>
  <c r="BF36" i="16"/>
  <c r="BF37" i="16"/>
  <c r="BF38" i="16"/>
  <c r="BF39" i="16"/>
  <c r="BF40" i="16"/>
  <c r="BF41" i="16"/>
  <c r="BF42" i="16"/>
  <c r="BF43" i="16"/>
  <c r="BF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69" i="16"/>
  <c r="BF70" i="16"/>
  <c r="BF71" i="16"/>
  <c r="BF72" i="16"/>
  <c r="BF73" i="16"/>
  <c r="BF74" i="16"/>
  <c r="BF75" i="16"/>
  <c r="BF76" i="16"/>
  <c r="BF77" i="16"/>
  <c r="BF78" i="16"/>
  <c r="BF79" i="16"/>
  <c r="BF80" i="16"/>
  <c r="BF81" i="16"/>
  <c r="BF82" i="16"/>
  <c r="BF83" i="16"/>
  <c r="BF84" i="16"/>
  <c r="BF85" i="16"/>
  <c r="BF86" i="16"/>
  <c r="BF87" i="16"/>
  <c r="BF88" i="16"/>
  <c r="BF89" i="16"/>
  <c r="BF90" i="16"/>
  <c r="BF91" i="16"/>
  <c r="BF92" i="16"/>
  <c r="BF93" i="16"/>
  <c r="BF94" i="16"/>
  <c r="BF95" i="16"/>
  <c r="BF96" i="16"/>
  <c r="BF97" i="16"/>
  <c r="BF98" i="16"/>
  <c r="BF99" i="16"/>
  <c r="BF100" i="16"/>
  <c r="BF101" i="16"/>
  <c r="BF102" i="16"/>
  <c r="BF103" i="16"/>
  <c r="BF104" i="16"/>
  <c r="BF105" i="16"/>
  <c r="BF106" i="16"/>
  <c r="BF107" i="16"/>
  <c r="BF108" i="16"/>
  <c r="BF109" i="16"/>
  <c r="BF110" i="16"/>
  <c r="BF111" i="16"/>
  <c r="BF112" i="16"/>
  <c r="BF113" i="16"/>
  <c r="BF114" i="16"/>
  <c r="BF115" i="16"/>
  <c r="BF116" i="16"/>
  <c r="BF117" i="16"/>
  <c r="BF118" i="16"/>
  <c r="BF119" i="16"/>
  <c r="BF120" i="16"/>
  <c r="BF121" i="16"/>
  <c r="BF122" i="16"/>
  <c r="BF123" i="16"/>
  <c r="BF124" i="16"/>
  <c r="BF125" i="16"/>
  <c r="BF126" i="16"/>
  <c r="BF127" i="16"/>
  <c r="BF128" i="16"/>
  <c r="BF129" i="16"/>
  <c r="BF130" i="16"/>
  <c r="BF131" i="16"/>
  <c r="BF132" i="16"/>
  <c r="BF133" i="16"/>
  <c r="BF134" i="16"/>
  <c r="BF135" i="16"/>
  <c r="BF136" i="16"/>
  <c r="BF137" i="16"/>
  <c r="BF138" i="16"/>
  <c r="BF139" i="16"/>
  <c r="BF140" i="16"/>
  <c r="BF142" i="16"/>
  <c r="BF143" i="16"/>
  <c r="BF144" i="16"/>
  <c r="BF145" i="16"/>
  <c r="BF146" i="16"/>
  <c r="BF147" i="16"/>
  <c r="BF148" i="16"/>
  <c r="BF149" i="16"/>
  <c r="BF150" i="16"/>
  <c r="BF151" i="16"/>
  <c r="BF152" i="16"/>
  <c r="BF153" i="16"/>
  <c r="BF154" i="16"/>
  <c r="BF155" i="16"/>
  <c r="BF156" i="16"/>
  <c r="BF157" i="16"/>
  <c r="BF158" i="16"/>
  <c r="BF159" i="16"/>
  <c r="BF160" i="16"/>
  <c r="BF161" i="16"/>
  <c r="BF162" i="16"/>
  <c r="BF163" i="16"/>
  <c r="BF164" i="16"/>
  <c r="BF165" i="16"/>
  <c r="BF166" i="16"/>
  <c r="BF167" i="16"/>
  <c r="BF168" i="16"/>
  <c r="BF169" i="16"/>
  <c r="BF170" i="16"/>
  <c r="BF171" i="16"/>
  <c r="BF172" i="16"/>
  <c r="BF173" i="16"/>
  <c r="BF174" i="16"/>
  <c r="BF176" i="16"/>
  <c r="BF177" i="16"/>
  <c r="BF178" i="16"/>
  <c r="BF179" i="16"/>
  <c r="BF180" i="16"/>
  <c r="BF181" i="16"/>
  <c r="BF182" i="16"/>
  <c r="BF183" i="16"/>
  <c r="BF184" i="16"/>
  <c r="BF185" i="16"/>
  <c r="BF186" i="16"/>
  <c r="BF187" i="16"/>
  <c r="BF188" i="16"/>
  <c r="BF189" i="16"/>
  <c r="BF190" i="16"/>
  <c r="BF191" i="16"/>
  <c r="BF192" i="16"/>
  <c r="BF193" i="16"/>
  <c r="BF194" i="16"/>
  <c r="BF195" i="16"/>
  <c r="BF196" i="16"/>
  <c r="BF175" i="16"/>
  <c r="BE196" i="16"/>
  <c r="BG196" i="16" s="1"/>
  <c r="E196" i="16"/>
  <c r="BE195" i="16"/>
  <c r="BG195" i="16" s="1"/>
  <c r="BE194" i="16"/>
  <c r="BG194" i="16" s="1"/>
  <c r="BE193" i="16"/>
  <c r="BG193" i="16" s="1"/>
  <c r="BE192" i="16"/>
  <c r="BG192" i="16" s="1"/>
  <c r="BE191" i="16"/>
  <c r="BG191" i="16" s="1"/>
  <c r="BE190" i="16"/>
  <c r="BG190" i="16" s="1"/>
  <c r="BE189" i="16"/>
  <c r="BG189" i="16" s="1"/>
  <c r="BE188" i="16"/>
  <c r="BG188" i="16" s="1"/>
  <c r="BE187" i="16"/>
  <c r="BG187" i="16" s="1"/>
  <c r="BE186" i="16"/>
  <c r="BG186" i="16" s="1"/>
  <c r="BE185" i="16"/>
  <c r="BG185" i="16" s="1"/>
  <c r="E185" i="16"/>
  <c r="BE184" i="16"/>
  <c r="BG184" i="16" s="1"/>
  <c r="BE183" i="16"/>
  <c r="BG183" i="16" s="1"/>
  <c r="E183" i="16"/>
  <c r="BE182" i="16"/>
  <c r="BG182" i="16" s="1"/>
  <c r="BE181" i="16"/>
  <c r="BG181" i="16" s="1"/>
  <c r="BE180" i="16"/>
  <c r="BG180" i="16" s="1"/>
  <c r="BE176" i="16"/>
  <c r="BG176" i="16" s="1"/>
  <c r="BE177" i="16"/>
  <c r="BG177" i="16" s="1"/>
  <c r="BE178" i="16"/>
  <c r="BG178" i="16" s="1"/>
  <c r="BE179" i="16"/>
  <c r="BG179" i="16" s="1"/>
  <c r="BE175" i="16"/>
  <c r="BG175" i="16" s="1"/>
  <c r="BE174" i="16"/>
  <c r="BG174" i="16" s="1"/>
  <c r="BE173" i="16"/>
  <c r="BG173" i="16" s="1"/>
  <c r="BE172" i="16"/>
  <c r="BG172" i="16" s="1"/>
  <c r="BE171" i="16"/>
  <c r="BG171" i="16" s="1"/>
  <c r="BE169" i="16"/>
  <c r="BG169" i="16" s="1"/>
  <c r="BE170" i="16"/>
  <c r="BG170" i="16" s="1"/>
  <c r="BE168" i="16"/>
  <c r="BG168" i="16" s="1"/>
  <c r="BE167" i="16"/>
  <c r="BG167" i="16" s="1"/>
  <c r="BE166" i="16"/>
  <c r="BG166" i="16" s="1"/>
  <c r="BE165" i="16"/>
  <c r="BG165" i="16" s="1"/>
  <c r="BE164" i="16"/>
  <c r="BG164" i="16" s="1"/>
  <c r="BE163" i="16"/>
  <c r="BG163" i="16" s="1"/>
  <c r="BE162" i="16"/>
  <c r="BG162" i="16" s="1"/>
  <c r="BE161" i="16"/>
  <c r="BG161" i="16" s="1"/>
  <c r="BE160" i="16"/>
  <c r="BG160" i="16" s="1"/>
  <c r="BE159" i="16"/>
  <c r="BG159" i="16" s="1"/>
  <c r="BE158" i="16"/>
  <c r="BG158" i="16" s="1"/>
  <c r="BE157" i="16"/>
  <c r="BG157" i="16" s="1"/>
  <c r="BE156" i="16"/>
  <c r="BG156" i="16" s="1"/>
  <c r="BE155" i="16"/>
  <c r="BG155" i="16" s="1"/>
  <c r="BE154" i="16"/>
  <c r="BG154" i="16" s="1"/>
  <c r="BE153" i="16"/>
  <c r="BG153" i="16" s="1"/>
  <c r="BE152" i="16"/>
  <c r="BG152" i="16" s="1"/>
  <c r="BE151" i="16"/>
  <c r="BG151" i="16" s="1"/>
  <c r="BE150" i="16"/>
  <c r="BG150" i="16" s="1"/>
  <c r="BE149" i="16"/>
  <c r="BG149" i="16" s="1"/>
  <c r="BE148" i="16"/>
  <c r="BG148" i="16" s="1"/>
  <c r="BE147" i="16"/>
  <c r="BG147" i="16" s="1"/>
  <c r="BE146" i="16"/>
  <c r="BG146" i="16" s="1"/>
  <c r="BE145" i="16"/>
  <c r="BG145" i="16" s="1"/>
  <c r="BE144" i="16"/>
  <c r="BG144" i="16" s="1"/>
  <c r="BE143" i="16"/>
  <c r="BG143" i="16" s="1"/>
  <c r="BE142" i="16"/>
  <c r="BG142" i="16" s="1"/>
  <c r="E142" i="16"/>
  <c r="E143" i="16"/>
  <c r="BE140" i="16"/>
  <c r="BG140" i="16" s="1"/>
  <c r="BE139" i="16"/>
  <c r="BG139" i="16" s="1"/>
  <c r="BE138" i="16"/>
  <c r="BG138" i="16" s="1"/>
  <c r="BE137" i="16"/>
  <c r="BG137" i="16" s="1"/>
  <c r="BE136" i="16"/>
  <c r="BG136" i="16" s="1"/>
  <c r="BE135" i="16"/>
  <c r="BG135" i="16" s="1"/>
  <c r="BE134" i="16"/>
  <c r="BG134" i="16" s="1"/>
  <c r="BE133" i="16"/>
  <c r="BG133" i="16" s="1"/>
  <c r="E133" i="16"/>
  <c r="BE132" i="16"/>
  <c r="BG132" i="16" s="1"/>
  <c r="E132" i="16"/>
  <c r="BE131" i="16"/>
  <c r="BG131" i="16" s="1"/>
  <c r="E131" i="16"/>
  <c r="BE130" i="16"/>
  <c r="BG130" i="16" s="1"/>
  <c r="E130" i="16"/>
  <c r="E129" i="16"/>
  <c r="BE129" i="16"/>
  <c r="BG129" i="16" s="1"/>
  <c r="BE128" i="16"/>
  <c r="BG128" i="16" s="1"/>
  <c r="BE127" i="16"/>
  <c r="BG127" i="16" s="1"/>
  <c r="BE126" i="16"/>
  <c r="BG126" i="16" s="1"/>
  <c r="BE125" i="16"/>
  <c r="BG125" i="16" s="1"/>
  <c r="BE124" i="16"/>
  <c r="BG124" i="16" s="1"/>
  <c r="BE123" i="16"/>
  <c r="BG123" i="16" s="1"/>
  <c r="BE122" i="16"/>
  <c r="BG122" i="16" s="1"/>
  <c r="BE121" i="16"/>
  <c r="BG121" i="16" s="1"/>
  <c r="BE120" i="16"/>
  <c r="BG120" i="16" s="1"/>
  <c r="BE119" i="16"/>
  <c r="BG119" i="16" s="1"/>
  <c r="BE118" i="16"/>
  <c r="BG118" i="16" s="1"/>
  <c r="BE117" i="16"/>
  <c r="BG117" i="16" s="1"/>
  <c r="BE116" i="16"/>
  <c r="BG116" i="16" s="1"/>
  <c r="BE115" i="16" l="1"/>
  <c r="BG115" i="16" s="1"/>
  <c r="BE114" i="16"/>
  <c r="BG114" i="16" s="1"/>
  <c r="BE113" i="16"/>
  <c r="BG113" i="16" s="1"/>
  <c r="BE112" i="16"/>
  <c r="BG112" i="16" s="1"/>
  <c r="BE111" i="16"/>
  <c r="BG111" i="16" s="1"/>
  <c r="BE104" i="16"/>
  <c r="BG104" i="16" s="1"/>
  <c r="BE106" i="16"/>
  <c r="BG106" i="16" s="1"/>
  <c r="BE110" i="16"/>
  <c r="BG110" i="16" s="1"/>
  <c r="E110" i="16"/>
  <c r="BE109" i="16"/>
  <c r="BG109" i="16" s="1"/>
  <c r="E109" i="16"/>
  <c r="BE108" i="16"/>
  <c r="BG108" i="16" s="1"/>
  <c r="E108" i="16"/>
  <c r="BE107" i="16"/>
  <c r="BG107" i="16" s="1"/>
  <c r="E107" i="16"/>
  <c r="BE105" i="16"/>
  <c r="BG105" i="16" s="1"/>
  <c r="BE103" i="16"/>
  <c r="BG103" i="16" s="1"/>
  <c r="BE102" i="16"/>
  <c r="BG102" i="16" s="1"/>
  <c r="BE101" i="16"/>
  <c r="BG101" i="16" s="1"/>
  <c r="BE100" i="16"/>
  <c r="BG100" i="16" s="1"/>
  <c r="BE99" i="16"/>
  <c r="BG99" i="16" s="1"/>
  <c r="BE98" i="16"/>
  <c r="BG98" i="16" s="1"/>
  <c r="BE97" i="16"/>
  <c r="BG97" i="16" s="1"/>
  <c r="BE96" i="16"/>
  <c r="BG96" i="16" s="1"/>
  <c r="E96" i="16"/>
  <c r="BE95" i="16"/>
  <c r="BG95" i="16" s="1"/>
  <c r="BE94" i="16"/>
  <c r="BG94" i="16" s="1"/>
  <c r="BE93" i="16"/>
  <c r="BG93" i="16" s="1"/>
  <c r="BE92" i="16"/>
  <c r="BG92" i="16" s="1"/>
  <c r="BE91" i="16"/>
  <c r="BG91" i="16" s="1"/>
  <c r="BE90" i="16"/>
  <c r="BG90" i="16" s="1"/>
  <c r="BE89" i="16"/>
  <c r="BG89" i="16" s="1"/>
  <c r="BE88" i="16"/>
  <c r="BG88" i="16" s="1"/>
  <c r="BE87" i="16"/>
  <c r="BG87" i="16" s="1"/>
  <c r="BE86" i="16"/>
  <c r="BG86" i="16" s="1"/>
  <c r="BE85" i="16"/>
  <c r="BG85" i="16" s="1"/>
  <c r="BE84" i="16"/>
  <c r="BG84" i="16" s="1"/>
  <c r="BE82" i="16"/>
  <c r="BG82" i="16" s="1"/>
  <c r="BE83" i="16"/>
  <c r="BG83" i="16" s="1"/>
  <c r="BE81" i="16"/>
  <c r="BG81" i="16" s="1"/>
  <c r="BE80" i="16"/>
  <c r="BG80" i="16" s="1"/>
  <c r="BE79" i="16"/>
  <c r="BG79" i="16" s="1"/>
  <c r="BE78" i="16"/>
  <c r="BG78" i="16" s="1"/>
  <c r="BE77" i="16"/>
  <c r="BG77" i="16" s="1"/>
  <c r="BE76" i="16"/>
  <c r="BG76" i="16" s="1"/>
  <c r="BE75" i="16"/>
  <c r="BG75" i="16" s="1"/>
  <c r="BE74" i="16"/>
  <c r="BG74" i="16" s="1"/>
  <c r="BE73" i="16"/>
  <c r="BG73" i="16" s="1"/>
  <c r="BE72" i="16"/>
  <c r="BG72" i="16" s="1"/>
  <c r="E19" i="16"/>
  <c r="E20" i="16"/>
  <c r="E21" i="16"/>
  <c r="E22" i="16"/>
  <c r="E23" i="16"/>
  <c r="E24" i="16"/>
  <c r="E25" i="16"/>
  <c r="E26" i="16"/>
  <c r="E27" i="16"/>
  <c r="E28" i="16"/>
  <c r="BE46" i="16"/>
  <c r="BG46" i="16" s="1"/>
  <c r="BE45" i="16"/>
  <c r="BG45" i="16" s="1"/>
  <c r="E45" i="16"/>
  <c r="E44" i="16"/>
  <c r="BE44" i="16"/>
  <c r="BG44" i="16" s="1"/>
  <c r="BE49" i="16"/>
  <c r="BG49" i="16" s="1"/>
  <c r="BE48" i="16"/>
  <c r="BG48" i="16" s="1"/>
  <c r="BE47" i="16"/>
  <c r="BG47" i="16" s="1"/>
  <c r="BE43" i="16"/>
  <c r="BG43" i="16" s="1"/>
  <c r="BE42" i="16"/>
  <c r="BG42" i="16" s="1"/>
  <c r="BE41" i="16"/>
  <c r="BG41" i="16" s="1"/>
  <c r="BE40" i="16"/>
  <c r="BG40" i="16" s="1"/>
  <c r="BE39" i="16"/>
  <c r="BG39" i="16" s="1"/>
  <c r="BE38" i="16"/>
  <c r="BG38" i="16" s="1"/>
  <c r="BE37" i="16"/>
  <c r="BG37" i="16" s="1"/>
  <c r="BE36" i="16"/>
  <c r="BG36" i="16" s="1"/>
  <c r="BE223" i="16"/>
  <c r="BG223" i="16" s="1"/>
  <c r="BE34" i="16"/>
  <c r="BG34" i="16" s="1"/>
  <c r="BE33" i="16"/>
  <c r="BG33" i="16" s="1"/>
  <c r="BE32" i="16"/>
  <c r="BG32" i="16" s="1"/>
  <c r="BE31" i="16"/>
  <c r="BG31" i="16" s="1"/>
  <c r="BE30" i="16"/>
  <c r="BG30" i="16" s="1"/>
  <c r="BE29" i="16"/>
  <c r="BG29" i="16" s="1"/>
  <c r="BE28" i="16"/>
  <c r="BG28" i="16" s="1"/>
  <c r="BE27" i="16"/>
  <c r="BG27" i="16" s="1"/>
  <c r="BE26" i="16"/>
  <c r="BG26" i="16" s="1"/>
  <c r="BE25" i="16"/>
  <c r="BG25" i="16" s="1"/>
  <c r="BE71" i="16"/>
  <c r="BG71" i="16" s="1"/>
  <c r="BE70" i="16"/>
  <c r="BG70" i="16" s="1"/>
  <c r="BE69" i="16"/>
  <c r="BG69" i="16" s="1"/>
  <c r="BE68" i="16"/>
  <c r="BG68" i="16" s="1"/>
  <c r="BE67" i="16"/>
  <c r="BG67" i="16" s="1"/>
  <c r="BE66" i="16"/>
  <c r="BG66" i="16" s="1"/>
  <c r="BE65" i="16"/>
  <c r="BG65" i="16" s="1"/>
  <c r="E65" i="16"/>
  <c r="BE64" i="16"/>
  <c r="BG64" i="16" s="1"/>
  <c r="E64" i="16"/>
  <c r="BE63" i="16"/>
  <c r="BG63" i="16" s="1"/>
  <c r="E63" i="16"/>
  <c r="BE62" i="16"/>
  <c r="BG62" i="16" s="1"/>
  <c r="BE61" i="16"/>
  <c r="BG61" i="16" s="1"/>
  <c r="BE60" i="16"/>
  <c r="BG60" i="16" s="1"/>
  <c r="BE24" i="16"/>
  <c r="BG24" i="16" s="1"/>
  <c r="BE50" i="16"/>
  <c r="BG50" i="16" s="1"/>
  <c r="BE51" i="16"/>
  <c r="BG51" i="16" s="1"/>
  <c r="BE52" i="16"/>
  <c r="BG52" i="16" s="1"/>
  <c r="BE53" i="16"/>
  <c r="BG53" i="16" s="1"/>
  <c r="BE54" i="16"/>
  <c r="BG54" i="16" s="1"/>
  <c r="BE20" i="16"/>
  <c r="BG20" i="16" s="1"/>
  <c r="BE21" i="16"/>
  <c r="BG21" i="16" s="1"/>
  <c r="BE22" i="16"/>
  <c r="BG22" i="16" s="1"/>
  <c r="BE23" i="16"/>
  <c r="BG23" i="16" s="1"/>
  <c r="BE2" i="16"/>
  <c r="BG2" i="16" s="1"/>
  <c r="BE3" i="16"/>
  <c r="BG3" i="16" s="1"/>
  <c r="BE4" i="16"/>
  <c r="BG4" i="16" s="1"/>
  <c r="BE5" i="16"/>
  <c r="BG5" i="16" s="1"/>
  <c r="BE6" i="16"/>
  <c r="BG6" i="16" s="1"/>
  <c r="BE7" i="16"/>
  <c r="BG7" i="16" s="1"/>
  <c r="BE8" i="16"/>
  <c r="BG8" i="16" s="1"/>
  <c r="BE9" i="16"/>
  <c r="BG9" i="16" s="1"/>
  <c r="BE10" i="16"/>
  <c r="BG10" i="16" s="1"/>
  <c r="BE11" i="16"/>
  <c r="BG11" i="16" s="1"/>
  <c r="BE12" i="16"/>
  <c r="BG12" i="16" s="1"/>
  <c r="BE13" i="16"/>
  <c r="BG13" i="16" s="1"/>
  <c r="BE14" i="16"/>
  <c r="BG14" i="16" s="1"/>
  <c r="BE15" i="16"/>
  <c r="BG15" i="16" s="1"/>
  <c r="BE16" i="16"/>
  <c r="BG16" i="16" s="1"/>
  <c r="BE17" i="16"/>
  <c r="BG17" i="16" s="1"/>
  <c r="BE19" i="16"/>
  <c r="BG19" i="16" s="1"/>
  <c r="BE56" i="16"/>
  <c r="BG56" i="16" s="1"/>
  <c r="BE58" i="16"/>
  <c r="BG58" i="16" s="1"/>
  <c r="BE59" i="16"/>
  <c r="BG59" i="16" s="1"/>
  <c r="Z545" i="16"/>
  <c r="Z286" i="16"/>
  <c r="Z294" i="16"/>
  <c r="Z16" i="16"/>
  <c r="Z258" i="16"/>
  <c r="Z356" i="16"/>
  <c r="Z237" i="16"/>
  <c r="Z12" i="16"/>
  <c r="Z140" i="16"/>
  <c r="Z292" i="16"/>
  <c r="Z269" i="16"/>
  <c r="R525" i="16"/>
  <c r="Q525" i="16"/>
  <c r="O525" i="16"/>
  <c r="N525" i="16"/>
  <c r="M525" i="16"/>
  <c r="L525" i="16"/>
  <c r="K525" i="16"/>
  <c r="J525" i="16"/>
  <c r="R46" i="16"/>
  <c r="Q46" i="16"/>
  <c r="O46" i="16"/>
  <c r="N46" i="16"/>
  <c r="M46" i="16"/>
  <c r="L46" i="16"/>
  <c r="K46" i="16"/>
  <c r="J46" i="16"/>
  <c r="R524" i="16"/>
  <c r="Q524" i="16"/>
  <c r="O524" i="16"/>
  <c r="N524" i="16"/>
  <c r="M524" i="16"/>
  <c r="L524" i="16"/>
  <c r="K524" i="16"/>
  <c r="J524" i="16"/>
  <c r="R523" i="16"/>
  <c r="Q523" i="16"/>
  <c r="O523" i="16"/>
  <c r="N523" i="16"/>
  <c r="M523" i="16"/>
  <c r="L523" i="16"/>
  <c r="K523" i="16"/>
  <c r="J523" i="16"/>
  <c r="R522" i="16"/>
  <c r="Q522" i="16"/>
  <c r="O522" i="16"/>
  <c r="N522" i="16"/>
  <c r="M522" i="16"/>
  <c r="L522" i="16"/>
  <c r="K522" i="16"/>
  <c r="J522" i="16"/>
  <c r="R521" i="16"/>
  <c r="Q521" i="16"/>
  <c r="O521" i="16"/>
  <c r="N521" i="16"/>
  <c r="M521" i="16"/>
  <c r="L521" i="16"/>
  <c r="K521" i="16"/>
  <c r="J521" i="16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R516" i="16"/>
  <c r="Q516" i="16"/>
  <c r="O516" i="16"/>
  <c r="N516" i="16"/>
  <c r="M516" i="16"/>
  <c r="L516" i="16"/>
  <c r="K516" i="16"/>
  <c r="J516" i="16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U514" i="16" s="1"/>
  <c r="V514" i="16" s="1"/>
  <c r="R513" i="16"/>
  <c r="Q513" i="16"/>
  <c r="O513" i="16"/>
  <c r="N513" i="16"/>
  <c r="M513" i="16"/>
  <c r="L513" i="16"/>
  <c r="K513" i="16"/>
  <c r="J513" i="16"/>
  <c r="R512" i="16"/>
  <c r="Q512" i="16"/>
  <c r="O512" i="16"/>
  <c r="N512" i="16"/>
  <c r="M512" i="16"/>
  <c r="L512" i="16"/>
  <c r="K512" i="16"/>
  <c r="J512" i="16"/>
  <c r="R102" i="16"/>
  <c r="Q102" i="16"/>
  <c r="O102" i="16"/>
  <c r="N102" i="16"/>
  <c r="M102" i="16"/>
  <c r="L102" i="16"/>
  <c r="K102" i="16"/>
  <c r="J102" i="16"/>
  <c r="U102" i="16" s="1"/>
  <c r="V102" i="16" s="1"/>
  <c r="R511" i="16"/>
  <c r="Q511" i="16"/>
  <c r="O511" i="16"/>
  <c r="N511" i="16"/>
  <c r="M511" i="16"/>
  <c r="L511" i="16"/>
  <c r="K511" i="16"/>
  <c r="J511" i="16"/>
  <c r="R510" i="16"/>
  <c r="Q510" i="16"/>
  <c r="O510" i="16"/>
  <c r="N510" i="16"/>
  <c r="M510" i="16"/>
  <c r="L510" i="16"/>
  <c r="K510" i="16"/>
  <c r="J510" i="16"/>
  <c r="R509" i="16"/>
  <c r="Q509" i="16"/>
  <c r="O509" i="16"/>
  <c r="N509" i="16"/>
  <c r="M509" i="16"/>
  <c r="L509" i="16"/>
  <c r="K509" i="16"/>
  <c r="J509" i="16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R504" i="16"/>
  <c r="Q504" i="16"/>
  <c r="O504" i="16"/>
  <c r="N504" i="16"/>
  <c r="M504" i="16"/>
  <c r="L504" i="16"/>
  <c r="K504" i="16"/>
  <c r="J504" i="16"/>
  <c r="R503" i="16"/>
  <c r="Q503" i="16"/>
  <c r="O503" i="16"/>
  <c r="N503" i="16"/>
  <c r="M503" i="16"/>
  <c r="L503" i="16"/>
  <c r="K503" i="16"/>
  <c r="J503" i="16"/>
  <c r="S503" i="16" s="1"/>
  <c r="R502" i="16"/>
  <c r="Q502" i="16"/>
  <c r="O502" i="16"/>
  <c r="N502" i="16"/>
  <c r="M502" i="16"/>
  <c r="L502" i="16"/>
  <c r="K502" i="16"/>
  <c r="J502" i="16"/>
  <c r="T502" i="16" s="1"/>
  <c r="R501" i="16"/>
  <c r="Q501" i="16"/>
  <c r="O501" i="16"/>
  <c r="N501" i="16"/>
  <c r="M501" i="16"/>
  <c r="L501" i="16"/>
  <c r="K501" i="16"/>
  <c r="J501" i="16"/>
  <c r="R500" i="16"/>
  <c r="Q500" i="16"/>
  <c r="O500" i="16"/>
  <c r="N500" i="16"/>
  <c r="M500" i="16"/>
  <c r="L500" i="16"/>
  <c r="K500" i="16"/>
  <c r="J500" i="16"/>
  <c r="R499" i="16"/>
  <c r="Q499" i="16"/>
  <c r="O499" i="16"/>
  <c r="N499" i="16"/>
  <c r="M499" i="16"/>
  <c r="L499" i="16"/>
  <c r="K499" i="16"/>
  <c r="J499" i="16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R495" i="16"/>
  <c r="Q495" i="16"/>
  <c r="O495" i="16"/>
  <c r="N495" i="16"/>
  <c r="M495" i="16"/>
  <c r="L495" i="16"/>
  <c r="K495" i="16"/>
  <c r="J495" i="16"/>
  <c r="R494" i="16"/>
  <c r="Q494" i="16"/>
  <c r="O494" i="16"/>
  <c r="N494" i="16"/>
  <c r="M494" i="16"/>
  <c r="L494" i="16"/>
  <c r="K494" i="16"/>
  <c r="J494" i="16"/>
  <c r="R493" i="16"/>
  <c r="Q493" i="16"/>
  <c r="O493" i="16"/>
  <c r="N493" i="16"/>
  <c r="M493" i="16"/>
  <c r="L493" i="16"/>
  <c r="K493" i="16"/>
  <c r="J493" i="16"/>
  <c r="R492" i="16"/>
  <c r="Q492" i="16"/>
  <c r="O492" i="16"/>
  <c r="N492" i="16"/>
  <c r="M492" i="16"/>
  <c r="L492" i="16"/>
  <c r="K492" i="16"/>
  <c r="J492" i="16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R217" i="16"/>
  <c r="Q217" i="16"/>
  <c r="O217" i="16"/>
  <c r="N217" i="16"/>
  <c r="M217" i="16"/>
  <c r="L217" i="16"/>
  <c r="K217" i="16"/>
  <c r="J217" i="16"/>
  <c r="T217" i="16" s="1"/>
  <c r="R215" i="16"/>
  <c r="Q215" i="16"/>
  <c r="O215" i="16"/>
  <c r="N215" i="16"/>
  <c r="M215" i="16"/>
  <c r="L215" i="16"/>
  <c r="K215" i="16"/>
  <c r="J215" i="16"/>
  <c r="R214" i="16"/>
  <c r="Q214" i="16"/>
  <c r="O214" i="16"/>
  <c r="N214" i="16"/>
  <c r="M214" i="16"/>
  <c r="L214" i="16"/>
  <c r="K214" i="16"/>
  <c r="J214" i="16"/>
  <c r="R171" i="16"/>
  <c r="Q171" i="16"/>
  <c r="O171" i="16"/>
  <c r="N171" i="16"/>
  <c r="M171" i="16"/>
  <c r="L171" i="16"/>
  <c r="K171" i="16"/>
  <c r="J171" i="16"/>
  <c r="T171" i="16" s="1"/>
  <c r="R170" i="16"/>
  <c r="Q170" i="16"/>
  <c r="O170" i="16"/>
  <c r="N170" i="16"/>
  <c r="M170" i="16"/>
  <c r="L170" i="16"/>
  <c r="K170" i="16"/>
  <c r="J170" i="16"/>
  <c r="R169" i="16"/>
  <c r="Q169" i="16"/>
  <c r="O169" i="16"/>
  <c r="N169" i="16"/>
  <c r="M169" i="16"/>
  <c r="L169" i="16"/>
  <c r="K169" i="16"/>
  <c r="J169" i="16"/>
  <c r="R163" i="16"/>
  <c r="Q163" i="16"/>
  <c r="O163" i="16"/>
  <c r="N163" i="16"/>
  <c r="M163" i="16"/>
  <c r="L163" i="16"/>
  <c r="K163" i="16"/>
  <c r="J163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3" i="16"/>
  <c r="Q103" i="16"/>
  <c r="O103" i="16"/>
  <c r="N103" i="16"/>
  <c r="M103" i="16"/>
  <c r="L103" i="16"/>
  <c r="K103" i="16"/>
  <c r="J103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491" i="16"/>
  <c r="Q491" i="16"/>
  <c r="O491" i="16"/>
  <c r="N491" i="16"/>
  <c r="M491" i="16"/>
  <c r="L491" i="16"/>
  <c r="K491" i="16"/>
  <c r="J491" i="16"/>
  <c r="R490" i="16"/>
  <c r="Q490" i="16"/>
  <c r="O490" i="16"/>
  <c r="N490" i="16"/>
  <c r="M490" i="16"/>
  <c r="L490" i="16"/>
  <c r="K490" i="16"/>
  <c r="J490" i="16"/>
  <c r="R489" i="16"/>
  <c r="Q489" i="16"/>
  <c r="O489" i="16"/>
  <c r="N489" i="16"/>
  <c r="M489" i="16"/>
  <c r="L489" i="16"/>
  <c r="K489" i="16"/>
  <c r="J489" i="16"/>
  <c r="R488" i="16"/>
  <c r="Q488" i="16"/>
  <c r="O488" i="16"/>
  <c r="N488" i="16"/>
  <c r="M488" i="16"/>
  <c r="L488" i="16"/>
  <c r="K488" i="16"/>
  <c r="J488" i="16"/>
  <c r="T488" i="16" s="1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485" i="16"/>
  <c r="Q485" i="16"/>
  <c r="O485" i="16"/>
  <c r="N485" i="16"/>
  <c r="M485" i="16"/>
  <c r="L485" i="16"/>
  <c r="K485" i="16"/>
  <c r="J485" i="16"/>
  <c r="R484" i="16"/>
  <c r="Q484" i="16"/>
  <c r="O484" i="16"/>
  <c r="N484" i="16"/>
  <c r="M484" i="16"/>
  <c r="L484" i="16"/>
  <c r="K484" i="16"/>
  <c r="J484" i="16"/>
  <c r="R483" i="16"/>
  <c r="Q483" i="16"/>
  <c r="O483" i="16"/>
  <c r="N483" i="16"/>
  <c r="M483" i="16"/>
  <c r="L483" i="16"/>
  <c r="K483" i="16"/>
  <c r="J483" i="16"/>
  <c r="T483" i="16" s="1"/>
  <c r="R482" i="16"/>
  <c r="Q482" i="16"/>
  <c r="O482" i="16"/>
  <c r="N482" i="16"/>
  <c r="M482" i="16"/>
  <c r="L482" i="16"/>
  <c r="K482" i="16"/>
  <c r="J482" i="16"/>
  <c r="R481" i="16"/>
  <c r="Q481" i="16"/>
  <c r="O481" i="16"/>
  <c r="N481" i="16"/>
  <c r="M481" i="16"/>
  <c r="L481" i="16"/>
  <c r="K481" i="16"/>
  <c r="J481" i="16"/>
  <c r="R480" i="16"/>
  <c r="Q480" i="16"/>
  <c r="O480" i="16"/>
  <c r="N480" i="16"/>
  <c r="M480" i="16"/>
  <c r="L480" i="16"/>
  <c r="K480" i="16"/>
  <c r="J480" i="16"/>
  <c r="R479" i="16"/>
  <c r="Q479" i="16"/>
  <c r="O479" i="16"/>
  <c r="N479" i="16"/>
  <c r="M479" i="16"/>
  <c r="L479" i="16"/>
  <c r="K479" i="16"/>
  <c r="J479" i="16"/>
  <c r="R478" i="16"/>
  <c r="Q478" i="16"/>
  <c r="O478" i="16"/>
  <c r="N478" i="16"/>
  <c r="M478" i="16"/>
  <c r="L478" i="16"/>
  <c r="K478" i="16"/>
  <c r="J478" i="16"/>
  <c r="R477" i="16"/>
  <c r="Q477" i="16"/>
  <c r="O477" i="16"/>
  <c r="N477" i="16"/>
  <c r="M477" i="16"/>
  <c r="L477" i="16"/>
  <c r="K477" i="16"/>
  <c r="J477" i="16"/>
  <c r="R476" i="16"/>
  <c r="Q476" i="16"/>
  <c r="O476" i="16"/>
  <c r="N476" i="16"/>
  <c r="M476" i="16"/>
  <c r="L476" i="16"/>
  <c r="K476" i="16"/>
  <c r="J476" i="16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R472" i="16"/>
  <c r="Q472" i="16"/>
  <c r="O472" i="16"/>
  <c r="N472" i="16"/>
  <c r="M472" i="16"/>
  <c r="L472" i="16"/>
  <c r="K472" i="16"/>
  <c r="J472" i="16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U470" i="16" s="1"/>
  <c r="V470" i="16" s="1"/>
  <c r="R469" i="16"/>
  <c r="Q469" i="16"/>
  <c r="O469" i="16"/>
  <c r="N469" i="16"/>
  <c r="M469" i="16"/>
  <c r="L469" i="16"/>
  <c r="K469" i="16"/>
  <c r="J469" i="16"/>
  <c r="R468" i="16"/>
  <c r="Q468" i="16"/>
  <c r="O468" i="16"/>
  <c r="N468" i="16"/>
  <c r="M468" i="16"/>
  <c r="L468" i="16"/>
  <c r="K468" i="16"/>
  <c r="J468" i="16"/>
  <c r="R467" i="16"/>
  <c r="Q467" i="16"/>
  <c r="O467" i="16"/>
  <c r="N467" i="16"/>
  <c r="M467" i="16"/>
  <c r="L467" i="16"/>
  <c r="K467" i="16"/>
  <c r="J467" i="16"/>
  <c r="R466" i="16"/>
  <c r="Q466" i="16"/>
  <c r="O466" i="16"/>
  <c r="N466" i="16"/>
  <c r="M466" i="16"/>
  <c r="L466" i="16"/>
  <c r="K466" i="16"/>
  <c r="J466" i="16"/>
  <c r="R465" i="16"/>
  <c r="Q465" i="16"/>
  <c r="O465" i="16"/>
  <c r="N465" i="16"/>
  <c r="M465" i="16"/>
  <c r="L465" i="16"/>
  <c r="K465" i="16"/>
  <c r="J465" i="16"/>
  <c r="R464" i="16"/>
  <c r="Q464" i="16"/>
  <c r="O464" i="16"/>
  <c r="N464" i="16"/>
  <c r="M464" i="16"/>
  <c r="L464" i="16"/>
  <c r="K464" i="16"/>
  <c r="J464" i="16"/>
  <c r="R463" i="16"/>
  <c r="Q463" i="16"/>
  <c r="O463" i="16"/>
  <c r="N463" i="16"/>
  <c r="M463" i="16"/>
  <c r="L463" i="16"/>
  <c r="K463" i="16"/>
  <c r="J463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R460" i="16"/>
  <c r="Q460" i="16"/>
  <c r="O460" i="16"/>
  <c r="N460" i="16"/>
  <c r="M460" i="16"/>
  <c r="L460" i="16"/>
  <c r="K460" i="16"/>
  <c r="J460" i="16"/>
  <c r="R459" i="16"/>
  <c r="Q459" i="16"/>
  <c r="O459" i="16"/>
  <c r="N459" i="16"/>
  <c r="M459" i="16"/>
  <c r="L459" i="16"/>
  <c r="K459" i="16"/>
  <c r="J459" i="16"/>
  <c r="R458" i="16"/>
  <c r="Q458" i="16"/>
  <c r="O458" i="16"/>
  <c r="N458" i="16"/>
  <c r="M458" i="16"/>
  <c r="L458" i="16"/>
  <c r="K458" i="16"/>
  <c r="J458" i="16"/>
  <c r="R457" i="16"/>
  <c r="Q457" i="16"/>
  <c r="O457" i="16"/>
  <c r="N457" i="16"/>
  <c r="M457" i="16"/>
  <c r="L457" i="16"/>
  <c r="K457" i="16"/>
  <c r="J457" i="16"/>
  <c r="R456" i="16"/>
  <c r="Q456" i="16"/>
  <c r="O456" i="16"/>
  <c r="N456" i="16"/>
  <c r="M456" i="16"/>
  <c r="L456" i="16"/>
  <c r="K456" i="16"/>
  <c r="J456" i="16"/>
  <c r="R455" i="16"/>
  <c r="Q455" i="16"/>
  <c r="O455" i="16"/>
  <c r="N455" i="16"/>
  <c r="M455" i="16"/>
  <c r="L455" i="16"/>
  <c r="K455" i="16"/>
  <c r="J455" i="16"/>
  <c r="R454" i="16"/>
  <c r="Q454" i="16"/>
  <c r="O454" i="16"/>
  <c r="N454" i="16"/>
  <c r="M454" i="16"/>
  <c r="L454" i="16"/>
  <c r="K454" i="16"/>
  <c r="J454" i="16"/>
  <c r="R453" i="16"/>
  <c r="Q453" i="16"/>
  <c r="O453" i="16"/>
  <c r="N453" i="16"/>
  <c r="M453" i="16"/>
  <c r="L453" i="16"/>
  <c r="K453" i="16"/>
  <c r="J453" i="16"/>
  <c r="U453" i="16" s="1"/>
  <c r="V453" i="16" s="1"/>
  <c r="R452" i="16"/>
  <c r="Q452" i="16"/>
  <c r="O452" i="16"/>
  <c r="N452" i="16"/>
  <c r="M452" i="16"/>
  <c r="L452" i="16"/>
  <c r="K452" i="16"/>
  <c r="J452" i="16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R449" i="16"/>
  <c r="Q449" i="16"/>
  <c r="O449" i="16"/>
  <c r="N449" i="16"/>
  <c r="M449" i="16"/>
  <c r="L449" i="16"/>
  <c r="K449" i="16"/>
  <c r="J449" i="16"/>
  <c r="R448" i="16"/>
  <c r="Q448" i="16"/>
  <c r="O448" i="16"/>
  <c r="N448" i="16"/>
  <c r="M448" i="16"/>
  <c r="L448" i="16"/>
  <c r="K448" i="16"/>
  <c r="J448" i="16"/>
  <c r="R447" i="16"/>
  <c r="Q447" i="16"/>
  <c r="O447" i="16"/>
  <c r="N447" i="16"/>
  <c r="M447" i="16"/>
  <c r="L447" i="16"/>
  <c r="K447" i="16"/>
  <c r="J447" i="16"/>
  <c r="R446" i="16"/>
  <c r="Q446" i="16"/>
  <c r="O446" i="16"/>
  <c r="N446" i="16"/>
  <c r="M446" i="16"/>
  <c r="L446" i="16"/>
  <c r="K446" i="16"/>
  <c r="J446" i="16"/>
  <c r="R445" i="16"/>
  <c r="Q445" i="16"/>
  <c r="O445" i="16"/>
  <c r="N445" i="16"/>
  <c r="M445" i="16"/>
  <c r="L445" i="16"/>
  <c r="K445" i="16"/>
  <c r="J445" i="16"/>
  <c r="R444" i="16"/>
  <c r="Q444" i="16"/>
  <c r="O444" i="16"/>
  <c r="N444" i="16"/>
  <c r="M444" i="16"/>
  <c r="L444" i="16"/>
  <c r="K444" i="16"/>
  <c r="J444" i="16"/>
  <c r="U444" i="16" s="1"/>
  <c r="V444" i="16" s="1"/>
  <c r="R443" i="16"/>
  <c r="Q443" i="16"/>
  <c r="O443" i="16"/>
  <c r="N443" i="16"/>
  <c r="M443" i="16"/>
  <c r="L443" i="16"/>
  <c r="K443" i="16"/>
  <c r="J443" i="16"/>
  <c r="U443" i="16" s="1"/>
  <c r="V443" i="16" s="1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R440" i="16"/>
  <c r="Q440" i="16"/>
  <c r="O440" i="16"/>
  <c r="N440" i="16"/>
  <c r="M440" i="16"/>
  <c r="L440" i="16"/>
  <c r="K440" i="16"/>
  <c r="J440" i="16"/>
  <c r="R439" i="16"/>
  <c r="Q439" i="16"/>
  <c r="O439" i="16"/>
  <c r="N439" i="16"/>
  <c r="M439" i="16"/>
  <c r="L439" i="16"/>
  <c r="K439" i="16"/>
  <c r="J439" i="16"/>
  <c r="R438" i="16"/>
  <c r="Q438" i="16"/>
  <c r="O438" i="16"/>
  <c r="N438" i="16"/>
  <c r="M438" i="16"/>
  <c r="L438" i="16"/>
  <c r="K438" i="16"/>
  <c r="J438" i="16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R434" i="16"/>
  <c r="Q434" i="16"/>
  <c r="O434" i="16"/>
  <c r="N434" i="16"/>
  <c r="M434" i="16"/>
  <c r="L434" i="16"/>
  <c r="K434" i="16"/>
  <c r="J434" i="16"/>
  <c r="U434" i="16" s="1"/>
  <c r="V434" i="16" s="1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R431" i="16"/>
  <c r="Q431" i="16"/>
  <c r="O431" i="16"/>
  <c r="N431" i="16"/>
  <c r="M431" i="16"/>
  <c r="L431" i="16"/>
  <c r="K431" i="16"/>
  <c r="J431" i="16"/>
  <c r="R430" i="16"/>
  <c r="Q430" i="16"/>
  <c r="O430" i="16"/>
  <c r="N430" i="16"/>
  <c r="M430" i="16"/>
  <c r="L430" i="16"/>
  <c r="K430" i="16"/>
  <c r="J430" i="16"/>
  <c r="R429" i="16"/>
  <c r="Q429" i="16"/>
  <c r="O429" i="16"/>
  <c r="N429" i="16"/>
  <c r="M429" i="16"/>
  <c r="L429" i="16"/>
  <c r="K429" i="16"/>
  <c r="J429" i="16"/>
  <c r="R428" i="16"/>
  <c r="Q428" i="16"/>
  <c r="O428" i="16"/>
  <c r="N428" i="16"/>
  <c r="M428" i="16"/>
  <c r="L428" i="16"/>
  <c r="K428" i="16"/>
  <c r="J428" i="16"/>
  <c r="R213" i="16"/>
  <c r="Q213" i="16"/>
  <c r="O213" i="16"/>
  <c r="N213" i="16"/>
  <c r="M213" i="16"/>
  <c r="L213" i="16"/>
  <c r="K213" i="16"/>
  <c r="J213" i="16"/>
  <c r="R218" i="16"/>
  <c r="Q218" i="16"/>
  <c r="O218" i="16"/>
  <c r="N218" i="16"/>
  <c r="M218" i="16"/>
  <c r="L218" i="16"/>
  <c r="K218" i="16"/>
  <c r="J218" i="16"/>
  <c r="R216" i="16"/>
  <c r="Q216" i="16"/>
  <c r="O216" i="16"/>
  <c r="N216" i="16"/>
  <c r="M216" i="16"/>
  <c r="L216" i="16"/>
  <c r="K216" i="16"/>
  <c r="J216" i="16"/>
  <c r="R172" i="16"/>
  <c r="Q172" i="16"/>
  <c r="O172" i="16"/>
  <c r="N172" i="16"/>
  <c r="M172" i="16"/>
  <c r="L172" i="16"/>
  <c r="K172" i="16"/>
  <c r="J172" i="16"/>
  <c r="R168" i="16"/>
  <c r="Q168" i="16"/>
  <c r="O168" i="16"/>
  <c r="N168" i="16"/>
  <c r="M168" i="16"/>
  <c r="L168" i="16"/>
  <c r="K168" i="16"/>
  <c r="J168" i="16"/>
  <c r="U168" i="16" s="1"/>
  <c r="V168" i="16" s="1"/>
  <c r="R167" i="16"/>
  <c r="Q167" i="16"/>
  <c r="O167" i="16"/>
  <c r="N167" i="16"/>
  <c r="M167" i="16"/>
  <c r="L167" i="16"/>
  <c r="K167" i="16"/>
  <c r="J167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R164" i="16"/>
  <c r="Q164" i="16"/>
  <c r="O164" i="16"/>
  <c r="N164" i="16"/>
  <c r="M164" i="16"/>
  <c r="L164" i="16"/>
  <c r="K164" i="16"/>
  <c r="J164" i="16"/>
  <c r="R162" i="16"/>
  <c r="Q162" i="16"/>
  <c r="O162" i="16"/>
  <c r="N162" i="16"/>
  <c r="M162" i="16"/>
  <c r="L162" i="16"/>
  <c r="K162" i="16"/>
  <c r="J162" i="16"/>
  <c r="R427" i="16"/>
  <c r="Q427" i="16"/>
  <c r="O427" i="16"/>
  <c r="N427" i="16"/>
  <c r="M427" i="16"/>
  <c r="L427" i="16"/>
  <c r="K427" i="16"/>
  <c r="J427" i="16"/>
  <c r="R426" i="16"/>
  <c r="Q426" i="16"/>
  <c r="O426" i="16"/>
  <c r="N426" i="16"/>
  <c r="M426" i="16"/>
  <c r="L426" i="16"/>
  <c r="K426" i="16"/>
  <c r="J426" i="16"/>
  <c r="R425" i="16"/>
  <c r="Q425" i="16"/>
  <c r="O425" i="16"/>
  <c r="N425" i="16"/>
  <c r="M425" i="16"/>
  <c r="L425" i="16"/>
  <c r="K425" i="16"/>
  <c r="J425" i="16"/>
  <c r="R104" i="16"/>
  <c r="Q104" i="16"/>
  <c r="O104" i="16"/>
  <c r="N104" i="16"/>
  <c r="M104" i="16"/>
  <c r="L104" i="16"/>
  <c r="K104" i="16"/>
  <c r="J104" i="16"/>
  <c r="U104" i="16" s="1"/>
  <c r="V104" i="16" s="1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U99" i="16" s="1"/>
  <c r="V99" i="16" s="1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R125" i="16"/>
  <c r="Q125" i="16"/>
  <c r="O125" i="16"/>
  <c r="N125" i="16"/>
  <c r="M125" i="16"/>
  <c r="L125" i="16"/>
  <c r="K125" i="16"/>
  <c r="J125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584" i="16"/>
  <c r="Q584" i="16"/>
  <c r="O584" i="16"/>
  <c r="N584" i="16"/>
  <c r="M584" i="16"/>
  <c r="L584" i="16"/>
  <c r="K584" i="16"/>
  <c r="J584" i="16"/>
  <c r="R583" i="16"/>
  <c r="Q583" i="16"/>
  <c r="O583" i="16"/>
  <c r="N583" i="16"/>
  <c r="M583" i="16"/>
  <c r="L583" i="16"/>
  <c r="K583" i="16"/>
  <c r="J583" i="16"/>
  <c r="R582" i="16"/>
  <c r="Q582" i="16"/>
  <c r="O582" i="16"/>
  <c r="N582" i="16"/>
  <c r="M582" i="16"/>
  <c r="L582" i="16"/>
  <c r="K582" i="16"/>
  <c r="J582" i="16"/>
  <c r="R581" i="16"/>
  <c r="Q581" i="16"/>
  <c r="O581" i="16"/>
  <c r="N581" i="16"/>
  <c r="M581" i="16"/>
  <c r="L581" i="16"/>
  <c r="K581" i="16"/>
  <c r="J581" i="16"/>
  <c r="R580" i="16"/>
  <c r="Q580" i="16"/>
  <c r="O580" i="16"/>
  <c r="N580" i="16"/>
  <c r="M580" i="16"/>
  <c r="L580" i="16"/>
  <c r="K580" i="16"/>
  <c r="J580" i="16"/>
  <c r="R579" i="16"/>
  <c r="Q579" i="16"/>
  <c r="O579" i="16"/>
  <c r="N579" i="16"/>
  <c r="M579" i="16"/>
  <c r="L579" i="16"/>
  <c r="K579" i="16"/>
  <c r="J579" i="16"/>
  <c r="U579" i="16" s="1"/>
  <c r="V579" i="16" s="1"/>
  <c r="R578" i="16"/>
  <c r="Q578" i="16"/>
  <c r="O578" i="16"/>
  <c r="N578" i="16"/>
  <c r="M578" i="16"/>
  <c r="L578" i="16"/>
  <c r="K578" i="16"/>
  <c r="J578" i="16"/>
  <c r="R577" i="16"/>
  <c r="Q577" i="16"/>
  <c r="O577" i="16"/>
  <c r="N577" i="16"/>
  <c r="M577" i="16"/>
  <c r="L577" i="16"/>
  <c r="K577" i="16"/>
  <c r="J577" i="16"/>
  <c r="R576" i="16"/>
  <c r="Q576" i="16"/>
  <c r="O576" i="16"/>
  <c r="N576" i="16"/>
  <c r="M576" i="16"/>
  <c r="L576" i="16"/>
  <c r="K576" i="16"/>
  <c r="J576" i="16"/>
  <c r="R575" i="16"/>
  <c r="Q575" i="16"/>
  <c r="O575" i="16"/>
  <c r="N575" i="16"/>
  <c r="M575" i="16"/>
  <c r="L575" i="16"/>
  <c r="K575" i="16"/>
  <c r="J575" i="16"/>
  <c r="R574" i="16"/>
  <c r="Q574" i="16"/>
  <c r="O574" i="16"/>
  <c r="N574" i="16"/>
  <c r="M574" i="16"/>
  <c r="L574" i="16"/>
  <c r="K574" i="16"/>
  <c r="J574" i="16"/>
  <c r="R573" i="16"/>
  <c r="Q573" i="16"/>
  <c r="O573" i="16"/>
  <c r="N573" i="16"/>
  <c r="M573" i="16"/>
  <c r="L573" i="16"/>
  <c r="K573" i="16"/>
  <c r="J573" i="16"/>
  <c r="U573" i="16" s="1"/>
  <c r="V573" i="16" s="1"/>
  <c r="R572" i="16"/>
  <c r="Q572" i="16"/>
  <c r="O572" i="16"/>
  <c r="N572" i="16"/>
  <c r="M572" i="16"/>
  <c r="L572" i="16"/>
  <c r="K572" i="16"/>
  <c r="J572" i="16"/>
  <c r="R571" i="16"/>
  <c r="Q571" i="16"/>
  <c r="O571" i="16"/>
  <c r="N571" i="16"/>
  <c r="M571" i="16"/>
  <c r="L571" i="16"/>
  <c r="K571" i="16"/>
  <c r="J571" i="16"/>
  <c r="R570" i="16"/>
  <c r="Q570" i="16"/>
  <c r="O570" i="16"/>
  <c r="N570" i="16"/>
  <c r="M570" i="16"/>
  <c r="L570" i="16"/>
  <c r="K570" i="16"/>
  <c r="J570" i="16"/>
  <c r="U570" i="16" s="1"/>
  <c r="V570" i="16" s="1"/>
  <c r="R569" i="16"/>
  <c r="Q569" i="16"/>
  <c r="O569" i="16"/>
  <c r="N569" i="16"/>
  <c r="M569" i="16"/>
  <c r="L569" i="16"/>
  <c r="K569" i="16"/>
  <c r="J569" i="16"/>
  <c r="R568" i="16"/>
  <c r="Q568" i="16"/>
  <c r="O568" i="16"/>
  <c r="N568" i="16"/>
  <c r="M568" i="16"/>
  <c r="L568" i="16"/>
  <c r="K568" i="16"/>
  <c r="J568" i="16"/>
  <c r="R567" i="16"/>
  <c r="Q567" i="16"/>
  <c r="O567" i="16"/>
  <c r="N567" i="16"/>
  <c r="M567" i="16"/>
  <c r="L567" i="16"/>
  <c r="K567" i="16"/>
  <c r="J567" i="16"/>
  <c r="R566" i="16"/>
  <c r="Q566" i="16"/>
  <c r="O566" i="16"/>
  <c r="N566" i="16"/>
  <c r="M566" i="16"/>
  <c r="L566" i="16"/>
  <c r="K566" i="16"/>
  <c r="J566" i="16"/>
  <c r="R565" i="16"/>
  <c r="Q565" i="16"/>
  <c r="O565" i="16"/>
  <c r="N565" i="16"/>
  <c r="M565" i="16"/>
  <c r="L565" i="16"/>
  <c r="K565" i="16"/>
  <c r="J565" i="16"/>
  <c r="R564" i="16"/>
  <c r="Q564" i="16"/>
  <c r="O564" i="16"/>
  <c r="N564" i="16"/>
  <c r="M564" i="16"/>
  <c r="L564" i="16"/>
  <c r="K564" i="16"/>
  <c r="J564" i="16"/>
  <c r="R563" i="16"/>
  <c r="Q563" i="16"/>
  <c r="O563" i="16"/>
  <c r="N563" i="16"/>
  <c r="M563" i="16"/>
  <c r="L563" i="16"/>
  <c r="K563" i="16"/>
  <c r="J563" i="16"/>
  <c r="R562" i="16"/>
  <c r="Q562" i="16"/>
  <c r="O562" i="16"/>
  <c r="N562" i="16"/>
  <c r="M562" i="16"/>
  <c r="L562" i="16"/>
  <c r="K562" i="16"/>
  <c r="J562" i="16"/>
  <c r="U562" i="16" s="1"/>
  <c r="V562" i="16" s="1"/>
  <c r="R561" i="16"/>
  <c r="Q561" i="16"/>
  <c r="O561" i="16"/>
  <c r="N561" i="16"/>
  <c r="M561" i="16"/>
  <c r="L561" i="16"/>
  <c r="K561" i="16"/>
  <c r="J561" i="16"/>
  <c r="R560" i="16"/>
  <c r="Q560" i="16"/>
  <c r="O560" i="16"/>
  <c r="N560" i="16"/>
  <c r="M560" i="16"/>
  <c r="L560" i="16"/>
  <c r="K560" i="16"/>
  <c r="J560" i="16"/>
  <c r="R559" i="16"/>
  <c r="Q559" i="16"/>
  <c r="O559" i="16"/>
  <c r="N559" i="16"/>
  <c r="M559" i="16"/>
  <c r="L559" i="16"/>
  <c r="K559" i="16"/>
  <c r="J559" i="16"/>
  <c r="R558" i="16"/>
  <c r="Q558" i="16"/>
  <c r="O558" i="16"/>
  <c r="N558" i="16"/>
  <c r="M558" i="16"/>
  <c r="L558" i="16"/>
  <c r="K558" i="16"/>
  <c r="J558" i="16"/>
  <c r="U558" i="16" s="1"/>
  <c r="V558" i="16" s="1"/>
  <c r="R557" i="16"/>
  <c r="Q557" i="16"/>
  <c r="O557" i="16"/>
  <c r="N557" i="16"/>
  <c r="M557" i="16"/>
  <c r="L557" i="16"/>
  <c r="K557" i="16"/>
  <c r="J557" i="16"/>
  <c r="R556" i="16"/>
  <c r="Q556" i="16"/>
  <c r="O556" i="16"/>
  <c r="N556" i="16"/>
  <c r="M556" i="16"/>
  <c r="L556" i="16"/>
  <c r="K556" i="16"/>
  <c r="J556" i="16"/>
  <c r="R555" i="16"/>
  <c r="Q555" i="16"/>
  <c r="O555" i="16"/>
  <c r="N555" i="16"/>
  <c r="M555" i="16"/>
  <c r="L555" i="16"/>
  <c r="K555" i="16"/>
  <c r="J555" i="16"/>
  <c r="R554" i="16"/>
  <c r="Q554" i="16"/>
  <c r="O554" i="16"/>
  <c r="N554" i="16"/>
  <c r="M554" i="16"/>
  <c r="L554" i="16"/>
  <c r="K554" i="16"/>
  <c r="J554" i="16"/>
  <c r="R553" i="16"/>
  <c r="Q553" i="16"/>
  <c r="O553" i="16"/>
  <c r="N553" i="16"/>
  <c r="M553" i="16"/>
  <c r="L553" i="16"/>
  <c r="K553" i="16"/>
  <c r="J553" i="16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R550" i="16"/>
  <c r="Q550" i="16"/>
  <c r="O550" i="16"/>
  <c r="N550" i="16"/>
  <c r="M550" i="16"/>
  <c r="L550" i="16"/>
  <c r="K550" i="16"/>
  <c r="J550" i="16"/>
  <c r="R549" i="16"/>
  <c r="Q549" i="16"/>
  <c r="O549" i="16"/>
  <c r="N549" i="16"/>
  <c r="M549" i="16"/>
  <c r="L549" i="16"/>
  <c r="K549" i="16"/>
  <c r="J549" i="16"/>
  <c r="R548" i="16"/>
  <c r="Q548" i="16"/>
  <c r="O548" i="16"/>
  <c r="N548" i="16"/>
  <c r="M548" i="16"/>
  <c r="L548" i="16"/>
  <c r="K548" i="16"/>
  <c r="J548" i="16"/>
  <c r="R547" i="16"/>
  <c r="Q547" i="16"/>
  <c r="O547" i="16"/>
  <c r="N547" i="16"/>
  <c r="M547" i="16"/>
  <c r="L547" i="16"/>
  <c r="K547" i="16"/>
  <c r="J547" i="16"/>
  <c r="R546" i="16"/>
  <c r="Q546" i="16"/>
  <c r="O546" i="16"/>
  <c r="N546" i="16"/>
  <c r="M546" i="16"/>
  <c r="L546" i="16"/>
  <c r="K546" i="16"/>
  <c r="J546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R539" i="16"/>
  <c r="Q539" i="16"/>
  <c r="O539" i="16"/>
  <c r="N539" i="16"/>
  <c r="M539" i="16"/>
  <c r="L539" i="16"/>
  <c r="K539" i="16"/>
  <c r="J539" i="16"/>
  <c r="R538" i="16"/>
  <c r="Q538" i="16"/>
  <c r="O538" i="16"/>
  <c r="N538" i="16"/>
  <c r="M538" i="16"/>
  <c r="L538" i="16"/>
  <c r="K538" i="16"/>
  <c r="J538" i="16"/>
  <c r="R537" i="16"/>
  <c r="Q537" i="16"/>
  <c r="O537" i="16"/>
  <c r="N537" i="16"/>
  <c r="M537" i="16"/>
  <c r="L537" i="16"/>
  <c r="K537" i="16"/>
  <c r="J537" i="16"/>
  <c r="R536" i="16"/>
  <c r="Q536" i="16"/>
  <c r="O536" i="16"/>
  <c r="N536" i="16"/>
  <c r="M536" i="16"/>
  <c r="L536" i="16"/>
  <c r="K536" i="16"/>
  <c r="J536" i="16"/>
  <c r="R535" i="16"/>
  <c r="Q535" i="16"/>
  <c r="O535" i="16"/>
  <c r="N535" i="16"/>
  <c r="M535" i="16"/>
  <c r="L535" i="16"/>
  <c r="K535" i="16"/>
  <c r="J535" i="16"/>
  <c r="R534" i="16"/>
  <c r="Q534" i="16"/>
  <c r="O534" i="16"/>
  <c r="N534" i="16"/>
  <c r="M534" i="16"/>
  <c r="L534" i="16"/>
  <c r="K534" i="16"/>
  <c r="J534" i="16"/>
  <c r="U534" i="16" s="1"/>
  <c r="V534" i="16" s="1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R531" i="16"/>
  <c r="Q531" i="16"/>
  <c r="O531" i="16"/>
  <c r="N531" i="16"/>
  <c r="M531" i="16"/>
  <c r="L531" i="16"/>
  <c r="K531" i="16"/>
  <c r="J531" i="16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R527" i="16"/>
  <c r="Q527" i="16"/>
  <c r="O527" i="16"/>
  <c r="N527" i="16"/>
  <c r="M527" i="16"/>
  <c r="L527" i="16"/>
  <c r="K527" i="16"/>
  <c r="J527" i="16"/>
  <c r="R526" i="16"/>
  <c r="Q526" i="16"/>
  <c r="O526" i="16"/>
  <c r="N526" i="16"/>
  <c r="M526" i="16"/>
  <c r="L526" i="16"/>
  <c r="K526" i="16"/>
  <c r="J526" i="16"/>
  <c r="R251" i="16"/>
  <c r="Q251" i="16"/>
  <c r="O251" i="16"/>
  <c r="N251" i="16"/>
  <c r="M251" i="16"/>
  <c r="L251" i="16"/>
  <c r="K251" i="16"/>
  <c r="J251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U207" i="16" s="1"/>
  <c r="V207" i="16" s="1"/>
  <c r="R206" i="16"/>
  <c r="Q206" i="16"/>
  <c r="O206" i="16"/>
  <c r="N206" i="16"/>
  <c r="M206" i="16"/>
  <c r="L206" i="16"/>
  <c r="K206" i="16"/>
  <c r="J206" i="16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U201" i="16" s="1"/>
  <c r="V201" i="16" s="1"/>
  <c r="R200" i="16"/>
  <c r="Q200" i="16"/>
  <c r="O200" i="16"/>
  <c r="N200" i="16"/>
  <c r="M200" i="16"/>
  <c r="L200" i="16"/>
  <c r="K200" i="16"/>
  <c r="J200" i="16"/>
  <c r="U200" i="16" s="1"/>
  <c r="V200" i="16" s="1"/>
  <c r="R199" i="16"/>
  <c r="Q199" i="16"/>
  <c r="O199" i="16"/>
  <c r="N199" i="16"/>
  <c r="M199" i="16"/>
  <c r="L199" i="16"/>
  <c r="K199" i="16"/>
  <c r="J199" i="16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424" i="16"/>
  <c r="Q424" i="16"/>
  <c r="O424" i="16"/>
  <c r="N424" i="16"/>
  <c r="M424" i="16"/>
  <c r="L424" i="16"/>
  <c r="K424" i="16"/>
  <c r="J424" i="16"/>
  <c r="R423" i="16"/>
  <c r="Q423" i="16"/>
  <c r="O423" i="16"/>
  <c r="N423" i="16"/>
  <c r="M423" i="16"/>
  <c r="L423" i="16"/>
  <c r="K423" i="16"/>
  <c r="J423" i="16"/>
  <c r="R422" i="16"/>
  <c r="Q422" i="16"/>
  <c r="O422" i="16"/>
  <c r="N422" i="16"/>
  <c r="M422" i="16"/>
  <c r="L422" i="16"/>
  <c r="K422" i="16"/>
  <c r="J422" i="16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R417" i="16"/>
  <c r="Q417" i="16"/>
  <c r="O417" i="16"/>
  <c r="N417" i="16"/>
  <c r="M417" i="16"/>
  <c r="L417" i="16"/>
  <c r="K417" i="16"/>
  <c r="J417" i="16"/>
  <c r="R416" i="16"/>
  <c r="Q416" i="16"/>
  <c r="O416" i="16"/>
  <c r="N416" i="16"/>
  <c r="M416" i="16"/>
  <c r="L416" i="16"/>
  <c r="K416" i="16"/>
  <c r="J416" i="16"/>
  <c r="R415" i="16"/>
  <c r="Q415" i="16"/>
  <c r="O415" i="16"/>
  <c r="N415" i="16"/>
  <c r="M415" i="16"/>
  <c r="L415" i="16"/>
  <c r="K415" i="16"/>
  <c r="J415" i="16"/>
  <c r="R414" i="16"/>
  <c r="Q414" i="16"/>
  <c r="O414" i="16"/>
  <c r="N414" i="16"/>
  <c r="M414" i="16"/>
  <c r="L414" i="16"/>
  <c r="K414" i="16"/>
  <c r="J414" i="16"/>
  <c r="R413" i="16"/>
  <c r="Q413" i="16"/>
  <c r="O413" i="16"/>
  <c r="N413" i="16"/>
  <c r="M413" i="16"/>
  <c r="L413" i="16"/>
  <c r="K413" i="16"/>
  <c r="J413" i="16"/>
  <c r="R412" i="16"/>
  <c r="Q412" i="16"/>
  <c r="O412" i="16"/>
  <c r="N412" i="16"/>
  <c r="M412" i="16"/>
  <c r="L412" i="16"/>
  <c r="K412" i="16"/>
  <c r="J412" i="16"/>
  <c r="R411" i="16"/>
  <c r="Q411" i="16"/>
  <c r="O411" i="16"/>
  <c r="N411" i="16"/>
  <c r="M411" i="16"/>
  <c r="L411" i="16"/>
  <c r="K411" i="16"/>
  <c r="J411" i="16"/>
  <c r="R410" i="16"/>
  <c r="Q410" i="16"/>
  <c r="O410" i="16"/>
  <c r="N410" i="16"/>
  <c r="M410" i="16"/>
  <c r="L410" i="16"/>
  <c r="K410" i="16"/>
  <c r="J410" i="16"/>
  <c r="R409" i="16"/>
  <c r="Q409" i="16"/>
  <c r="O409" i="16"/>
  <c r="N409" i="16"/>
  <c r="M409" i="16"/>
  <c r="L409" i="16"/>
  <c r="K409" i="16"/>
  <c r="J409" i="16"/>
  <c r="U409" i="16" s="1"/>
  <c r="V409" i="16" s="1"/>
  <c r="R408" i="16"/>
  <c r="Q408" i="16"/>
  <c r="O408" i="16"/>
  <c r="N408" i="16"/>
  <c r="M408" i="16"/>
  <c r="L408" i="16"/>
  <c r="K408" i="16"/>
  <c r="J408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R405" i="16"/>
  <c r="Q405" i="16"/>
  <c r="O405" i="16"/>
  <c r="N405" i="16"/>
  <c r="M405" i="16"/>
  <c r="L405" i="16"/>
  <c r="K405" i="16"/>
  <c r="J405" i="16"/>
  <c r="U405" i="16" s="1"/>
  <c r="V405" i="16" s="1"/>
  <c r="R404" i="16"/>
  <c r="Q404" i="16"/>
  <c r="O404" i="16"/>
  <c r="N404" i="16"/>
  <c r="M404" i="16"/>
  <c r="L404" i="16"/>
  <c r="K404" i="16"/>
  <c r="J404" i="16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R401" i="16"/>
  <c r="Q401" i="16"/>
  <c r="O401" i="16"/>
  <c r="N401" i="16"/>
  <c r="M401" i="16"/>
  <c r="L401" i="16"/>
  <c r="K401" i="16"/>
  <c r="J401" i="16"/>
  <c r="R400" i="16"/>
  <c r="Q400" i="16"/>
  <c r="O400" i="16"/>
  <c r="N400" i="16"/>
  <c r="M400" i="16"/>
  <c r="L400" i="16"/>
  <c r="K400" i="16"/>
  <c r="J400" i="16"/>
  <c r="R399" i="16"/>
  <c r="Q399" i="16"/>
  <c r="O399" i="16"/>
  <c r="N399" i="16"/>
  <c r="M399" i="16"/>
  <c r="L399" i="16"/>
  <c r="K399" i="16"/>
  <c r="J399" i="16"/>
  <c r="R398" i="16"/>
  <c r="Q398" i="16"/>
  <c r="O398" i="16"/>
  <c r="N398" i="16"/>
  <c r="M398" i="16"/>
  <c r="L398" i="16"/>
  <c r="K398" i="16"/>
  <c r="J398" i="16"/>
  <c r="U398" i="16" s="1"/>
  <c r="V398" i="16" s="1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U395" i="16" s="1"/>
  <c r="V395" i="16" s="1"/>
  <c r="R394" i="16"/>
  <c r="Q394" i="16"/>
  <c r="O394" i="16"/>
  <c r="N394" i="16"/>
  <c r="M394" i="16"/>
  <c r="L394" i="16"/>
  <c r="K394" i="16"/>
  <c r="J394" i="16"/>
  <c r="U394" i="16" s="1"/>
  <c r="V394" i="16" s="1"/>
  <c r="R393" i="16"/>
  <c r="Q393" i="16"/>
  <c r="O393" i="16"/>
  <c r="N393" i="16"/>
  <c r="M393" i="16"/>
  <c r="L393" i="16"/>
  <c r="K393" i="16"/>
  <c r="J393" i="16"/>
  <c r="U393" i="16" s="1"/>
  <c r="V393" i="16" s="1"/>
  <c r="R392" i="16"/>
  <c r="Q392" i="16"/>
  <c r="O392" i="16"/>
  <c r="N392" i="16"/>
  <c r="M392" i="16"/>
  <c r="L392" i="16"/>
  <c r="K392" i="16"/>
  <c r="J392" i="16"/>
  <c r="R391" i="16"/>
  <c r="Q391" i="16"/>
  <c r="O391" i="16"/>
  <c r="N391" i="16"/>
  <c r="M391" i="16"/>
  <c r="L391" i="16"/>
  <c r="K391" i="16"/>
  <c r="J391" i="16"/>
  <c r="R390" i="16"/>
  <c r="Q390" i="16"/>
  <c r="O390" i="16"/>
  <c r="N390" i="16"/>
  <c r="M390" i="16"/>
  <c r="L390" i="16"/>
  <c r="K390" i="16"/>
  <c r="J390" i="16"/>
  <c r="R389" i="16"/>
  <c r="Q389" i="16"/>
  <c r="O389" i="16"/>
  <c r="N389" i="16"/>
  <c r="M389" i="16"/>
  <c r="L389" i="16"/>
  <c r="K389" i="16"/>
  <c r="J389" i="16"/>
  <c r="R388" i="16"/>
  <c r="Q388" i="16"/>
  <c r="O388" i="16"/>
  <c r="N388" i="16"/>
  <c r="M388" i="16"/>
  <c r="L388" i="16"/>
  <c r="K388" i="16"/>
  <c r="J388" i="16"/>
  <c r="R387" i="16"/>
  <c r="Q387" i="16"/>
  <c r="O387" i="16"/>
  <c r="N387" i="16"/>
  <c r="M387" i="16"/>
  <c r="L387" i="16"/>
  <c r="K387" i="16"/>
  <c r="J387" i="16"/>
  <c r="R386" i="16"/>
  <c r="Q386" i="16"/>
  <c r="O386" i="16"/>
  <c r="N386" i="16"/>
  <c r="M386" i="16"/>
  <c r="L386" i="16"/>
  <c r="K386" i="16"/>
  <c r="J386" i="16"/>
  <c r="U386" i="16" s="1"/>
  <c r="V386" i="16" s="1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U384" i="16" s="1"/>
  <c r="V384" i="16" s="1"/>
  <c r="R383" i="16"/>
  <c r="Q383" i="16"/>
  <c r="O383" i="16"/>
  <c r="N383" i="16"/>
  <c r="M383" i="16"/>
  <c r="L383" i="16"/>
  <c r="K383" i="16"/>
  <c r="J383" i="16"/>
  <c r="R382" i="16"/>
  <c r="Q382" i="16"/>
  <c r="O382" i="16"/>
  <c r="N382" i="16"/>
  <c r="M382" i="16"/>
  <c r="L382" i="16"/>
  <c r="K382" i="16"/>
  <c r="J382" i="16"/>
  <c r="U382" i="16" s="1"/>
  <c r="V382" i="16" s="1"/>
  <c r="R381" i="16"/>
  <c r="Q381" i="16"/>
  <c r="O381" i="16"/>
  <c r="N381" i="16"/>
  <c r="M381" i="16"/>
  <c r="L381" i="16"/>
  <c r="K381" i="16"/>
  <c r="J381" i="16"/>
  <c r="R380" i="16"/>
  <c r="Q380" i="16"/>
  <c r="O380" i="16"/>
  <c r="N380" i="16"/>
  <c r="M380" i="16"/>
  <c r="L380" i="16"/>
  <c r="K380" i="16"/>
  <c r="J380" i="16"/>
  <c r="R379" i="16"/>
  <c r="Q379" i="16"/>
  <c r="O379" i="16"/>
  <c r="N379" i="16"/>
  <c r="M379" i="16"/>
  <c r="L379" i="16"/>
  <c r="K379" i="16"/>
  <c r="J379" i="16"/>
  <c r="R378" i="16"/>
  <c r="Q378" i="16"/>
  <c r="O378" i="16"/>
  <c r="N378" i="16"/>
  <c r="M378" i="16"/>
  <c r="L378" i="16"/>
  <c r="K378" i="16"/>
  <c r="J378" i="16"/>
  <c r="R377" i="16"/>
  <c r="Q377" i="16"/>
  <c r="O377" i="16"/>
  <c r="N377" i="16"/>
  <c r="M377" i="16"/>
  <c r="L377" i="16"/>
  <c r="K377" i="16"/>
  <c r="J377" i="16"/>
  <c r="R376" i="16"/>
  <c r="Q376" i="16"/>
  <c r="O376" i="16"/>
  <c r="N376" i="16"/>
  <c r="M376" i="16"/>
  <c r="L376" i="16"/>
  <c r="K376" i="16"/>
  <c r="J376" i="16"/>
  <c r="R375" i="16"/>
  <c r="Q375" i="16"/>
  <c r="O375" i="16"/>
  <c r="N375" i="16"/>
  <c r="M375" i="16"/>
  <c r="L375" i="16"/>
  <c r="K375" i="16"/>
  <c r="J375" i="16"/>
  <c r="R374" i="16"/>
  <c r="Q374" i="16"/>
  <c r="O374" i="16"/>
  <c r="N374" i="16"/>
  <c r="M374" i="16"/>
  <c r="L374" i="16"/>
  <c r="K374" i="16"/>
  <c r="J374" i="16"/>
  <c r="R373" i="16"/>
  <c r="Q373" i="16"/>
  <c r="O373" i="16"/>
  <c r="N373" i="16"/>
  <c r="M373" i="16"/>
  <c r="L373" i="16"/>
  <c r="K373" i="16"/>
  <c r="J373" i="16"/>
  <c r="R372" i="16"/>
  <c r="Q372" i="16"/>
  <c r="O372" i="16"/>
  <c r="N372" i="16"/>
  <c r="M372" i="16"/>
  <c r="L372" i="16"/>
  <c r="K372" i="16"/>
  <c r="J37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R368" i="16"/>
  <c r="Q368" i="16"/>
  <c r="O368" i="16"/>
  <c r="N368" i="16"/>
  <c r="M368" i="16"/>
  <c r="L368" i="16"/>
  <c r="K368" i="16"/>
  <c r="J368" i="16"/>
  <c r="R367" i="16"/>
  <c r="Q367" i="16"/>
  <c r="O367" i="16"/>
  <c r="N367" i="16"/>
  <c r="M367" i="16"/>
  <c r="L367" i="16"/>
  <c r="K367" i="16"/>
  <c r="J367" i="16"/>
  <c r="R366" i="16"/>
  <c r="Q366" i="16"/>
  <c r="O366" i="16"/>
  <c r="N366" i="16"/>
  <c r="M366" i="16"/>
  <c r="L366" i="16"/>
  <c r="K366" i="16"/>
  <c r="J366" i="16"/>
  <c r="R365" i="16"/>
  <c r="Q365" i="16"/>
  <c r="O365" i="16"/>
  <c r="N365" i="16"/>
  <c r="M365" i="16"/>
  <c r="L365" i="16"/>
  <c r="K365" i="16"/>
  <c r="J365" i="16"/>
  <c r="U365" i="16" s="1"/>
  <c r="V365" i="16" s="1"/>
  <c r="R364" i="16"/>
  <c r="Q364" i="16"/>
  <c r="O364" i="16"/>
  <c r="N364" i="16"/>
  <c r="M364" i="16"/>
  <c r="L364" i="16"/>
  <c r="K364" i="16"/>
  <c r="J364" i="16"/>
  <c r="R363" i="16"/>
  <c r="Q363" i="16"/>
  <c r="O363" i="16"/>
  <c r="N363" i="16"/>
  <c r="M363" i="16"/>
  <c r="L363" i="16"/>
  <c r="K363" i="16"/>
  <c r="J363" i="16"/>
  <c r="R362" i="16"/>
  <c r="Q362" i="16"/>
  <c r="O362" i="16"/>
  <c r="N362" i="16"/>
  <c r="M362" i="16"/>
  <c r="L362" i="16"/>
  <c r="K362" i="16"/>
  <c r="J362" i="16"/>
  <c r="R361" i="16"/>
  <c r="Q361" i="16"/>
  <c r="O361" i="16"/>
  <c r="N361" i="16"/>
  <c r="M361" i="16"/>
  <c r="L361" i="16"/>
  <c r="K361" i="16"/>
  <c r="J361" i="16"/>
  <c r="R360" i="16"/>
  <c r="Q360" i="16"/>
  <c r="O360" i="16"/>
  <c r="N360" i="16"/>
  <c r="M360" i="16"/>
  <c r="L360" i="16"/>
  <c r="K360" i="16"/>
  <c r="J360" i="16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R357" i="16"/>
  <c r="Q357" i="16"/>
  <c r="O357" i="16"/>
  <c r="N357" i="16"/>
  <c r="M357" i="16"/>
  <c r="L357" i="16"/>
  <c r="K357" i="16"/>
  <c r="J357" i="16"/>
  <c r="R356" i="16"/>
  <c r="Q356" i="16"/>
  <c r="O356" i="16"/>
  <c r="N356" i="16"/>
  <c r="M356" i="16"/>
  <c r="L356" i="16"/>
  <c r="K356" i="16"/>
  <c r="J356" i="16"/>
  <c r="R355" i="16"/>
  <c r="Q355" i="16"/>
  <c r="O355" i="16"/>
  <c r="N355" i="16"/>
  <c r="M355" i="16"/>
  <c r="L355" i="16"/>
  <c r="K355" i="16"/>
  <c r="J355" i="16"/>
  <c r="R354" i="16"/>
  <c r="Q354" i="16"/>
  <c r="O354" i="16"/>
  <c r="N354" i="16"/>
  <c r="M354" i="16"/>
  <c r="L354" i="16"/>
  <c r="K354" i="16"/>
  <c r="J354" i="16"/>
  <c r="R353" i="16"/>
  <c r="Q353" i="16"/>
  <c r="O353" i="16"/>
  <c r="N353" i="16"/>
  <c r="M353" i="16"/>
  <c r="L353" i="16"/>
  <c r="K353" i="16"/>
  <c r="J353" i="16"/>
  <c r="R352" i="16"/>
  <c r="Q352" i="16"/>
  <c r="O352" i="16"/>
  <c r="N352" i="16"/>
  <c r="M352" i="16"/>
  <c r="L352" i="16"/>
  <c r="K352" i="16"/>
  <c r="J352" i="16"/>
  <c r="R351" i="16"/>
  <c r="Q351" i="16"/>
  <c r="O351" i="16"/>
  <c r="N351" i="16"/>
  <c r="M351" i="16"/>
  <c r="L351" i="16"/>
  <c r="K351" i="16"/>
  <c r="J351" i="16"/>
  <c r="R350" i="16"/>
  <c r="Q350" i="16"/>
  <c r="O350" i="16"/>
  <c r="N350" i="16"/>
  <c r="M350" i="16"/>
  <c r="L350" i="16"/>
  <c r="K350" i="16"/>
  <c r="J350" i="16"/>
  <c r="U350" i="16" s="1"/>
  <c r="V350" i="16" s="1"/>
  <c r="R349" i="16"/>
  <c r="Q349" i="16"/>
  <c r="O349" i="16"/>
  <c r="N349" i="16"/>
  <c r="M349" i="16"/>
  <c r="L349" i="16"/>
  <c r="K349" i="16"/>
  <c r="J349" i="16"/>
  <c r="R348" i="16"/>
  <c r="Q348" i="16"/>
  <c r="O348" i="16"/>
  <c r="N348" i="16"/>
  <c r="M348" i="16"/>
  <c r="L348" i="16"/>
  <c r="K348" i="16"/>
  <c r="J348" i="16"/>
  <c r="U348" i="16" s="1"/>
  <c r="V348" i="16" s="1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45" i="16"/>
  <c r="Q345" i="16"/>
  <c r="O345" i="16"/>
  <c r="N345" i="16"/>
  <c r="M345" i="16"/>
  <c r="L345" i="16"/>
  <c r="K345" i="16"/>
  <c r="J345" i="16"/>
  <c r="U345" i="16" s="1"/>
  <c r="V345" i="16" s="1"/>
  <c r="R344" i="16"/>
  <c r="Q344" i="16"/>
  <c r="O344" i="16"/>
  <c r="N344" i="16"/>
  <c r="M344" i="16"/>
  <c r="L344" i="16"/>
  <c r="K344" i="16"/>
  <c r="J344" i="16"/>
  <c r="U344" i="16" s="1"/>
  <c r="V344" i="16" s="1"/>
  <c r="R343" i="16"/>
  <c r="Q343" i="16"/>
  <c r="O343" i="16"/>
  <c r="N343" i="16"/>
  <c r="M343" i="16"/>
  <c r="L343" i="16"/>
  <c r="K343" i="16"/>
  <c r="J343" i="16"/>
  <c r="R342" i="16"/>
  <c r="Q342" i="16"/>
  <c r="O342" i="16"/>
  <c r="N342" i="16"/>
  <c r="M342" i="16"/>
  <c r="L342" i="16"/>
  <c r="K342" i="16"/>
  <c r="J342" i="16"/>
  <c r="R341" i="16"/>
  <c r="Q341" i="16"/>
  <c r="O341" i="16"/>
  <c r="N341" i="16"/>
  <c r="M341" i="16"/>
  <c r="L341" i="16"/>
  <c r="K341" i="16"/>
  <c r="J341" i="16"/>
  <c r="R340" i="16"/>
  <c r="Q340" i="16"/>
  <c r="O340" i="16"/>
  <c r="N340" i="16"/>
  <c r="M340" i="16"/>
  <c r="L340" i="16"/>
  <c r="K340" i="16"/>
  <c r="J340" i="16"/>
  <c r="R339" i="16"/>
  <c r="Q339" i="16"/>
  <c r="O339" i="16"/>
  <c r="N339" i="16"/>
  <c r="M339" i="16"/>
  <c r="L339" i="16"/>
  <c r="K339" i="16"/>
  <c r="J339" i="16"/>
  <c r="R338" i="16"/>
  <c r="Q338" i="16"/>
  <c r="O338" i="16"/>
  <c r="N338" i="16"/>
  <c r="M338" i="16"/>
  <c r="L338" i="16"/>
  <c r="K338" i="16"/>
  <c r="J338" i="16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334" i="16"/>
  <c r="Q334" i="16"/>
  <c r="O334" i="16"/>
  <c r="N334" i="16"/>
  <c r="M334" i="16"/>
  <c r="L334" i="16"/>
  <c r="K334" i="16"/>
  <c r="J334" i="16"/>
  <c r="R333" i="16"/>
  <c r="Q333" i="16"/>
  <c r="O333" i="16"/>
  <c r="N333" i="16"/>
  <c r="M333" i="16"/>
  <c r="L333" i="16"/>
  <c r="K333" i="16"/>
  <c r="J333" i="16"/>
  <c r="R332" i="16"/>
  <c r="Q332" i="16"/>
  <c r="O332" i="16"/>
  <c r="N332" i="16"/>
  <c r="M332" i="16"/>
  <c r="L332" i="16"/>
  <c r="K332" i="16"/>
  <c r="J332" i="16"/>
  <c r="R331" i="16"/>
  <c r="Q331" i="16"/>
  <c r="O331" i="16"/>
  <c r="N331" i="16"/>
  <c r="M331" i="16"/>
  <c r="L331" i="16"/>
  <c r="K331" i="16"/>
  <c r="J331" i="16"/>
  <c r="R330" i="16"/>
  <c r="Q330" i="16"/>
  <c r="O330" i="16"/>
  <c r="N330" i="16"/>
  <c r="M330" i="16"/>
  <c r="L330" i="16"/>
  <c r="K330" i="16"/>
  <c r="J330" i="16"/>
  <c r="R329" i="16"/>
  <c r="Q329" i="16"/>
  <c r="O329" i="16"/>
  <c r="N329" i="16"/>
  <c r="M329" i="16"/>
  <c r="L329" i="16"/>
  <c r="K329" i="16"/>
  <c r="J329" i="16"/>
  <c r="R328" i="16"/>
  <c r="Q328" i="16"/>
  <c r="O328" i="16"/>
  <c r="N328" i="16"/>
  <c r="M328" i="16"/>
  <c r="L328" i="16"/>
  <c r="K328" i="16"/>
  <c r="J328" i="16"/>
  <c r="R327" i="16"/>
  <c r="Q327" i="16"/>
  <c r="O327" i="16"/>
  <c r="N327" i="16"/>
  <c r="M327" i="16"/>
  <c r="L327" i="16"/>
  <c r="K327" i="16"/>
  <c r="J327" i="16"/>
  <c r="R326" i="16"/>
  <c r="Q326" i="16"/>
  <c r="O326" i="16"/>
  <c r="N326" i="16"/>
  <c r="M326" i="16"/>
  <c r="L326" i="16"/>
  <c r="K326" i="16"/>
  <c r="J326" i="16"/>
  <c r="R325" i="16"/>
  <c r="Q325" i="16"/>
  <c r="O325" i="16"/>
  <c r="N325" i="16"/>
  <c r="M325" i="16"/>
  <c r="L325" i="16"/>
  <c r="K325" i="16"/>
  <c r="J325" i="16"/>
  <c r="R324" i="16"/>
  <c r="Q324" i="16"/>
  <c r="O324" i="16"/>
  <c r="N324" i="16"/>
  <c r="M324" i="16"/>
  <c r="L324" i="16"/>
  <c r="K324" i="16"/>
  <c r="J324" i="16"/>
  <c r="R323" i="16"/>
  <c r="Q323" i="16"/>
  <c r="O323" i="16"/>
  <c r="N323" i="16"/>
  <c r="M323" i="16"/>
  <c r="L323" i="16"/>
  <c r="K323" i="16"/>
  <c r="J323" i="16"/>
  <c r="R322" i="16"/>
  <c r="Q322" i="16"/>
  <c r="O322" i="16"/>
  <c r="N322" i="16"/>
  <c r="M322" i="16"/>
  <c r="L322" i="16"/>
  <c r="K322" i="16"/>
  <c r="J322" i="16"/>
  <c r="U322" i="16" s="1"/>
  <c r="V322" i="16" s="1"/>
  <c r="R321" i="16"/>
  <c r="Q321" i="16"/>
  <c r="O321" i="16"/>
  <c r="N321" i="16"/>
  <c r="M321" i="16"/>
  <c r="L321" i="16"/>
  <c r="K321" i="16"/>
  <c r="J321" i="16"/>
  <c r="R320" i="16"/>
  <c r="Q320" i="16"/>
  <c r="O320" i="16"/>
  <c r="N320" i="16"/>
  <c r="M320" i="16"/>
  <c r="L320" i="16"/>
  <c r="K320" i="16"/>
  <c r="J320" i="16"/>
  <c r="R319" i="16"/>
  <c r="Q319" i="16"/>
  <c r="O319" i="16"/>
  <c r="N319" i="16"/>
  <c r="M319" i="16"/>
  <c r="L319" i="16"/>
  <c r="K319" i="16"/>
  <c r="J319" i="16"/>
  <c r="R318" i="16"/>
  <c r="Q318" i="16"/>
  <c r="O318" i="16"/>
  <c r="N318" i="16"/>
  <c r="M318" i="16"/>
  <c r="L318" i="16"/>
  <c r="K318" i="16"/>
  <c r="J318" i="16"/>
  <c r="R317" i="16"/>
  <c r="Q317" i="16"/>
  <c r="O317" i="16"/>
  <c r="N317" i="16"/>
  <c r="M317" i="16"/>
  <c r="L317" i="16"/>
  <c r="K317" i="16"/>
  <c r="J317" i="16"/>
  <c r="R316" i="16"/>
  <c r="Q316" i="16"/>
  <c r="O316" i="16"/>
  <c r="N316" i="16"/>
  <c r="M316" i="16"/>
  <c r="L316" i="16"/>
  <c r="K316" i="16"/>
  <c r="J316" i="16"/>
  <c r="R315" i="16"/>
  <c r="Q315" i="16"/>
  <c r="O315" i="16"/>
  <c r="N315" i="16"/>
  <c r="M315" i="16"/>
  <c r="L315" i="16"/>
  <c r="K315" i="16"/>
  <c r="J315" i="16"/>
  <c r="U315" i="16" s="1"/>
  <c r="V315" i="16" s="1"/>
  <c r="R314" i="16"/>
  <c r="Q314" i="16"/>
  <c r="O314" i="16"/>
  <c r="N314" i="16"/>
  <c r="M314" i="16"/>
  <c r="L314" i="16"/>
  <c r="K314" i="16"/>
  <c r="J314" i="16"/>
  <c r="U314" i="16" s="1"/>
  <c r="V314" i="16" s="1"/>
  <c r="R313" i="16"/>
  <c r="Q313" i="16"/>
  <c r="O313" i="16"/>
  <c r="N313" i="16"/>
  <c r="M313" i="16"/>
  <c r="L313" i="16"/>
  <c r="K313" i="16"/>
  <c r="J313" i="16"/>
  <c r="R312" i="16"/>
  <c r="Q312" i="16"/>
  <c r="O312" i="16"/>
  <c r="N312" i="16"/>
  <c r="M312" i="16"/>
  <c r="L312" i="16"/>
  <c r="K312" i="16"/>
  <c r="J312" i="16"/>
  <c r="U312" i="16" s="1"/>
  <c r="V312" i="16" s="1"/>
  <c r="R311" i="16"/>
  <c r="Q311" i="16"/>
  <c r="O311" i="16"/>
  <c r="N311" i="16"/>
  <c r="M311" i="16"/>
  <c r="L311" i="16"/>
  <c r="K311" i="16"/>
  <c r="J311" i="16"/>
  <c r="R310" i="16"/>
  <c r="Q310" i="16"/>
  <c r="O310" i="16"/>
  <c r="N310" i="16"/>
  <c r="M310" i="16"/>
  <c r="L310" i="16"/>
  <c r="K310" i="16"/>
  <c r="J310" i="16"/>
  <c r="R309" i="16"/>
  <c r="Q309" i="16"/>
  <c r="O309" i="16"/>
  <c r="N309" i="16"/>
  <c r="M309" i="16"/>
  <c r="L309" i="16"/>
  <c r="K309" i="16"/>
  <c r="J309" i="16"/>
  <c r="R308" i="16"/>
  <c r="Q308" i="16"/>
  <c r="O308" i="16"/>
  <c r="N308" i="16"/>
  <c r="M308" i="16"/>
  <c r="L308" i="16"/>
  <c r="K308" i="16"/>
  <c r="J308" i="16"/>
  <c r="U308" i="16" s="1"/>
  <c r="V308" i="16" s="1"/>
  <c r="R307" i="16"/>
  <c r="Q307" i="16"/>
  <c r="O307" i="16"/>
  <c r="N307" i="16"/>
  <c r="M307" i="16"/>
  <c r="L307" i="16"/>
  <c r="K307" i="16"/>
  <c r="J307" i="16"/>
  <c r="R306" i="16"/>
  <c r="Q306" i="16"/>
  <c r="O306" i="16"/>
  <c r="N306" i="16"/>
  <c r="M306" i="16"/>
  <c r="L306" i="16"/>
  <c r="K306" i="16"/>
  <c r="J306" i="16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R303" i="16"/>
  <c r="Q303" i="16"/>
  <c r="O303" i="16"/>
  <c r="N303" i="16"/>
  <c r="M303" i="16"/>
  <c r="L303" i="16"/>
  <c r="K303" i="16"/>
  <c r="J303" i="16"/>
  <c r="U303" i="16" s="1"/>
  <c r="V303" i="16" s="1"/>
  <c r="R302" i="16"/>
  <c r="Q302" i="16"/>
  <c r="O302" i="16"/>
  <c r="N302" i="16"/>
  <c r="M302" i="16"/>
  <c r="L302" i="16"/>
  <c r="K302" i="16"/>
  <c r="J302" i="16"/>
  <c r="R301" i="16"/>
  <c r="Q301" i="16"/>
  <c r="O301" i="16"/>
  <c r="N301" i="16"/>
  <c r="M301" i="16"/>
  <c r="L301" i="16"/>
  <c r="K301" i="16"/>
  <c r="J301" i="16"/>
  <c r="R300" i="16"/>
  <c r="Q300" i="16"/>
  <c r="O300" i="16"/>
  <c r="N300" i="16"/>
  <c r="M300" i="16"/>
  <c r="L300" i="16"/>
  <c r="K300" i="16"/>
  <c r="J300" i="16"/>
  <c r="R299" i="16"/>
  <c r="Q299" i="16"/>
  <c r="O299" i="16"/>
  <c r="N299" i="16"/>
  <c r="M299" i="16"/>
  <c r="L299" i="16"/>
  <c r="K299" i="16"/>
  <c r="J299" i="16"/>
  <c r="R298" i="16"/>
  <c r="Q298" i="16"/>
  <c r="O298" i="16"/>
  <c r="N298" i="16"/>
  <c r="M298" i="16"/>
  <c r="L298" i="16"/>
  <c r="K298" i="16"/>
  <c r="J298" i="16"/>
  <c r="R297" i="16"/>
  <c r="Q297" i="16"/>
  <c r="O297" i="16"/>
  <c r="N297" i="16"/>
  <c r="M297" i="16"/>
  <c r="L297" i="16"/>
  <c r="K297" i="16"/>
  <c r="J297" i="16"/>
  <c r="R296" i="16"/>
  <c r="Q296" i="16"/>
  <c r="O296" i="16"/>
  <c r="N296" i="16"/>
  <c r="M296" i="16"/>
  <c r="L296" i="16"/>
  <c r="K296" i="16"/>
  <c r="J296" i="16"/>
  <c r="R295" i="16"/>
  <c r="Q295" i="16"/>
  <c r="O295" i="16"/>
  <c r="N295" i="16"/>
  <c r="M295" i="16"/>
  <c r="L295" i="16"/>
  <c r="K295" i="16"/>
  <c r="J295" i="16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R291" i="16"/>
  <c r="Q291" i="16"/>
  <c r="O291" i="16"/>
  <c r="N291" i="16"/>
  <c r="M291" i="16"/>
  <c r="L291" i="16"/>
  <c r="K291" i="16"/>
  <c r="J291" i="16"/>
  <c r="R290" i="16"/>
  <c r="Q290" i="16"/>
  <c r="O290" i="16"/>
  <c r="N290" i="16"/>
  <c r="M290" i="16"/>
  <c r="L290" i="16"/>
  <c r="K290" i="16"/>
  <c r="J290" i="16"/>
  <c r="R289" i="16"/>
  <c r="Q289" i="16"/>
  <c r="O289" i="16"/>
  <c r="N289" i="16"/>
  <c r="M289" i="16"/>
  <c r="L289" i="16"/>
  <c r="K289" i="16"/>
  <c r="J289" i="16"/>
  <c r="R288" i="16"/>
  <c r="Q288" i="16"/>
  <c r="O288" i="16"/>
  <c r="N288" i="16"/>
  <c r="M288" i="16"/>
  <c r="L288" i="16"/>
  <c r="K288" i="16"/>
  <c r="J288" i="16"/>
  <c r="U288" i="16" s="1"/>
  <c r="V288" i="16" s="1"/>
  <c r="R287" i="16"/>
  <c r="Q287" i="16"/>
  <c r="O287" i="16"/>
  <c r="N287" i="16"/>
  <c r="M287" i="16"/>
  <c r="L287" i="16"/>
  <c r="K287" i="16"/>
  <c r="J287" i="16"/>
  <c r="R286" i="16"/>
  <c r="Q286" i="16"/>
  <c r="O286" i="16"/>
  <c r="N286" i="16"/>
  <c r="M286" i="16"/>
  <c r="L286" i="16"/>
  <c r="K286" i="16"/>
  <c r="J286" i="16"/>
  <c r="R285" i="16"/>
  <c r="Q285" i="16"/>
  <c r="O285" i="16"/>
  <c r="N285" i="16"/>
  <c r="M285" i="16"/>
  <c r="L285" i="16"/>
  <c r="K285" i="16"/>
  <c r="J285" i="16"/>
  <c r="U285" i="16" s="1"/>
  <c r="V285" i="16" s="1"/>
  <c r="R284" i="16"/>
  <c r="Q284" i="16"/>
  <c r="O284" i="16"/>
  <c r="N284" i="16"/>
  <c r="M284" i="16"/>
  <c r="L284" i="16"/>
  <c r="K284" i="16"/>
  <c r="J284" i="16"/>
  <c r="R283" i="16"/>
  <c r="Q283" i="16"/>
  <c r="O283" i="16"/>
  <c r="N283" i="16"/>
  <c r="M283" i="16"/>
  <c r="L283" i="16"/>
  <c r="K283" i="16"/>
  <c r="J283" i="16"/>
  <c r="U283" i="16" s="1"/>
  <c r="V283" i="16" s="1"/>
  <c r="R282" i="16"/>
  <c r="Q282" i="16"/>
  <c r="O282" i="16"/>
  <c r="N282" i="16"/>
  <c r="M282" i="16"/>
  <c r="L282" i="16"/>
  <c r="K282" i="16"/>
  <c r="J282" i="16"/>
  <c r="R281" i="16"/>
  <c r="Q281" i="16"/>
  <c r="O281" i="16"/>
  <c r="N281" i="16"/>
  <c r="M281" i="16"/>
  <c r="L281" i="16"/>
  <c r="K281" i="16"/>
  <c r="J281" i="16"/>
  <c r="R280" i="16"/>
  <c r="Q280" i="16"/>
  <c r="O280" i="16"/>
  <c r="N280" i="16"/>
  <c r="M280" i="16"/>
  <c r="L280" i="16"/>
  <c r="K280" i="16"/>
  <c r="J280" i="16"/>
  <c r="R279" i="16"/>
  <c r="Q279" i="16"/>
  <c r="O279" i="16"/>
  <c r="N279" i="16"/>
  <c r="M279" i="16"/>
  <c r="L279" i="16"/>
  <c r="K279" i="16"/>
  <c r="J279" i="16"/>
  <c r="U279" i="16" s="1"/>
  <c r="V279" i="16" s="1"/>
  <c r="R278" i="16"/>
  <c r="Q278" i="16"/>
  <c r="O278" i="16"/>
  <c r="N278" i="16"/>
  <c r="M278" i="16"/>
  <c r="L278" i="16"/>
  <c r="K278" i="16"/>
  <c r="J278" i="16"/>
  <c r="U278" i="16" s="1"/>
  <c r="V278" i="16" s="1"/>
  <c r="R277" i="16"/>
  <c r="Q277" i="16"/>
  <c r="O277" i="16"/>
  <c r="N277" i="16"/>
  <c r="M277" i="16"/>
  <c r="L277" i="16"/>
  <c r="K277" i="16"/>
  <c r="J277" i="16"/>
  <c r="U277" i="16" s="1"/>
  <c r="V277" i="16" s="1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R271" i="16"/>
  <c r="Q271" i="16"/>
  <c r="O271" i="16"/>
  <c r="N271" i="16"/>
  <c r="M271" i="16"/>
  <c r="L271" i="16"/>
  <c r="K271" i="16"/>
  <c r="J271" i="16"/>
  <c r="R270" i="16"/>
  <c r="Q270" i="16"/>
  <c r="O270" i="16"/>
  <c r="N270" i="16"/>
  <c r="M270" i="16"/>
  <c r="L270" i="16"/>
  <c r="K270" i="16"/>
  <c r="J270" i="16"/>
  <c r="R269" i="16"/>
  <c r="Q269" i="16"/>
  <c r="O269" i="16"/>
  <c r="N269" i="16"/>
  <c r="M269" i="16"/>
  <c r="L269" i="16"/>
  <c r="K269" i="16"/>
  <c r="J269" i="16"/>
  <c r="R268" i="16"/>
  <c r="Q268" i="16"/>
  <c r="O268" i="16"/>
  <c r="N268" i="16"/>
  <c r="M268" i="16"/>
  <c r="L268" i="16"/>
  <c r="K268" i="16"/>
  <c r="J268" i="16"/>
  <c r="R267" i="16"/>
  <c r="Q267" i="16"/>
  <c r="O267" i="16"/>
  <c r="N267" i="16"/>
  <c r="M267" i="16"/>
  <c r="L267" i="16"/>
  <c r="K267" i="16"/>
  <c r="J267" i="16"/>
  <c r="R266" i="16"/>
  <c r="Q266" i="16"/>
  <c r="O266" i="16"/>
  <c r="N266" i="16"/>
  <c r="M266" i="16"/>
  <c r="L266" i="16"/>
  <c r="K266" i="16"/>
  <c r="J266" i="16"/>
  <c r="R265" i="16"/>
  <c r="Q265" i="16"/>
  <c r="O265" i="16"/>
  <c r="N265" i="16"/>
  <c r="M265" i="16"/>
  <c r="L265" i="16"/>
  <c r="K265" i="16"/>
  <c r="J265" i="16"/>
  <c r="R264" i="16"/>
  <c r="Q264" i="16"/>
  <c r="O264" i="16"/>
  <c r="N264" i="16"/>
  <c r="M264" i="16"/>
  <c r="L264" i="16"/>
  <c r="K264" i="16"/>
  <c r="J264" i="16"/>
  <c r="U264" i="16" s="1"/>
  <c r="V264" i="16" s="1"/>
  <c r="R263" i="16"/>
  <c r="Q263" i="16"/>
  <c r="O263" i="16"/>
  <c r="N263" i="16"/>
  <c r="M263" i="16"/>
  <c r="L263" i="16"/>
  <c r="K263" i="16"/>
  <c r="J263" i="16"/>
  <c r="R262" i="16"/>
  <c r="Q262" i="16"/>
  <c r="O262" i="16"/>
  <c r="N262" i="16"/>
  <c r="M262" i="16"/>
  <c r="L262" i="16"/>
  <c r="K262" i="16"/>
  <c r="J262" i="16"/>
  <c r="R261" i="16"/>
  <c r="Q261" i="16"/>
  <c r="O261" i="16"/>
  <c r="N261" i="16"/>
  <c r="M261" i="16"/>
  <c r="L261" i="16"/>
  <c r="K261" i="16"/>
  <c r="J261" i="16"/>
  <c r="R260" i="16"/>
  <c r="Q260" i="16"/>
  <c r="O260" i="16"/>
  <c r="N260" i="16"/>
  <c r="M260" i="16"/>
  <c r="L260" i="16"/>
  <c r="K260" i="16"/>
  <c r="J260" i="16"/>
  <c r="R259" i="16"/>
  <c r="Q259" i="16"/>
  <c r="O259" i="16"/>
  <c r="N259" i="16"/>
  <c r="M259" i="16"/>
  <c r="L259" i="16"/>
  <c r="K259" i="16"/>
  <c r="J259" i="16"/>
  <c r="U259" i="16" s="1"/>
  <c r="V259" i="16" s="1"/>
  <c r="R258" i="16"/>
  <c r="Q258" i="16"/>
  <c r="O258" i="16"/>
  <c r="N258" i="16"/>
  <c r="M258" i="16"/>
  <c r="L258" i="16"/>
  <c r="K258" i="16"/>
  <c r="J258" i="16"/>
  <c r="R257" i="16"/>
  <c r="Q257" i="16"/>
  <c r="O257" i="16"/>
  <c r="N257" i="16"/>
  <c r="M257" i="16"/>
  <c r="L257" i="16"/>
  <c r="K257" i="16"/>
  <c r="J257" i="16"/>
  <c r="R256" i="16"/>
  <c r="Q256" i="16"/>
  <c r="O256" i="16"/>
  <c r="N256" i="16"/>
  <c r="M256" i="16"/>
  <c r="L256" i="16"/>
  <c r="K256" i="16"/>
  <c r="J256" i="16"/>
  <c r="R255" i="16"/>
  <c r="Q255" i="16"/>
  <c r="O255" i="16"/>
  <c r="N255" i="16"/>
  <c r="M255" i="16"/>
  <c r="L255" i="16"/>
  <c r="K255" i="16"/>
  <c r="J255" i="16"/>
  <c r="R254" i="16"/>
  <c r="Q254" i="16"/>
  <c r="O254" i="16"/>
  <c r="N254" i="16"/>
  <c r="M254" i="16"/>
  <c r="L254" i="16"/>
  <c r="K254" i="16"/>
  <c r="J254" i="16"/>
  <c r="U254" i="16" s="1"/>
  <c r="V254" i="16" s="1"/>
  <c r="R253" i="16"/>
  <c r="Q253" i="16"/>
  <c r="O253" i="16"/>
  <c r="N253" i="16"/>
  <c r="M253" i="16"/>
  <c r="L253" i="16"/>
  <c r="K253" i="16"/>
  <c r="J253" i="16"/>
  <c r="R252" i="16"/>
  <c r="Q252" i="16"/>
  <c r="O252" i="16"/>
  <c r="N252" i="16"/>
  <c r="M252" i="16"/>
  <c r="L252" i="16"/>
  <c r="K252" i="16"/>
  <c r="J252" i="16"/>
  <c r="R250" i="16"/>
  <c r="Q250" i="16"/>
  <c r="O250" i="16"/>
  <c r="N250" i="16"/>
  <c r="M250" i="16"/>
  <c r="L250" i="16"/>
  <c r="K250" i="16"/>
  <c r="J250" i="16"/>
  <c r="R249" i="16"/>
  <c r="Q249" i="16"/>
  <c r="O249" i="16"/>
  <c r="N249" i="16"/>
  <c r="M249" i="16"/>
  <c r="L249" i="16"/>
  <c r="K249" i="16"/>
  <c r="J249" i="16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U242" i="16" s="1"/>
  <c r="V242" i="16" s="1"/>
  <c r="R240" i="16"/>
  <c r="Q240" i="16"/>
  <c r="O240" i="16"/>
  <c r="N240" i="16"/>
  <c r="M240" i="16"/>
  <c r="L240" i="16"/>
  <c r="K240" i="16"/>
  <c r="J240" i="16"/>
  <c r="R239" i="16"/>
  <c r="Q239" i="16"/>
  <c r="O239" i="16"/>
  <c r="N239" i="16"/>
  <c r="M239" i="16"/>
  <c r="L239" i="16"/>
  <c r="K239" i="16"/>
  <c r="J239" i="16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R232" i="16"/>
  <c r="Q232" i="16"/>
  <c r="O232" i="16"/>
  <c r="N232" i="16"/>
  <c r="M232" i="16"/>
  <c r="L232" i="16"/>
  <c r="K232" i="16"/>
  <c r="J232" i="16"/>
  <c r="R231" i="16"/>
  <c r="Q231" i="16"/>
  <c r="O231" i="16"/>
  <c r="N231" i="16"/>
  <c r="M231" i="16"/>
  <c r="L231" i="16"/>
  <c r="K231" i="16"/>
  <c r="J231" i="16"/>
  <c r="R228" i="16"/>
  <c r="Q228" i="16"/>
  <c r="O228" i="16"/>
  <c r="N228" i="16"/>
  <c r="M228" i="16"/>
  <c r="L228" i="16"/>
  <c r="K228" i="16"/>
  <c r="J228" i="16"/>
  <c r="R227" i="16"/>
  <c r="Q227" i="16"/>
  <c r="O227" i="16"/>
  <c r="N227" i="16"/>
  <c r="M227" i="16"/>
  <c r="L227" i="16"/>
  <c r="K227" i="16"/>
  <c r="J227" i="16"/>
  <c r="U227" i="16" s="1"/>
  <c r="V227" i="16" s="1"/>
  <c r="R226" i="16"/>
  <c r="Q226" i="16"/>
  <c r="O226" i="16"/>
  <c r="N226" i="16"/>
  <c r="M226" i="16"/>
  <c r="L226" i="16"/>
  <c r="K226" i="16"/>
  <c r="J226" i="16"/>
  <c r="R225" i="16"/>
  <c r="Q225" i="16"/>
  <c r="O225" i="16"/>
  <c r="N225" i="16"/>
  <c r="M225" i="16"/>
  <c r="L225" i="16"/>
  <c r="K225" i="16"/>
  <c r="J225" i="16"/>
  <c r="R224" i="16"/>
  <c r="Q224" i="16"/>
  <c r="O224" i="16"/>
  <c r="N224" i="16"/>
  <c r="M224" i="16"/>
  <c r="L224" i="16"/>
  <c r="K224" i="16"/>
  <c r="J224" i="16"/>
  <c r="R223" i="16"/>
  <c r="Q223" i="16"/>
  <c r="O223" i="16"/>
  <c r="N223" i="16"/>
  <c r="M223" i="16"/>
  <c r="L223" i="16"/>
  <c r="K223" i="16"/>
  <c r="J223" i="16"/>
  <c r="R222" i="16"/>
  <c r="Q222" i="16"/>
  <c r="O222" i="16"/>
  <c r="N222" i="16"/>
  <c r="M222" i="16"/>
  <c r="L222" i="16"/>
  <c r="K222" i="16"/>
  <c r="J222" i="16"/>
  <c r="R198" i="16"/>
  <c r="Q198" i="16"/>
  <c r="O198" i="16"/>
  <c r="N198" i="16"/>
  <c r="M198" i="16"/>
  <c r="L198" i="16"/>
  <c r="K198" i="16"/>
  <c r="J198" i="16"/>
  <c r="U198" i="16" s="1"/>
  <c r="V198" i="16" s="1"/>
  <c r="R197" i="16"/>
  <c r="Q197" i="16"/>
  <c r="O197" i="16"/>
  <c r="N197" i="16"/>
  <c r="M197" i="16"/>
  <c r="L197" i="16"/>
  <c r="K197" i="16"/>
  <c r="J197" i="16"/>
  <c r="R195" i="16"/>
  <c r="Q195" i="16"/>
  <c r="O195" i="16"/>
  <c r="N195" i="16"/>
  <c r="M195" i="16"/>
  <c r="L195" i="16"/>
  <c r="K195" i="16"/>
  <c r="J195" i="16"/>
  <c r="U195" i="16" s="1"/>
  <c r="V195" i="16" s="1"/>
  <c r="R194" i="16"/>
  <c r="Q194" i="16"/>
  <c r="O194" i="16"/>
  <c r="N194" i="16"/>
  <c r="M194" i="16"/>
  <c r="L194" i="16"/>
  <c r="K194" i="16"/>
  <c r="J194" i="16"/>
  <c r="U194" i="16" s="1"/>
  <c r="V194" i="16" s="1"/>
  <c r="R193" i="16"/>
  <c r="Q193" i="16"/>
  <c r="O193" i="16"/>
  <c r="N193" i="16"/>
  <c r="M193" i="16"/>
  <c r="L193" i="16"/>
  <c r="K193" i="16"/>
  <c r="J193" i="16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U186" i="16" s="1"/>
  <c r="V186" i="16" s="1"/>
  <c r="R184" i="16"/>
  <c r="Q184" i="16"/>
  <c r="O184" i="16"/>
  <c r="N184" i="16"/>
  <c r="M184" i="16"/>
  <c r="L184" i="16"/>
  <c r="K184" i="16"/>
  <c r="J184" i="16"/>
  <c r="U184" i="16" s="1"/>
  <c r="V184" i="16" s="1"/>
  <c r="R182" i="16"/>
  <c r="Q182" i="16"/>
  <c r="O182" i="16"/>
  <c r="N182" i="16"/>
  <c r="M182" i="16"/>
  <c r="L182" i="16"/>
  <c r="K182" i="16"/>
  <c r="J182" i="16"/>
  <c r="R181" i="16"/>
  <c r="Q181" i="16"/>
  <c r="O181" i="16"/>
  <c r="N181" i="16"/>
  <c r="M181" i="16"/>
  <c r="L181" i="16"/>
  <c r="K181" i="16"/>
  <c r="J181" i="16"/>
  <c r="U181" i="16" s="1"/>
  <c r="V181" i="16" s="1"/>
  <c r="R180" i="16"/>
  <c r="Q180" i="16"/>
  <c r="O180" i="16"/>
  <c r="N180" i="16"/>
  <c r="M180" i="16"/>
  <c r="L180" i="16"/>
  <c r="K180" i="16"/>
  <c r="J180" i="16"/>
  <c r="R173" i="16"/>
  <c r="Q173" i="16"/>
  <c r="O173" i="16"/>
  <c r="N173" i="16"/>
  <c r="M173" i="16"/>
  <c r="L173" i="16"/>
  <c r="K173" i="16"/>
  <c r="J173" i="16"/>
  <c r="R159" i="16"/>
  <c r="Q159" i="16"/>
  <c r="O159" i="16"/>
  <c r="N159" i="16"/>
  <c r="M159" i="16"/>
  <c r="L159" i="16"/>
  <c r="K159" i="16"/>
  <c r="J159" i="16"/>
  <c r="U159" i="16" s="1"/>
  <c r="V159" i="16" s="1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U155" i="16" s="1"/>
  <c r="V155" i="16" s="1"/>
  <c r="R154" i="16"/>
  <c r="Q154" i="16"/>
  <c r="O154" i="16"/>
  <c r="N154" i="16"/>
  <c r="M154" i="16"/>
  <c r="L154" i="16"/>
  <c r="K154" i="16"/>
  <c r="J154" i="16"/>
  <c r="U154" i="16" s="1"/>
  <c r="V154" i="16" s="1"/>
  <c r="R153" i="16"/>
  <c r="Q153" i="16"/>
  <c r="O153" i="16"/>
  <c r="N153" i="16"/>
  <c r="M153" i="16"/>
  <c r="L153" i="16"/>
  <c r="K153" i="16"/>
  <c r="J153" i="16"/>
  <c r="U153" i="16" s="1"/>
  <c r="V153" i="16" s="1"/>
  <c r="R152" i="16"/>
  <c r="Q152" i="16"/>
  <c r="O152" i="16"/>
  <c r="N152" i="16"/>
  <c r="M152" i="16"/>
  <c r="L152" i="16"/>
  <c r="K152" i="16"/>
  <c r="J152" i="16"/>
  <c r="U152" i="16" s="1"/>
  <c r="V152" i="16" s="1"/>
  <c r="R151" i="16"/>
  <c r="Q151" i="16"/>
  <c r="O151" i="16"/>
  <c r="N151" i="16"/>
  <c r="M151" i="16"/>
  <c r="L151" i="16"/>
  <c r="K151" i="16"/>
  <c r="J151" i="16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148" i="16"/>
  <c r="Q148" i="16"/>
  <c r="O148" i="16"/>
  <c r="N148" i="16"/>
  <c r="M148" i="16"/>
  <c r="L148" i="16"/>
  <c r="K148" i="16"/>
  <c r="J148" i="16"/>
  <c r="R147" i="16"/>
  <c r="Q147" i="16"/>
  <c r="O147" i="16"/>
  <c r="N147" i="16"/>
  <c r="M147" i="16"/>
  <c r="L147" i="16"/>
  <c r="K147" i="16"/>
  <c r="J147" i="16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U145" i="16" s="1"/>
  <c r="V145" i="16" s="1"/>
  <c r="R144" i="16"/>
  <c r="Q144" i="16"/>
  <c r="O144" i="16"/>
  <c r="N144" i="16"/>
  <c r="M144" i="16"/>
  <c r="L144" i="16"/>
  <c r="K144" i="16"/>
  <c r="J144" i="16"/>
  <c r="U144" i="16" s="1"/>
  <c r="V144" i="16" s="1"/>
  <c r="R141" i="16"/>
  <c r="Q141" i="16"/>
  <c r="O141" i="16"/>
  <c r="N141" i="16"/>
  <c r="M141" i="16"/>
  <c r="L141" i="16"/>
  <c r="K141" i="16"/>
  <c r="J141" i="16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R135" i="16"/>
  <c r="Q135" i="16"/>
  <c r="O135" i="16"/>
  <c r="N135" i="16"/>
  <c r="M135" i="16"/>
  <c r="L135" i="16"/>
  <c r="K135" i="16"/>
  <c r="J135" i="16"/>
  <c r="U135" i="16" s="1"/>
  <c r="V135" i="16" s="1"/>
  <c r="R134" i="16"/>
  <c r="Q134" i="16"/>
  <c r="O134" i="16"/>
  <c r="N134" i="16"/>
  <c r="M134" i="16"/>
  <c r="L134" i="16"/>
  <c r="K134" i="16"/>
  <c r="J134" i="16"/>
  <c r="R124" i="16"/>
  <c r="Q124" i="16"/>
  <c r="O124" i="16"/>
  <c r="N124" i="16"/>
  <c r="M124" i="16"/>
  <c r="L124" i="16"/>
  <c r="K124" i="16"/>
  <c r="J124" i="16"/>
  <c r="R123" i="16"/>
  <c r="Q123" i="16"/>
  <c r="O123" i="16"/>
  <c r="N123" i="16"/>
  <c r="M123" i="16"/>
  <c r="L123" i="16"/>
  <c r="K123" i="16"/>
  <c r="J123" i="16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R115" i="16"/>
  <c r="Q115" i="16"/>
  <c r="O115" i="16"/>
  <c r="N115" i="16"/>
  <c r="M115" i="16"/>
  <c r="L115" i="16"/>
  <c r="K115" i="16"/>
  <c r="J115" i="16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34" i="16"/>
  <c r="E135" i="16"/>
  <c r="E136" i="16"/>
  <c r="E137" i="16"/>
  <c r="E138" i="16"/>
  <c r="E139" i="16"/>
  <c r="E140" i="16"/>
  <c r="E141" i="16"/>
  <c r="E144" i="16"/>
  <c r="E145" i="16"/>
  <c r="E146" i="16"/>
  <c r="E147" i="16"/>
  <c r="E148" i="16"/>
  <c r="E149" i="16"/>
  <c r="E150" i="16"/>
  <c r="E151" i="16"/>
  <c r="E152" i="16"/>
  <c r="E153" i="16"/>
  <c r="E154" i="16"/>
  <c r="E155" i="16"/>
  <c r="E156" i="16"/>
  <c r="E157" i="16"/>
  <c r="E158" i="16"/>
  <c r="E159" i="16"/>
  <c r="E173" i="16"/>
  <c r="E180" i="16"/>
  <c r="E181" i="16"/>
  <c r="E182" i="16"/>
  <c r="E184" i="16"/>
  <c r="E186" i="16"/>
  <c r="E187" i="16"/>
  <c r="E188" i="16"/>
  <c r="E189" i="16"/>
  <c r="E190" i="16"/>
  <c r="E191" i="16"/>
  <c r="E192" i="16"/>
  <c r="E193" i="16"/>
  <c r="E194" i="16"/>
  <c r="E195" i="16"/>
  <c r="E197" i="16"/>
  <c r="E198" i="16"/>
  <c r="E222" i="16"/>
  <c r="E223" i="16"/>
  <c r="E224" i="16"/>
  <c r="E225" i="16"/>
  <c r="E226" i="16"/>
  <c r="E227" i="16"/>
  <c r="E228" i="16"/>
  <c r="E231" i="16"/>
  <c r="E232" i="16"/>
  <c r="E233" i="16"/>
  <c r="E234" i="16"/>
  <c r="E235" i="16"/>
  <c r="E236" i="16"/>
  <c r="E237" i="16"/>
  <c r="E238" i="16"/>
  <c r="E239" i="16"/>
  <c r="E240" i="16"/>
  <c r="E242" i="16"/>
  <c r="E243" i="16"/>
  <c r="E244" i="16"/>
  <c r="E245" i="16"/>
  <c r="E249" i="16"/>
  <c r="E250" i="16"/>
  <c r="E252" i="16"/>
  <c r="E253" i="16"/>
  <c r="E254" i="16"/>
  <c r="E255" i="16"/>
  <c r="E256" i="16"/>
  <c r="E257" i="16"/>
  <c r="E258" i="16"/>
  <c r="E259" i="16"/>
  <c r="E260" i="16"/>
  <c r="E261" i="16"/>
  <c r="E262" i="16"/>
  <c r="E263" i="16"/>
  <c r="E264" i="16"/>
  <c r="E265" i="16"/>
  <c r="E266" i="16"/>
  <c r="E267" i="16"/>
  <c r="E268" i="16"/>
  <c r="E269" i="16"/>
  <c r="E270" i="16"/>
  <c r="E271" i="16"/>
  <c r="E272" i="16"/>
  <c r="E273" i="16"/>
  <c r="E274" i="16"/>
  <c r="E275" i="16"/>
  <c r="E276" i="16"/>
  <c r="E277" i="16"/>
  <c r="E278" i="16"/>
  <c r="E279" i="16"/>
  <c r="E280" i="16"/>
  <c r="E281" i="16"/>
  <c r="E282" i="16"/>
  <c r="E283" i="16"/>
  <c r="E284" i="16"/>
  <c r="E285" i="16"/>
  <c r="E286" i="16"/>
  <c r="E287" i="16"/>
  <c r="E288" i="16"/>
  <c r="E289" i="16"/>
  <c r="E290" i="16"/>
  <c r="E291" i="16"/>
  <c r="E292" i="16"/>
  <c r="E293" i="16"/>
  <c r="E294" i="16"/>
  <c r="E295" i="16"/>
  <c r="E296" i="16"/>
  <c r="E297" i="16"/>
  <c r="E298" i="16"/>
  <c r="E299" i="16"/>
  <c r="E300" i="16"/>
  <c r="E301" i="16"/>
  <c r="E302" i="16"/>
  <c r="E303" i="16"/>
  <c r="E304" i="16"/>
  <c r="E305" i="16"/>
  <c r="E306" i="16"/>
  <c r="E307" i="16"/>
  <c r="E308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27" i="16"/>
  <c r="E328" i="16"/>
  <c r="E329" i="16"/>
  <c r="E330" i="16"/>
  <c r="E331" i="16"/>
  <c r="E332" i="16"/>
  <c r="E333" i="16"/>
  <c r="E334" i="16"/>
  <c r="E335" i="16"/>
  <c r="E336" i="16"/>
  <c r="E337" i="16"/>
  <c r="E338" i="16"/>
  <c r="E339" i="16"/>
  <c r="E340" i="16"/>
  <c r="E341" i="16"/>
  <c r="E342" i="16"/>
  <c r="E343" i="16"/>
  <c r="E344" i="16"/>
  <c r="E345" i="16"/>
  <c r="E346" i="16"/>
  <c r="E347" i="16"/>
  <c r="E348" i="16"/>
  <c r="E349" i="16"/>
  <c r="E350" i="16"/>
  <c r="E351" i="16"/>
  <c r="E352" i="16"/>
  <c r="E353" i="16"/>
  <c r="E354" i="16"/>
  <c r="E355" i="16"/>
  <c r="E356" i="16"/>
  <c r="E357" i="16"/>
  <c r="E358" i="16"/>
  <c r="E359" i="16"/>
  <c r="E360" i="16"/>
  <c r="E361" i="16"/>
  <c r="E362" i="16"/>
  <c r="E363" i="16"/>
  <c r="E364" i="16"/>
  <c r="E365" i="16"/>
  <c r="E366" i="16"/>
  <c r="E367" i="16"/>
  <c r="E368" i="16"/>
  <c r="E369" i="16"/>
  <c r="E370" i="16"/>
  <c r="E371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394" i="16"/>
  <c r="E395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160" i="16"/>
  <c r="E161" i="16"/>
  <c r="E199" i="16"/>
  <c r="E200" i="16"/>
  <c r="E201" i="16"/>
  <c r="E202" i="16"/>
  <c r="E203" i="16"/>
  <c r="E204" i="16"/>
  <c r="E205" i="16"/>
  <c r="E206" i="16"/>
  <c r="E207" i="16"/>
  <c r="E208" i="16"/>
  <c r="E209" i="16"/>
  <c r="E251" i="16"/>
  <c r="E526" i="16"/>
  <c r="E527" i="16"/>
  <c r="E528" i="16"/>
  <c r="E529" i="16"/>
  <c r="E530" i="16"/>
  <c r="E531" i="16"/>
  <c r="E532" i="16"/>
  <c r="E533" i="16"/>
  <c r="E534" i="16"/>
  <c r="E535" i="16"/>
  <c r="E536" i="16"/>
  <c r="E537" i="16"/>
  <c r="E538" i="16"/>
  <c r="E539" i="16"/>
  <c r="E540" i="16"/>
  <c r="E541" i="16"/>
  <c r="E542" i="16"/>
  <c r="E543" i="16"/>
  <c r="E544" i="16"/>
  <c r="E545" i="16"/>
  <c r="E546" i="16"/>
  <c r="E547" i="16"/>
  <c r="E548" i="16"/>
  <c r="E549" i="16"/>
  <c r="E550" i="16"/>
  <c r="E551" i="16"/>
  <c r="E552" i="16"/>
  <c r="E553" i="16"/>
  <c r="E554" i="16"/>
  <c r="E555" i="16"/>
  <c r="E556" i="16"/>
  <c r="E557" i="16"/>
  <c r="E558" i="16"/>
  <c r="E559" i="16"/>
  <c r="E560" i="16"/>
  <c r="E561" i="16"/>
  <c r="E562" i="16"/>
  <c r="E563" i="16"/>
  <c r="E564" i="16"/>
  <c r="E565" i="16"/>
  <c r="E566" i="16"/>
  <c r="E567" i="16"/>
  <c r="E568" i="16"/>
  <c r="E569" i="16"/>
  <c r="E570" i="16"/>
  <c r="E571" i="16"/>
  <c r="E572" i="16"/>
  <c r="E573" i="16"/>
  <c r="E574" i="16"/>
  <c r="E575" i="16"/>
  <c r="E576" i="16"/>
  <c r="E577" i="16"/>
  <c r="E578" i="16"/>
  <c r="E579" i="16"/>
  <c r="E580" i="16"/>
  <c r="E581" i="16"/>
  <c r="E582" i="16"/>
  <c r="E583" i="16"/>
  <c r="E584" i="16"/>
  <c r="E34" i="16"/>
  <c r="E60" i="16"/>
  <c r="E61" i="16"/>
  <c r="E62" i="16"/>
  <c r="E93" i="16"/>
  <c r="E94" i="16"/>
  <c r="E95" i="16"/>
  <c r="E125" i="16"/>
  <c r="E126" i="16"/>
  <c r="E127" i="16"/>
  <c r="E128" i="16"/>
  <c r="E36" i="16"/>
  <c r="E37" i="16"/>
  <c r="E38" i="16"/>
  <c r="E43" i="16"/>
  <c r="E66" i="16"/>
  <c r="E67" i="16"/>
  <c r="E68" i="16"/>
  <c r="E69" i="16"/>
  <c r="E70" i="16"/>
  <c r="E71" i="16"/>
  <c r="E97" i="16"/>
  <c r="E98" i="16"/>
  <c r="E99" i="16"/>
  <c r="E100" i="16"/>
  <c r="E101" i="16"/>
  <c r="E104" i="16"/>
  <c r="E425" i="16"/>
  <c r="E426" i="16"/>
  <c r="E427" i="16"/>
  <c r="E162" i="16"/>
  <c r="E164" i="16"/>
  <c r="E165" i="16"/>
  <c r="E166" i="16"/>
  <c r="E167" i="16"/>
  <c r="E168" i="16"/>
  <c r="E172" i="16"/>
  <c r="E216" i="16"/>
  <c r="E218" i="16"/>
  <c r="E213" i="16"/>
  <c r="E428" i="16"/>
  <c r="E429" i="16"/>
  <c r="E430" i="16"/>
  <c r="E431" i="16"/>
  <c r="E432" i="16"/>
  <c r="E433" i="16"/>
  <c r="E434" i="16"/>
  <c r="E435" i="16"/>
  <c r="E436" i="16"/>
  <c r="E437" i="16"/>
  <c r="E438" i="16"/>
  <c r="E439" i="16"/>
  <c r="E440" i="16"/>
  <c r="E441" i="16"/>
  <c r="E442" i="16"/>
  <c r="E443" i="16"/>
  <c r="E444" i="16"/>
  <c r="E445" i="16"/>
  <c r="E446" i="16"/>
  <c r="E447" i="16"/>
  <c r="E448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461" i="16"/>
  <c r="E462" i="16"/>
  <c r="E463" i="16"/>
  <c r="E464" i="16"/>
  <c r="E465" i="16"/>
  <c r="E466" i="16"/>
  <c r="E467" i="16"/>
  <c r="E468" i="16"/>
  <c r="E469" i="16"/>
  <c r="E470" i="16"/>
  <c r="E471" i="16"/>
  <c r="E472" i="16"/>
  <c r="E473" i="16"/>
  <c r="E474" i="16"/>
  <c r="E475" i="16"/>
  <c r="E476" i="16"/>
  <c r="E477" i="16"/>
  <c r="E478" i="16"/>
  <c r="E479" i="16"/>
  <c r="E480" i="16"/>
  <c r="E481" i="16"/>
  <c r="E482" i="16"/>
  <c r="E483" i="16"/>
  <c r="E484" i="16"/>
  <c r="E485" i="16"/>
  <c r="E486" i="16"/>
  <c r="E487" i="16"/>
  <c r="E488" i="16"/>
  <c r="E489" i="16"/>
  <c r="E490" i="16"/>
  <c r="E491" i="16"/>
  <c r="E39" i="16"/>
  <c r="E40" i="16"/>
  <c r="E41" i="16"/>
  <c r="E42" i="16"/>
  <c r="E103" i="16"/>
  <c r="E105" i="16"/>
  <c r="E106" i="16"/>
  <c r="E163" i="16"/>
  <c r="E169" i="16"/>
  <c r="E170" i="16"/>
  <c r="E171" i="16"/>
  <c r="E214" i="16"/>
  <c r="E215" i="16"/>
  <c r="E217" i="16"/>
  <c r="E219" i="16"/>
  <c r="E220" i="16"/>
  <c r="E492" i="16"/>
  <c r="E493" i="16"/>
  <c r="E494" i="16"/>
  <c r="E495" i="16"/>
  <c r="E496" i="16"/>
  <c r="E497" i="16"/>
  <c r="E498" i="16"/>
  <c r="E499" i="16"/>
  <c r="E500" i="16"/>
  <c r="E501" i="16"/>
  <c r="E502" i="16"/>
  <c r="E503" i="16"/>
  <c r="E504" i="16"/>
  <c r="E505" i="16"/>
  <c r="E506" i="16"/>
  <c r="E507" i="16"/>
  <c r="E508" i="16"/>
  <c r="E509" i="16"/>
  <c r="E510" i="16"/>
  <c r="E511" i="16"/>
  <c r="E102" i="16"/>
  <c r="E512" i="16"/>
  <c r="E513" i="16"/>
  <c r="E514" i="16"/>
  <c r="E515" i="16"/>
  <c r="E516" i="16"/>
  <c r="E517" i="16"/>
  <c r="E518" i="16"/>
  <c r="E519" i="16"/>
  <c r="E520" i="16"/>
  <c r="E521" i="16"/>
  <c r="E522" i="16"/>
  <c r="E523" i="16"/>
  <c r="E524" i="16"/>
  <c r="E46" i="16"/>
  <c r="E525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P35" i="16" l="1"/>
  <c r="BE57" i="16"/>
  <c r="BG57" i="16" s="1"/>
  <c r="BE55" i="16"/>
  <c r="BG55" i="16" s="1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112" i="16"/>
  <c r="V112" i="16" s="1"/>
  <c r="U113" i="16"/>
  <c r="V113" i="16" s="1"/>
  <c r="U114" i="16"/>
  <c r="V114" i="16" s="1"/>
  <c r="U115" i="16"/>
  <c r="V115" i="16" s="1"/>
  <c r="U116" i="16"/>
  <c r="V116" i="16" s="1"/>
  <c r="U117" i="16"/>
  <c r="V117" i="16" s="1"/>
  <c r="U118" i="16"/>
  <c r="V118" i="16" s="1"/>
  <c r="U119" i="16"/>
  <c r="V119" i="16" s="1"/>
  <c r="U124" i="16"/>
  <c r="V124" i="16" s="1"/>
  <c r="U134" i="16"/>
  <c r="V134" i="16" s="1"/>
  <c r="U136" i="16"/>
  <c r="V136" i="16" s="1"/>
  <c r="U141" i="16"/>
  <c r="V141" i="16" s="1"/>
  <c r="U151" i="16"/>
  <c r="V151" i="16" s="1"/>
  <c r="U156" i="16"/>
  <c r="V156" i="16" s="1"/>
  <c r="U187" i="16"/>
  <c r="V187" i="16" s="1"/>
  <c r="U197" i="16"/>
  <c r="V197" i="16" s="1"/>
  <c r="U228" i="16"/>
  <c r="V228" i="16" s="1"/>
  <c r="U245" i="16"/>
  <c r="V245" i="16" s="1"/>
  <c r="U249" i="16"/>
  <c r="V249" i="16" s="1"/>
  <c r="U253" i="16"/>
  <c r="V253" i="16" s="1"/>
  <c r="U261" i="16"/>
  <c r="V261" i="16" s="1"/>
  <c r="U266" i="16"/>
  <c r="V266" i="16" s="1"/>
  <c r="U268" i="16"/>
  <c r="V268" i="16" s="1"/>
  <c r="U271" i="16"/>
  <c r="V271" i="16" s="1"/>
  <c r="U281" i="16"/>
  <c r="V281" i="16" s="1"/>
  <c r="U290" i="16"/>
  <c r="V290" i="16" s="1"/>
  <c r="U305" i="16"/>
  <c r="V305" i="16" s="1"/>
  <c r="U307" i="16"/>
  <c r="V307" i="16" s="1"/>
  <c r="U316" i="16"/>
  <c r="V316" i="16" s="1"/>
  <c r="U326" i="16"/>
  <c r="V326" i="16" s="1"/>
  <c r="U330" i="16"/>
  <c r="V330" i="16" s="1"/>
  <c r="U331" i="16"/>
  <c r="V331" i="16" s="1"/>
  <c r="U334" i="16"/>
  <c r="V334" i="16" s="1"/>
  <c r="U355" i="16"/>
  <c r="V355" i="16" s="1"/>
  <c r="U360" i="16"/>
  <c r="V360" i="16" s="1"/>
  <c r="U363" i="16"/>
  <c r="V363" i="16" s="1"/>
  <c r="U366" i="16"/>
  <c r="V366" i="16" s="1"/>
  <c r="U371" i="16"/>
  <c r="V371" i="16" s="1"/>
  <c r="U378" i="16"/>
  <c r="V378" i="16" s="1"/>
  <c r="U385" i="16"/>
  <c r="V385" i="16" s="1"/>
  <c r="U390" i="16"/>
  <c r="V390" i="16" s="1"/>
  <c r="U391" i="16"/>
  <c r="V391" i="16" s="1"/>
  <c r="U400" i="16"/>
  <c r="V400" i="16" s="1"/>
  <c r="U407" i="16"/>
  <c r="V407" i="16" s="1"/>
  <c r="U413" i="16"/>
  <c r="V413" i="16" s="1"/>
  <c r="U416" i="16"/>
  <c r="V416" i="16" s="1"/>
  <c r="U199" i="16"/>
  <c r="V199" i="16" s="1"/>
  <c r="U549" i="16"/>
  <c r="V549" i="16" s="1"/>
  <c r="U553" i="16"/>
  <c r="V553" i="16" s="1"/>
  <c r="U554" i="16"/>
  <c r="V554" i="16" s="1"/>
  <c r="U565" i="16"/>
  <c r="V565" i="16" s="1"/>
  <c r="U567" i="16"/>
  <c r="V567" i="16" s="1"/>
  <c r="U569" i="16"/>
  <c r="V569" i="16" s="1"/>
  <c r="U575" i="16"/>
  <c r="V575" i="16" s="1"/>
  <c r="U576" i="16"/>
  <c r="V576" i="16" s="1"/>
  <c r="U580" i="16"/>
  <c r="V580" i="16" s="1"/>
  <c r="U581" i="16"/>
  <c r="V581" i="16" s="1"/>
  <c r="U582" i="16"/>
  <c r="V582" i="16" s="1"/>
  <c r="U583" i="16"/>
  <c r="V583" i="16" s="1"/>
  <c r="U584" i="16"/>
  <c r="V584" i="16" s="1"/>
  <c r="U60" i="16"/>
  <c r="V60" i="16" s="1"/>
  <c r="U62" i="16"/>
  <c r="V62" i="16" s="1"/>
  <c r="U93" i="16"/>
  <c r="V93" i="16" s="1"/>
  <c r="U95" i="16"/>
  <c r="V95" i="16" s="1"/>
  <c r="U126" i="16"/>
  <c r="V126" i="16" s="1"/>
  <c r="U37" i="16"/>
  <c r="V37" i="16" s="1"/>
  <c r="U66" i="16"/>
  <c r="V66" i="16" s="1"/>
  <c r="U67" i="16"/>
  <c r="V67" i="16" s="1"/>
  <c r="U71" i="16"/>
  <c r="V71" i="16" s="1"/>
  <c r="U97" i="16"/>
  <c r="V97" i="16" s="1"/>
  <c r="U98" i="16"/>
  <c r="V98" i="16" s="1"/>
  <c r="U100" i="16"/>
  <c r="V100" i="16" s="1"/>
  <c r="U425" i="16"/>
  <c r="V425" i="16" s="1"/>
  <c r="U166" i="16"/>
  <c r="V166" i="16" s="1"/>
  <c r="U167" i="16"/>
  <c r="V167" i="16" s="1"/>
  <c r="U172" i="16"/>
  <c r="V172" i="16" s="1"/>
  <c r="U216" i="16"/>
  <c r="V216" i="16" s="1"/>
  <c r="U428" i="16"/>
  <c r="V428" i="16" s="1"/>
  <c r="U432" i="16"/>
  <c r="V432" i="16" s="1"/>
  <c r="U433" i="16"/>
  <c r="V433" i="16" s="1"/>
  <c r="U435" i="16"/>
  <c r="V435" i="16" s="1"/>
  <c r="U438" i="16"/>
  <c r="V438" i="16" s="1"/>
  <c r="U439" i="16"/>
  <c r="V439" i="16" s="1"/>
  <c r="U442" i="16"/>
  <c r="V442" i="16" s="1"/>
  <c r="U445" i="16"/>
  <c r="V445" i="16" s="1"/>
  <c r="U446" i="16"/>
  <c r="V446" i="16" s="1"/>
  <c r="U447" i="16"/>
  <c r="V447" i="16" s="1"/>
  <c r="U448" i="16"/>
  <c r="V448" i="16" s="1"/>
  <c r="U449" i="16"/>
  <c r="V449" i="16" s="1"/>
  <c r="U450" i="16"/>
  <c r="V450" i="16" s="1"/>
  <c r="U451" i="16"/>
  <c r="V451" i="16" s="1"/>
  <c r="U452" i="16"/>
  <c r="V452" i="16" s="1"/>
  <c r="U454" i="16"/>
  <c r="V454" i="16" s="1"/>
  <c r="U455" i="16"/>
  <c r="V455" i="16" s="1"/>
  <c r="U457" i="16"/>
  <c r="V457" i="16" s="1"/>
  <c r="U461" i="16"/>
  <c r="V461" i="16" s="1"/>
  <c r="U463" i="16"/>
  <c r="V463" i="16" s="1"/>
  <c r="U464" i="16"/>
  <c r="V464" i="16" s="1"/>
  <c r="U467" i="16"/>
  <c r="V467" i="16" s="1"/>
  <c r="U521" i="16"/>
  <c r="V521" i="16" s="1"/>
  <c r="U472" i="16"/>
  <c r="V472" i="16" s="1"/>
  <c r="U473" i="16"/>
  <c r="V473" i="16" s="1"/>
  <c r="U474" i="16"/>
  <c r="V474" i="16" s="1"/>
  <c r="U479" i="16"/>
  <c r="V479" i="16" s="1"/>
  <c r="U481" i="16"/>
  <c r="V481" i="16" s="1"/>
  <c r="U482" i="16"/>
  <c r="V482" i="16" s="1"/>
  <c r="U484" i="16"/>
  <c r="V484" i="16" s="1"/>
  <c r="U485" i="16"/>
  <c r="V485" i="16" s="1"/>
  <c r="U486" i="16"/>
  <c r="V486" i="16" s="1"/>
  <c r="U490" i="16"/>
  <c r="V490" i="16" s="1"/>
  <c r="U491" i="16"/>
  <c r="V491" i="16" s="1"/>
  <c r="U39" i="16"/>
  <c r="V39" i="16" s="1"/>
  <c r="U40" i="16"/>
  <c r="V40" i="16" s="1"/>
  <c r="U42" i="16"/>
  <c r="V42" i="16" s="1"/>
  <c r="U103" i="16"/>
  <c r="V103" i="16" s="1"/>
  <c r="U105" i="16"/>
  <c r="V105" i="16" s="1"/>
  <c r="U106" i="16"/>
  <c r="V106" i="16" s="1"/>
  <c r="U163" i="16"/>
  <c r="V163" i="16" s="1"/>
  <c r="U169" i="16"/>
  <c r="V169" i="16" s="1"/>
  <c r="U214" i="16"/>
  <c r="V214" i="16" s="1"/>
  <c r="U219" i="16"/>
  <c r="V219" i="16" s="1"/>
  <c r="U220" i="16"/>
  <c r="V220" i="16" s="1"/>
  <c r="U492" i="16"/>
  <c r="V492" i="16" s="1"/>
  <c r="U494" i="16"/>
  <c r="V494" i="16" s="1"/>
  <c r="U495" i="16"/>
  <c r="V495" i="16" s="1"/>
  <c r="U496" i="16"/>
  <c r="V496" i="16" s="1"/>
  <c r="U497" i="16"/>
  <c r="V497" i="16" s="1"/>
  <c r="U498" i="16"/>
  <c r="V498" i="16" s="1"/>
  <c r="U499" i="16"/>
  <c r="V499" i="16" s="1"/>
  <c r="U500" i="16"/>
  <c r="V500" i="16" s="1"/>
  <c r="U501" i="16"/>
  <c r="V501" i="16" s="1"/>
  <c r="U506" i="16"/>
  <c r="V506" i="16" s="1"/>
  <c r="U507" i="16"/>
  <c r="V507" i="16" s="1"/>
  <c r="U508" i="16"/>
  <c r="V508" i="16" s="1"/>
  <c r="U509" i="16"/>
  <c r="V509" i="16" s="1"/>
  <c r="U512" i="16"/>
  <c r="V512" i="16" s="1"/>
  <c r="U515" i="16"/>
  <c r="V515" i="16" s="1"/>
  <c r="U516" i="16"/>
  <c r="V516" i="16" s="1"/>
  <c r="U520" i="16"/>
  <c r="V520" i="16" s="1"/>
  <c r="U523" i="16"/>
  <c r="V523" i="16" s="1"/>
  <c r="U120" i="16"/>
  <c r="V120" i="16" s="1"/>
  <c r="U122" i="16"/>
  <c r="V122" i="16" s="1"/>
  <c r="U123" i="16"/>
  <c r="V123" i="16" s="1"/>
  <c r="U137" i="16"/>
  <c r="V137" i="16" s="1"/>
  <c r="U138" i="16"/>
  <c r="V138" i="16" s="1"/>
  <c r="U188" i="16"/>
  <c r="V188" i="16" s="1"/>
  <c r="U189" i="16"/>
  <c r="V189" i="16" s="1"/>
  <c r="U224" i="16"/>
  <c r="V224" i="16" s="1"/>
  <c r="U235" i="16"/>
  <c r="V235" i="16" s="1"/>
  <c r="U238" i="16"/>
  <c r="V238" i="16" s="1"/>
  <c r="U263" i="16"/>
  <c r="V263" i="16" s="1"/>
  <c r="U274" i="16"/>
  <c r="V274" i="16" s="1"/>
  <c r="U276" i="16"/>
  <c r="V276" i="16" s="1"/>
  <c r="U280" i="16"/>
  <c r="V280" i="16" s="1"/>
  <c r="U146" i="16"/>
  <c r="V146" i="16" s="1"/>
  <c r="U158" i="16"/>
  <c r="V158" i="16" s="1"/>
  <c r="U150" i="16"/>
  <c r="V150" i="16" s="1"/>
  <c r="U180" i="16"/>
  <c r="V180" i="16" s="1"/>
  <c r="U182" i="16"/>
  <c r="V182" i="16" s="1"/>
  <c r="U190" i="16"/>
  <c r="V190" i="16" s="1"/>
  <c r="U225" i="16"/>
  <c r="V225" i="16" s="1"/>
  <c r="U233" i="16"/>
  <c r="V233" i="16" s="1"/>
  <c r="U234" i="16"/>
  <c r="V234" i="16" s="1"/>
  <c r="U243" i="16"/>
  <c r="V243" i="16" s="1"/>
  <c r="U244" i="16"/>
  <c r="V244" i="16" s="1"/>
  <c r="U250" i="16"/>
  <c r="V250" i="16" s="1"/>
  <c r="U256" i="16"/>
  <c r="V256" i="16" s="1"/>
  <c r="U297" i="16"/>
  <c r="V297" i="16" s="1"/>
  <c r="U300" i="16"/>
  <c r="V300" i="16" s="1"/>
  <c r="U301" i="16"/>
  <c r="V301" i="16" s="1"/>
  <c r="U310" i="16"/>
  <c r="V310" i="16" s="1"/>
  <c r="U317" i="16"/>
  <c r="V317" i="16" s="1"/>
  <c r="U320" i="16"/>
  <c r="V320" i="16" s="1"/>
  <c r="U337" i="16"/>
  <c r="V337" i="16" s="1"/>
  <c r="U341" i="16"/>
  <c r="V341" i="16" s="1"/>
  <c r="U351" i="16"/>
  <c r="V351" i="16" s="1"/>
  <c r="U352" i="16"/>
  <c r="V352" i="16" s="1"/>
  <c r="U381" i="16"/>
  <c r="V381" i="16" s="1"/>
  <c r="U387" i="16"/>
  <c r="V387" i="16" s="1"/>
  <c r="U388" i="16"/>
  <c r="V388" i="16" s="1"/>
  <c r="U399" i="16"/>
  <c r="V399" i="16" s="1"/>
  <c r="U420" i="16"/>
  <c r="V420" i="16" s="1"/>
  <c r="U202" i="16"/>
  <c r="V202" i="16" s="1"/>
  <c r="U529" i="16"/>
  <c r="V529" i="16" s="1"/>
  <c r="U530" i="16"/>
  <c r="V530" i="16" s="1"/>
  <c r="U551" i="16"/>
  <c r="V551" i="16" s="1"/>
  <c r="U284" i="16"/>
  <c r="V284" i="16" s="1"/>
  <c r="U342" i="16"/>
  <c r="V342" i="16" s="1"/>
  <c r="U347" i="16"/>
  <c r="V347" i="16" s="1"/>
  <c r="U357" i="16"/>
  <c r="V357" i="16" s="1"/>
  <c r="U368" i="16"/>
  <c r="V368" i="16" s="1"/>
  <c r="U392" i="16"/>
  <c r="V392" i="16" s="1"/>
  <c r="U404" i="16"/>
  <c r="V404" i="16" s="1"/>
  <c r="U417" i="16"/>
  <c r="V417" i="16" s="1"/>
  <c r="U422" i="16"/>
  <c r="V422" i="16" s="1"/>
  <c r="U160" i="16"/>
  <c r="V160" i="16" s="1"/>
  <c r="U161" i="16"/>
  <c r="V161" i="16" s="1"/>
  <c r="U206" i="16"/>
  <c r="V206" i="16" s="1"/>
  <c r="U539" i="16"/>
  <c r="V539" i="16" s="1"/>
  <c r="U542" i="16"/>
  <c r="V542" i="16" s="1"/>
  <c r="U543" i="16"/>
  <c r="V543" i="16" s="1"/>
  <c r="U547" i="16"/>
  <c r="V547" i="16" s="1"/>
  <c r="U502" i="16"/>
  <c r="V502" i="16" s="1"/>
  <c r="W502" i="16" s="1"/>
  <c r="Z502" i="16" s="1"/>
  <c r="U171" i="16"/>
  <c r="V171" i="16" s="1"/>
  <c r="W171" i="16" s="1"/>
  <c r="Z171" i="16" s="1"/>
  <c r="U503" i="16"/>
  <c r="V503" i="16" s="1"/>
  <c r="U217" i="16"/>
  <c r="V217" i="16" s="1"/>
  <c r="W217" i="16" s="1"/>
  <c r="Z217" i="16" s="1"/>
  <c r="U483" i="16"/>
  <c r="V483" i="16" s="1"/>
  <c r="W483" i="16" s="1"/>
  <c r="Z483" i="16" s="1"/>
  <c r="U222" i="16"/>
  <c r="V222" i="16" s="1"/>
  <c r="U223" i="16"/>
  <c r="V223" i="16" s="1"/>
  <c r="U231" i="16"/>
  <c r="V231" i="16" s="1"/>
  <c r="U239" i="16"/>
  <c r="V239" i="16" s="1"/>
  <c r="U257" i="16"/>
  <c r="V257" i="16" s="1"/>
  <c r="U270" i="16"/>
  <c r="V270" i="16" s="1"/>
  <c r="U273" i="16"/>
  <c r="V273" i="16" s="1"/>
  <c r="U275" i="16"/>
  <c r="V275" i="16" s="1"/>
  <c r="U289" i="16"/>
  <c r="V289" i="16" s="1"/>
  <c r="U295" i="16"/>
  <c r="V295" i="16" s="1"/>
  <c r="U296" i="16"/>
  <c r="V296" i="16" s="1"/>
  <c r="U309" i="16"/>
  <c r="V309" i="16" s="1"/>
  <c r="U318" i="16"/>
  <c r="V318" i="16" s="1"/>
  <c r="U319" i="16"/>
  <c r="V319" i="16" s="1"/>
  <c r="U321" i="16"/>
  <c r="V321" i="16" s="1"/>
  <c r="U323" i="16"/>
  <c r="V323" i="16" s="1"/>
  <c r="U324" i="16"/>
  <c r="V324" i="16" s="1"/>
  <c r="U325" i="16"/>
  <c r="V325" i="16" s="1"/>
  <c r="U327" i="16"/>
  <c r="V327" i="16" s="1"/>
  <c r="U328" i="16"/>
  <c r="V328" i="16" s="1"/>
  <c r="U329" i="16"/>
  <c r="V329" i="16" s="1"/>
  <c r="U332" i="16"/>
  <c r="V332" i="16" s="1"/>
  <c r="U333" i="16"/>
  <c r="V333" i="16" s="1"/>
  <c r="U338" i="16"/>
  <c r="V338" i="16" s="1"/>
  <c r="U339" i="16"/>
  <c r="V339" i="16" s="1"/>
  <c r="U340" i="16"/>
  <c r="V340" i="16" s="1"/>
  <c r="U343" i="16"/>
  <c r="V343" i="16" s="1"/>
  <c r="U349" i="16"/>
  <c r="V349" i="16" s="1"/>
  <c r="U353" i="16"/>
  <c r="V353" i="16" s="1"/>
  <c r="U358" i="16"/>
  <c r="V358" i="16" s="1"/>
  <c r="U359" i="16"/>
  <c r="V359" i="16" s="1"/>
  <c r="U369" i="16"/>
  <c r="V369" i="16" s="1"/>
  <c r="U370" i="16"/>
  <c r="V370" i="16" s="1"/>
  <c r="U375" i="16"/>
  <c r="V375" i="16" s="1"/>
  <c r="U376" i="16"/>
  <c r="V376" i="16" s="1"/>
  <c r="U377" i="16"/>
  <c r="V377" i="16" s="1"/>
  <c r="U379" i="16"/>
  <c r="V379" i="16" s="1"/>
  <c r="U396" i="16"/>
  <c r="V396" i="16" s="1"/>
  <c r="U397" i="16"/>
  <c r="V397" i="16" s="1"/>
  <c r="U403" i="16"/>
  <c r="V403" i="16" s="1"/>
  <c r="U406" i="16"/>
  <c r="V406" i="16" s="1"/>
  <c r="U408" i="16"/>
  <c r="V408" i="16" s="1"/>
  <c r="U410" i="16"/>
  <c r="V410" i="16" s="1"/>
  <c r="U411" i="16"/>
  <c r="V411" i="16" s="1"/>
  <c r="U412" i="16"/>
  <c r="V412" i="16" s="1"/>
  <c r="U414" i="16"/>
  <c r="V414" i="16" s="1"/>
  <c r="U415" i="16"/>
  <c r="V415" i="16" s="1"/>
  <c r="U418" i="16"/>
  <c r="V418" i="16" s="1"/>
  <c r="U419" i="16"/>
  <c r="V419" i="16" s="1"/>
  <c r="U421" i="16"/>
  <c r="V421" i="16" s="1"/>
  <c r="U423" i="16"/>
  <c r="V423" i="16" s="1"/>
  <c r="U424" i="16"/>
  <c r="V424" i="16" s="1"/>
  <c r="U204" i="16"/>
  <c r="V204" i="16" s="1"/>
  <c r="U205" i="16"/>
  <c r="V205" i="16" s="1"/>
  <c r="U526" i="16"/>
  <c r="V526" i="16" s="1"/>
  <c r="U527" i="16"/>
  <c r="V527" i="16" s="1"/>
  <c r="U531" i="16"/>
  <c r="V531" i="16" s="1"/>
  <c r="U533" i="16"/>
  <c r="V533" i="16" s="1"/>
  <c r="U535" i="16"/>
  <c r="V535" i="16" s="1"/>
  <c r="U536" i="16"/>
  <c r="V536" i="16" s="1"/>
  <c r="U538" i="16"/>
  <c r="V538" i="16" s="1"/>
  <c r="U540" i="16"/>
  <c r="V540" i="16" s="1"/>
  <c r="U541" i="16"/>
  <c r="V541" i="16" s="1"/>
  <c r="U548" i="16"/>
  <c r="V548" i="16" s="1"/>
  <c r="U563" i="16"/>
  <c r="V563" i="16" s="1"/>
  <c r="U564" i="16"/>
  <c r="V564" i="16" s="1"/>
  <c r="U566" i="16"/>
  <c r="V566" i="16" s="1"/>
  <c r="U572" i="16"/>
  <c r="V572" i="16" s="1"/>
  <c r="U577" i="16"/>
  <c r="V577" i="16" s="1"/>
  <c r="U34" i="16"/>
  <c r="V34" i="16" s="1"/>
  <c r="U94" i="16"/>
  <c r="V94" i="16" s="1"/>
  <c r="U127" i="16"/>
  <c r="V127" i="16" s="1"/>
  <c r="U38" i="16"/>
  <c r="V38" i="16" s="1"/>
  <c r="U43" i="16"/>
  <c r="V43" i="16" s="1"/>
  <c r="U68" i="16"/>
  <c r="V68" i="16" s="1"/>
  <c r="U426" i="16"/>
  <c r="V426" i="16" s="1"/>
  <c r="U427" i="16"/>
  <c r="V427" i="16" s="1"/>
  <c r="U218" i="16"/>
  <c r="V218" i="16" s="1"/>
  <c r="U213" i="16"/>
  <c r="V213" i="16" s="1"/>
  <c r="U436" i="16"/>
  <c r="V436" i="16" s="1"/>
  <c r="U456" i="16"/>
  <c r="V456" i="16" s="1"/>
  <c r="U459" i="16"/>
  <c r="V459" i="16" s="1"/>
  <c r="U468" i="16"/>
  <c r="V468" i="16" s="1"/>
  <c r="U471" i="16"/>
  <c r="V471" i="16" s="1"/>
  <c r="U477" i="16"/>
  <c r="V477" i="16" s="1"/>
  <c r="T480" i="16"/>
  <c r="U480" i="16"/>
  <c r="V480" i="16" s="1"/>
  <c r="U170" i="16"/>
  <c r="V170" i="16" s="1"/>
  <c r="U215" i="16"/>
  <c r="V215" i="16" s="1"/>
  <c r="U510" i="16"/>
  <c r="V510" i="16" s="1"/>
  <c r="U513" i="16"/>
  <c r="V513" i="16" s="1"/>
  <c r="T518" i="16"/>
  <c r="U518" i="16"/>
  <c r="V518" i="16" s="1"/>
  <c r="U522" i="16"/>
  <c r="V522" i="16" s="1"/>
  <c r="U524" i="16"/>
  <c r="V524" i="16" s="1"/>
  <c r="U41" i="16"/>
  <c r="V41" i="16" s="1"/>
  <c r="U488" i="16"/>
  <c r="V488" i="16" s="1"/>
  <c r="W488" i="16" s="1"/>
  <c r="Z488" i="16" s="1"/>
  <c r="T515" i="16"/>
  <c r="T516" i="16"/>
  <c r="T520" i="16"/>
  <c r="T522" i="16"/>
  <c r="T523" i="16"/>
  <c r="T524" i="16"/>
  <c r="S515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117" i="16"/>
  <c r="S117" i="16"/>
  <c r="S134" i="16"/>
  <c r="T134" i="16"/>
  <c r="T144" i="16"/>
  <c r="W144" i="16" s="1"/>
  <c r="Z144" i="16" s="1"/>
  <c r="S144" i="16"/>
  <c r="T184" i="16"/>
  <c r="W184" i="16" s="1"/>
  <c r="Z184" i="16" s="1"/>
  <c r="S184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112" i="16"/>
  <c r="S112" i="16"/>
  <c r="S113" i="16"/>
  <c r="T113" i="16"/>
  <c r="T114" i="16"/>
  <c r="S114" i="16"/>
  <c r="T115" i="16"/>
  <c r="S115" i="16"/>
  <c r="T116" i="16"/>
  <c r="S116" i="16"/>
  <c r="T118" i="16"/>
  <c r="S118" i="16"/>
  <c r="T119" i="16"/>
  <c r="S119" i="16"/>
  <c r="T120" i="16"/>
  <c r="S120" i="16"/>
  <c r="T122" i="16"/>
  <c r="S122" i="16"/>
  <c r="T123" i="16"/>
  <c r="S123" i="16"/>
  <c r="T124" i="16"/>
  <c r="S124" i="16"/>
  <c r="T135" i="16"/>
  <c r="W135" i="16" s="1"/>
  <c r="Z135" i="16" s="1"/>
  <c r="S135" i="16"/>
  <c r="T136" i="16"/>
  <c r="S136" i="16"/>
  <c r="T137" i="16"/>
  <c r="S137" i="16"/>
  <c r="T138" i="16"/>
  <c r="S138" i="16"/>
  <c r="T141" i="16"/>
  <c r="S141" i="16"/>
  <c r="T145" i="16"/>
  <c r="W145" i="16" s="1"/>
  <c r="Z145" i="16" s="1"/>
  <c r="S145" i="16"/>
  <c r="S146" i="16"/>
  <c r="T146" i="16"/>
  <c r="T150" i="16"/>
  <c r="S150" i="16"/>
  <c r="T151" i="16"/>
  <c r="S151" i="16"/>
  <c r="T152" i="16"/>
  <c r="W152" i="16" s="1"/>
  <c r="Z152" i="16" s="1"/>
  <c r="S152" i="16"/>
  <c r="T153" i="16"/>
  <c r="W153" i="16" s="1"/>
  <c r="Z153" i="16" s="1"/>
  <c r="S153" i="16"/>
  <c r="T154" i="16"/>
  <c r="W154" i="16" s="1"/>
  <c r="Z154" i="16" s="1"/>
  <c r="S154" i="16"/>
  <c r="T155" i="16"/>
  <c r="W155" i="16" s="1"/>
  <c r="Z155" i="16" s="1"/>
  <c r="S155" i="16"/>
  <c r="T156" i="16"/>
  <c r="S156" i="16"/>
  <c r="T158" i="16"/>
  <c r="S158" i="16"/>
  <c r="T159" i="16"/>
  <c r="W159" i="16" s="1"/>
  <c r="Z159" i="16" s="1"/>
  <c r="S159" i="16"/>
  <c r="T180" i="16"/>
  <c r="S180" i="16"/>
  <c r="T181" i="16"/>
  <c r="W181" i="16" s="1"/>
  <c r="Z181" i="16" s="1"/>
  <c r="S181" i="16"/>
  <c r="T182" i="16"/>
  <c r="S182" i="16"/>
  <c r="T186" i="16"/>
  <c r="W186" i="16" s="1"/>
  <c r="Z186" i="16" s="1"/>
  <c r="S186" i="16"/>
  <c r="T187" i="16"/>
  <c r="S187" i="16"/>
  <c r="S188" i="16"/>
  <c r="T188" i="16"/>
  <c r="T189" i="16"/>
  <c r="S189" i="16"/>
  <c r="T190" i="16"/>
  <c r="S190" i="16"/>
  <c r="T194" i="16"/>
  <c r="W194" i="16" s="1"/>
  <c r="Z194" i="16" s="1"/>
  <c r="S194" i="16"/>
  <c r="T195" i="16"/>
  <c r="W195" i="16" s="1"/>
  <c r="Z195" i="16" s="1"/>
  <c r="S195" i="16"/>
  <c r="T197" i="16"/>
  <c r="S197" i="16"/>
  <c r="T198" i="16"/>
  <c r="W198" i="16" s="1"/>
  <c r="Z198" i="16" s="1"/>
  <c r="S198" i="16"/>
  <c r="T222" i="16"/>
  <c r="S222" i="16"/>
  <c r="S223" i="16"/>
  <c r="T223" i="16"/>
  <c r="T224" i="16"/>
  <c r="S224" i="16"/>
  <c r="T225" i="16"/>
  <c r="S225" i="16"/>
  <c r="T227" i="16"/>
  <c r="W227" i="16" s="1"/>
  <c r="Z227" i="16" s="1"/>
  <c r="S227" i="16"/>
  <c r="T228" i="16"/>
  <c r="S228" i="16"/>
  <c r="T231" i="16"/>
  <c r="S231" i="16"/>
  <c r="T233" i="16"/>
  <c r="S233" i="16"/>
  <c r="S234" i="16"/>
  <c r="T234" i="16"/>
  <c r="T235" i="16"/>
  <c r="S235" i="16"/>
  <c r="T238" i="16"/>
  <c r="S238" i="16"/>
  <c r="S239" i="16"/>
  <c r="T239" i="16"/>
  <c r="T242" i="16"/>
  <c r="W242" i="16" s="1"/>
  <c r="Z242" i="16" s="1"/>
  <c r="S242" i="16"/>
  <c r="T243" i="16"/>
  <c r="S243" i="16"/>
  <c r="T244" i="16"/>
  <c r="S244" i="16"/>
  <c r="T245" i="16"/>
  <c r="S245" i="16"/>
  <c r="T249" i="16"/>
  <c r="S249" i="16"/>
  <c r="T250" i="16"/>
  <c r="S250" i="16"/>
  <c r="T253" i="16"/>
  <c r="S253" i="16"/>
  <c r="S254" i="16"/>
  <c r="T254" i="16"/>
  <c r="W254" i="16" s="1"/>
  <c r="Z254" i="16" s="1"/>
  <c r="T256" i="16"/>
  <c r="S256" i="16"/>
  <c r="T257" i="16"/>
  <c r="S257" i="16"/>
  <c r="S259" i="16"/>
  <c r="T259" i="16"/>
  <c r="W259" i="16" s="1"/>
  <c r="Z259" i="16" s="1"/>
  <c r="T261" i="16"/>
  <c r="S261" i="16"/>
  <c r="T263" i="16"/>
  <c r="S263" i="16"/>
  <c r="T264" i="16"/>
  <c r="W264" i="16" s="1"/>
  <c r="Z264" i="16" s="1"/>
  <c r="S264" i="16"/>
  <c r="S266" i="16"/>
  <c r="T266" i="16"/>
  <c r="S268" i="16"/>
  <c r="T268" i="16"/>
  <c r="T270" i="16"/>
  <c r="S270" i="16"/>
  <c r="T271" i="16"/>
  <c r="S271" i="16"/>
  <c r="T273" i="16"/>
  <c r="S273" i="16"/>
  <c r="T274" i="16"/>
  <c r="S274" i="16"/>
  <c r="T275" i="16"/>
  <c r="S275" i="16"/>
  <c r="T276" i="16"/>
  <c r="S276" i="16"/>
  <c r="S277" i="16"/>
  <c r="T277" i="16"/>
  <c r="W277" i="16" s="1"/>
  <c r="Z277" i="16" s="1"/>
  <c r="T278" i="16"/>
  <c r="W278" i="16" s="1"/>
  <c r="Z278" i="16" s="1"/>
  <c r="S278" i="16"/>
  <c r="T279" i="16"/>
  <c r="W279" i="16" s="1"/>
  <c r="Z279" i="16" s="1"/>
  <c r="S279" i="16"/>
  <c r="T280" i="16"/>
  <c r="S280" i="16"/>
  <c r="T281" i="16"/>
  <c r="S281" i="16"/>
  <c r="T283" i="16"/>
  <c r="W283" i="16" s="1"/>
  <c r="Z283" i="16" s="1"/>
  <c r="S283" i="16"/>
  <c r="S284" i="16"/>
  <c r="T284" i="16"/>
  <c r="S285" i="16"/>
  <c r="T285" i="16"/>
  <c r="W285" i="16" s="1"/>
  <c r="Z285" i="16" s="1"/>
  <c r="T288" i="16"/>
  <c r="W288" i="16" s="1"/>
  <c r="Z288" i="16" s="1"/>
  <c r="S288" i="16"/>
  <c r="S289" i="16"/>
  <c r="T289" i="16"/>
  <c r="T290" i="16"/>
  <c r="S290" i="16"/>
  <c r="T295" i="16"/>
  <c r="S295" i="16"/>
  <c r="T296" i="16"/>
  <c r="S296" i="16"/>
  <c r="T297" i="16"/>
  <c r="S297" i="16"/>
  <c r="S300" i="16"/>
  <c r="T300" i="16"/>
  <c r="T301" i="16"/>
  <c r="S301" i="16"/>
  <c r="T303" i="16"/>
  <c r="W303" i="16" s="1"/>
  <c r="Z303" i="16" s="1"/>
  <c r="S303" i="16"/>
  <c r="T305" i="16"/>
  <c r="S305" i="16"/>
  <c r="T307" i="16"/>
  <c r="S307" i="16"/>
  <c r="S308" i="16"/>
  <c r="T308" i="16"/>
  <c r="W308" i="16" s="1"/>
  <c r="Z308" i="16" s="1"/>
  <c r="T309" i="16"/>
  <c r="S309" i="16"/>
  <c r="T310" i="16"/>
  <c r="S310" i="16"/>
  <c r="T312" i="16"/>
  <c r="W312" i="16" s="1"/>
  <c r="Z312" i="16" s="1"/>
  <c r="S312" i="16"/>
  <c r="T314" i="16"/>
  <c r="W314" i="16" s="1"/>
  <c r="Z314" i="16" s="1"/>
  <c r="S314" i="16"/>
  <c r="T315" i="16"/>
  <c r="W315" i="16" s="1"/>
  <c r="Z315" i="16" s="1"/>
  <c r="S315" i="16"/>
  <c r="S316" i="16"/>
  <c r="T316" i="16"/>
  <c r="T317" i="16"/>
  <c r="S317" i="16"/>
  <c r="T318" i="16"/>
  <c r="S318" i="16"/>
  <c r="T319" i="16"/>
  <c r="S319" i="16"/>
  <c r="T320" i="16"/>
  <c r="S320" i="16"/>
  <c r="T321" i="16"/>
  <c r="S321" i="16"/>
  <c r="T322" i="16"/>
  <c r="W322" i="16" s="1"/>
  <c r="Z322" i="16" s="1"/>
  <c r="S322" i="16"/>
  <c r="T323" i="16"/>
  <c r="S323" i="16"/>
  <c r="S324" i="16"/>
  <c r="T324" i="16"/>
  <c r="T325" i="16"/>
  <c r="S325" i="16"/>
  <c r="T326" i="16"/>
  <c r="S326" i="16"/>
  <c r="T327" i="16"/>
  <c r="S327" i="16"/>
  <c r="T328" i="16"/>
  <c r="S328" i="16"/>
  <c r="T329" i="16"/>
  <c r="S329" i="16"/>
  <c r="T330" i="16"/>
  <c r="S330" i="16"/>
  <c r="T331" i="16"/>
  <c r="S331" i="16"/>
  <c r="S332" i="16"/>
  <c r="T332" i="16"/>
  <c r="T333" i="16"/>
  <c r="S333" i="16"/>
  <c r="T334" i="16"/>
  <c r="S334" i="16"/>
  <c r="S337" i="16"/>
  <c r="T337" i="16"/>
  <c r="T338" i="16"/>
  <c r="S338" i="16"/>
  <c r="T339" i="16"/>
  <c r="S339" i="16"/>
  <c r="T340" i="16"/>
  <c r="S340" i="16"/>
  <c r="T341" i="16"/>
  <c r="S341" i="16"/>
  <c r="T342" i="16"/>
  <c r="S342" i="16"/>
  <c r="T343" i="16"/>
  <c r="S343" i="16"/>
  <c r="T344" i="16"/>
  <c r="W344" i="16" s="1"/>
  <c r="Z344" i="16" s="1"/>
  <c r="S344" i="16"/>
  <c r="T345" i="16"/>
  <c r="W345" i="16" s="1"/>
  <c r="Z345" i="16" s="1"/>
  <c r="S345" i="16"/>
  <c r="T347" i="16"/>
  <c r="S347" i="16"/>
  <c r="T348" i="16"/>
  <c r="W348" i="16" s="1"/>
  <c r="Z348" i="16" s="1"/>
  <c r="S348" i="16"/>
  <c r="T349" i="16"/>
  <c r="S349" i="16"/>
  <c r="T350" i="16"/>
  <c r="W350" i="16" s="1"/>
  <c r="Z350" i="16" s="1"/>
  <c r="S350" i="16"/>
  <c r="S351" i="16"/>
  <c r="T351" i="16"/>
  <c r="T352" i="16"/>
  <c r="S352" i="16"/>
  <c r="T353" i="16"/>
  <c r="S353" i="16"/>
  <c r="T355" i="16"/>
  <c r="S355" i="16"/>
  <c r="T357" i="16"/>
  <c r="S357" i="16"/>
  <c r="S358" i="16"/>
  <c r="T358" i="16"/>
  <c r="T359" i="16"/>
  <c r="S359" i="16"/>
  <c r="T360" i="16"/>
  <c r="S360" i="16"/>
  <c r="T363" i="16"/>
  <c r="S363" i="16"/>
  <c r="T365" i="16"/>
  <c r="W365" i="16" s="1"/>
  <c r="Z365" i="16" s="1"/>
  <c r="S365" i="16"/>
  <c r="T366" i="16"/>
  <c r="S366" i="16"/>
  <c r="T368" i="16"/>
  <c r="S368" i="16"/>
  <c r="T369" i="16"/>
  <c r="S369" i="16"/>
  <c r="T370" i="16"/>
  <c r="S370" i="16"/>
  <c r="S371" i="16"/>
  <c r="T371" i="16"/>
  <c r="T375" i="16"/>
  <c r="S375" i="16"/>
  <c r="T376" i="16"/>
  <c r="S376" i="16"/>
  <c r="S377" i="16"/>
  <c r="T377" i="16"/>
  <c r="T378" i="16"/>
  <c r="S378" i="16"/>
  <c r="T379" i="16"/>
  <c r="S379" i="16"/>
  <c r="T381" i="16"/>
  <c r="S381" i="16"/>
  <c r="T382" i="16"/>
  <c r="W382" i="16" s="1"/>
  <c r="Z382" i="16" s="1"/>
  <c r="S382" i="16"/>
  <c r="T384" i="16"/>
  <c r="W384" i="16" s="1"/>
  <c r="Z384" i="16" s="1"/>
  <c r="S384" i="16"/>
  <c r="S385" i="16"/>
  <c r="T385" i="16"/>
  <c r="T386" i="16"/>
  <c r="W386" i="16" s="1"/>
  <c r="Z386" i="16" s="1"/>
  <c r="S386" i="16"/>
  <c r="T387" i="16"/>
  <c r="S387" i="16"/>
  <c r="T388" i="16"/>
  <c r="S388" i="16"/>
  <c r="T390" i="16"/>
  <c r="S390" i="16"/>
  <c r="S391" i="16"/>
  <c r="T391" i="16"/>
  <c r="T392" i="16"/>
  <c r="S392" i="16"/>
  <c r="T393" i="16"/>
  <c r="W393" i="16" s="1"/>
  <c r="Z393" i="16" s="1"/>
  <c r="S393" i="16"/>
  <c r="S394" i="16"/>
  <c r="T394" i="16"/>
  <c r="W394" i="16" s="1"/>
  <c r="Z394" i="16" s="1"/>
  <c r="T395" i="16"/>
  <c r="W395" i="16" s="1"/>
  <c r="Z395" i="16" s="1"/>
  <c r="S395" i="16"/>
  <c r="T396" i="16"/>
  <c r="S396" i="16"/>
  <c r="S397" i="16"/>
  <c r="T397" i="16"/>
  <c r="T398" i="16"/>
  <c r="W398" i="16" s="1"/>
  <c r="Z398" i="16" s="1"/>
  <c r="S398" i="16"/>
  <c r="T399" i="16"/>
  <c r="S399" i="16"/>
  <c r="T400" i="16"/>
  <c r="S400" i="16"/>
  <c r="S403" i="16"/>
  <c r="T403" i="16"/>
  <c r="T404" i="16"/>
  <c r="S404" i="16"/>
  <c r="T405" i="16"/>
  <c r="W405" i="16" s="1"/>
  <c r="Z405" i="16" s="1"/>
  <c r="S405" i="16"/>
  <c r="T406" i="16"/>
  <c r="S406" i="16"/>
  <c r="T407" i="16"/>
  <c r="S407" i="16"/>
  <c r="S408" i="16"/>
  <c r="T408" i="16"/>
  <c r="T409" i="16"/>
  <c r="W409" i="16" s="1"/>
  <c r="Z409" i="16" s="1"/>
  <c r="S409" i="16"/>
  <c r="T410" i="16"/>
  <c r="S410" i="16"/>
  <c r="T411" i="16"/>
  <c r="S411" i="16"/>
  <c r="T412" i="16"/>
  <c r="S412" i="16"/>
  <c r="T413" i="16"/>
  <c r="S413" i="16"/>
  <c r="T414" i="16"/>
  <c r="S414" i="16"/>
  <c r="S415" i="16"/>
  <c r="T415" i="16"/>
  <c r="S416" i="16"/>
  <c r="T416" i="16"/>
  <c r="T417" i="16"/>
  <c r="S417" i="16"/>
  <c r="T418" i="16"/>
  <c r="S418" i="16"/>
  <c r="S419" i="16"/>
  <c r="T419" i="16"/>
  <c r="T420" i="16"/>
  <c r="S420" i="16"/>
  <c r="T421" i="16"/>
  <c r="S421" i="16"/>
  <c r="T422" i="16"/>
  <c r="S422" i="16"/>
  <c r="T423" i="16"/>
  <c r="S423" i="16"/>
  <c r="T424" i="16"/>
  <c r="S424" i="16"/>
  <c r="T160" i="16"/>
  <c r="S160" i="16"/>
  <c r="S161" i="16"/>
  <c r="T161" i="16"/>
  <c r="T199" i="16"/>
  <c r="S199" i="16"/>
  <c r="T200" i="16"/>
  <c r="W200" i="16" s="1"/>
  <c r="Z200" i="16" s="1"/>
  <c r="S200" i="16"/>
  <c r="T201" i="16"/>
  <c r="W201" i="16" s="1"/>
  <c r="Z201" i="16" s="1"/>
  <c r="S201" i="16"/>
  <c r="T202" i="16"/>
  <c r="S202" i="16"/>
  <c r="T204" i="16"/>
  <c r="S204" i="16"/>
  <c r="T205" i="16"/>
  <c r="S205" i="16"/>
  <c r="T206" i="16"/>
  <c r="S206" i="16"/>
  <c r="S207" i="16"/>
  <c r="T207" i="16"/>
  <c r="W207" i="16" s="1"/>
  <c r="Z207" i="16" s="1"/>
  <c r="T526" i="16"/>
  <c r="S526" i="16"/>
  <c r="T527" i="16"/>
  <c r="S527" i="16"/>
  <c r="T529" i="16"/>
  <c r="S529" i="16"/>
  <c r="T530" i="16"/>
  <c r="S530" i="16"/>
  <c r="S531" i="16"/>
  <c r="T531" i="16"/>
  <c r="S533" i="16"/>
  <c r="T533" i="16"/>
  <c r="T534" i="16"/>
  <c r="W534" i="16" s="1"/>
  <c r="Z534" i="16" s="1"/>
  <c r="S534" i="16"/>
  <c r="T535" i="16"/>
  <c r="S535" i="16"/>
  <c r="S536" i="16"/>
  <c r="T536" i="16"/>
  <c r="S538" i="16"/>
  <c r="T538" i="16"/>
  <c r="S539" i="16"/>
  <c r="T539" i="16"/>
  <c r="T540" i="16"/>
  <c r="S540" i="16"/>
  <c r="T541" i="16"/>
  <c r="S541" i="16"/>
  <c r="T542" i="16"/>
  <c r="S542" i="16"/>
  <c r="T543" i="16"/>
  <c r="S543" i="16"/>
  <c r="T547" i="16"/>
  <c r="S547" i="16"/>
  <c r="T548" i="16"/>
  <c r="S548" i="16"/>
  <c r="T549" i="16"/>
  <c r="S549" i="16"/>
  <c r="T551" i="16"/>
  <c r="S551" i="16"/>
  <c r="T553" i="16"/>
  <c r="S553" i="16"/>
  <c r="T554" i="16"/>
  <c r="S554" i="16"/>
  <c r="T558" i="16"/>
  <c r="W558" i="16" s="1"/>
  <c r="Z558" i="16" s="1"/>
  <c r="S558" i="16"/>
  <c r="T562" i="16"/>
  <c r="W562" i="16" s="1"/>
  <c r="Z562" i="16" s="1"/>
  <c r="S562" i="16"/>
  <c r="S563" i="16"/>
  <c r="T563" i="16"/>
  <c r="T564" i="16"/>
  <c r="S564" i="16"/>
  <c r="S565" i="16"/>
  <c r="T565" i="16"/>
  <c r="T566" i="16"/>
  <c r="S566" i="16"/>
  <c r="S567" i="16"/>
  <c r="T567" i="16"/>
  <c r="T569" i="16"/>
  <c r="S569" i="16"/>
  <c r="T570" i="16"/>
  <c r="W570" i="16" s="1"/>
  <c r="Z570" i="16" s="1"/>
  <c r="S570" i="16"/>
  <c r="T572" i="16"/>
  <c r="S572" i="16"/>
  <c r="T573" i="16"/>
  <c r="W573" i="16" s="1"/>
  <c r="Z573" i="16" s="1"/>
  <c r="S573" i="16"/>
  <c r="T575" i="16"/>
  <c r="S575" i="16"/>
  <c r="S576" i="16"/>
  <c r="T576" i="16"/>
  <c r="T577" i="16"/>
  <c r="S577" i="16"/>
  <c r="T579" i="16"/>
  <c r="W579" i="16" s="1"/>
  <c r="Z579" i="16" s="1"/>
  <c r="S579" i="16"/>
  <c r="T580" i="16"/>
  <c r="S580" i="16"/>
  <c r="T581" i="16"/>
  <c r="S581" i="16"/>
  <c r="T582" i="16"/>
  <c r="S582" i="16"/>
  <c r="T583" i="16"/>
  <c r="S583" i="16"/>
  <c r="S584" i="16"/>
  <c r="T584" i="16"/>
  <c r="T34" i="16"/>
  <c r="S34" i="16"/>
  <c r="T60" i="16"/>
  <c r="S60" i="16"/>
  <c r="T62" i="16"/>
  <c r="S62" i="16"/>
  <c r="T93" i="16"/>
  <c r="S93" i="16"/>
  <c r="T94" i="16"/>
  <c r="S94" i="16"/>
  <c r="T95" i="16"/>
  <c r="S95" i="16"/>
  <c r="T126" i="16"/>
  <c r="S126" i="16"/>
  <c r="T127" i="16"/>
  <c r="S127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97" i="16"/>
  <c r="S97" i="16"/>
  <c r="T98" i="16"/>
  <c r="S98" i="16"/>
  <c r="T99" i="16"/>
  <c r="W99" i="16" s="1"/>
  <c r="Z99" i="16" s="1"/>
  <c r="S99" i="16"/>
  <c r="S100" i="16"/>
  <c r="T100" i="16"/>
  <c r="T104" i="16"/>
  <c r="W104" i="16" s="1"/>
  <c r="Z104" i="16" s="1"/>
  <c r="S104" i="16"/>
  <c r="T425" i="16"/>
  <c r="S425" i="16"/>
  <c r="T426" i="16"/>
  <c r="S426" i="16"/>
  <c r="T427" i="16"/>
  <c r="S427" i="16"/>
  <c r="T166" i="16"/>
  <c r="S166" i="16"/>
  <c r="T167" i="16"/>
  <c r="S167" i="16"/>
  <c r="T168" i="16"/>
  <c r="W168" i="16" s="1"/>
  <c r="Z168" i="16" s="1"/>
  <c r="S168" i="16"/>
  <c r="T172" i="16"/>
  <c r="S172" i="16"/>
  <c r="T216" i="16"/>
  <c r="S216" i="16"/>
  <c r="T218" i="16"/>
  <c r="S218" i="16"/>
  <c r="T213" i="16"/>
  <c r="S213" i="16"/>
  <c r="T428" i="16"/>
  <c r="S428" i="16"/>
  <c r="T432" i="16"/>
  <c r="S432" i="16"/>
  <c r="T433" i="16"/>
  <c r="S433" i="16"/>
  <c r="T434" i="16"/>
  <c r="W434" i="16" s="1"/>
  <c r="Z434" i="16" s="1"/>
  <c r="S434" i="16"/>
  <c r="S435" i="16"/>
  <c r="T435" i="16"/>
  <c r="T436" i="16"/>
  <c r="S436" i="16"/>
  <c r="T438" i="16"/>
  <c r="S438" i="16"/>
  <c r="T439" i="16"/>
  <c r="S439" i="16"/>
  <c r="T442" i="16"/>
  <c r="S442" i="16"/>
  <c r="T443" i="16"/>
  <c r="W443" i="16" s="1"/>
  <c r="Z443" i="16" s="1"/>
  <c r="S443" i="16"/>
  <c r="T444" i="16"/>
  <c r="W444" i="16" s="1"/>
  <c r="Z444" i="16" s="1"/>
  <c r="S444" i="16"/>
  <c r="T445" i="16"/>
  <c r="S445" i="16"/>
  <c r="T446" i="16"/>
  <c r="S446" i="16"/>
  <c r="T447" i="16"/>
  <c r="S447" i="16"/>
  <c r="T448" i="16"/>
  <c r="S448" i="16"/>
  <c r="T449" i="16"/>
  <c r="S449" i="16"/>
  <c r="T450" i="16"/>
  <c r="S450" i="16"/>
  <c r="T451" i="16"/>
  <c r="S451" i="16"/>
  <c r="S452" i="16"/>
  <c r="T452" i="16"/>
  <c r="T453" i="16"/>
  <c r="W453" i="16" s="1"/>
  <c r="Z453" i="16" s="1"/>
  <c r="S453" i="16"/>
  <c r="S454" i="16"/>
  <c r="T454" i="16"/>
  <c r="T455" i="16"/>
  <c r="S455" i="16"/>
  <c r="T456" i="16"/>
  <c r="S456" i="16"/>
  <c r="T457" i="16"/>
  <c r="S457" i="16"/>
  <c r="T459" i="16"/>
  <c r="S459" i="16"/>
  <c r="T461" i="16"/>
  <c r="S461" i="16"/>
  <c r="T463" i="16"/>
  <c r="S463" i="16"/>
  <c r="T464" i="16"/>
  <c r="S464" i="16"/>
  <c r="S467" i="16"/>
  <c r="T467" i="16"/>
  <c r="T468" i="16"/>
  <c r="S468" i="16"/>
  <c r="T470" i="16"/>
  <c r="W470" i="16" s="1"/>
  <c r="Z470" i="16" s="1"/>
  <c r="S470" i="16"/>
  <c r="T471" i="16"/>
  <c r="S471" i="16"/>
  <c r="T472" i="16"/>
  <c r="S472" i="16"/>
  <c r="S479" i="16"/>
  <c r="T482" i="16"/>
  <c r="T485" i="16"/>
  <c r="T491" i="16"/>
  <c r="T40" i="16"/>
  <c r="S42" i="16"/>
  <c r="S105" i="16"/>
  <c r="S163" i="16"/>
  <c r="S169" i="16"/>
  <c r="T214" i="16"/>
  <c r="S492" i="16"/>
  <c r="T496" i="16"/>
  <c r="S501" i="16"/>
  <c r="S217" i="16"/>
  <c r="S496" i="16"/>
  <c r="S483" i="16"/>
  <c r="T105" i="16"/>
  <c r="T503" i="16"/>
  <c r="T479" i="16"/>
  <c r="T492" i="16"/>
  <c r="T473" i="16"/>
  <c r="T474" i="16"/>
  <c r="T477" i="16"/>
  <c r="S481" i="16"/>
  <c r="T481" i="16"/>
  <c r="S484" i="16"/>
  <c r="T484" i="16"/>
  <c r="T486" i="16"/>
  <c r="T490" i="16"/>
  <c r="T39" i="16"/>
  <c r="T103" i="16"/>
  <c r="S103" i="16"/>
  <c r="T106" i="16"/>
  <c r="T163" i="16"/>
  <c r="S170" i="16"/>
  <c r="T170" i="16"/>
  <c r="T215" i="16"/>
  <c r="T219" i="16"/>
  <c r="T220" i="16"/>
  <c r="T494" i="16"/>
  <c r="T495" i="16"/>
  <c r="S495" i="16"/>
  <c r="T497" i="16"/>
  <c r="T498" i="16"/>
  <c r="T499" i="16"/>
  <c r="S499" i="16"/>
  <c r="T500" i="16"/>
  <c r="S500" i="16"/>
  <c r="T501" i="16"/>
  <c r="T506" i="16"/>
  <c r="S506" i="16"/>
  <c r="T507" i="16"/>
  <c r="T508" i="16"/>
  <c r="S508" i="16"/>
  <c r="T509" i="16"/>
  <c r="T510" i="16"/>
  <c r="S510" i="16"/>
  <c r="T102" i="16"/>
  <c r="W102" i="16" s="1"/>
  <c r="Z102" i="16" s="1"/>
  <c r="S102" i="16"/>
  <c r="T512" i="16"/>
  <c r="T513" i="16"/>
  <c r="T514" i="16"/>
  <c r="W514" i="16" s="1"/>
  <c r="Z514" i="16" s="1"/>
  <c r="S514" i="16"/>
  <c r="S521" i="16"/>
  <c r="T521" i="16"/>
  <c r="S502" i="16"/>
  <c r="S512" i="16"/>
  <c r="S488" i="16"/>
  <c r="S214" i="16"/>
  <c r="S491" i="16"/>
  <c r="S220" i="16"/>
  <c r="T169" i="16"/>
  <c r="T41" i="16"/>
  <c r="T42" i="16"/>
  <c r="S518" i="16"/>
  <c r="S473" i="16"/>
  <c r="S498" i="16"/>
  <c r="S171" i="16"/>
  <c r="S39" i="16"/>
  <c r="S494" i="16"/>
  <c r="S219" i="16"/>
  <c r="S509" i="16"/>
  <c r="S40" i="16"/>
  <c r="S485" i="16"/>
  <c r="S482" i="16"/>
  <c r="S524" i="16"/>
  <c r="S480" i="16"/>
  <c r="S516" i="16"/>
  <c r="S477" i="16"/>
  <c r="S513" i="16"/>
  <c r="S507" i="16"/>
  <c r="S215" i="16"/>
  <c r="S497" i="16"/>
  <c r="S486" i="16"/>
  <c r="S106" i="16"/>
  <c r="S474" i="16"/>
  <c r="S522" i="16"/>
  <c r="S523" i="16"/>
  <c r="S520" i="16"/>
  <c r="S490" i="16"/>
  <c r="P164" i="16"/>
  <c r="U164" i="16" s="1"/>
  <c r="V164" i="16" s="1"/>
  <c r="P266" i="16"/>
  <c r="P8" i="16"/>
  <c r="P17" i="16"/>
  <c r="U17" i="16" s="1"/>
  <c r="V17" i="16" s="1"/>
  <c r="P48" i="16"/>
  <c r="P56" i="16"/>
  <c r="P76" i="16"/>
  <c r="P86" i="16"/>
  <c r="P123" i="16"/>
  <c r="P184" i="16"/>
  <c r="P9" i="16"/>
  <c r="P18" i="16"/>
  <c r="P49" i="16"/>
  <c r="U49" i="16" s="1"/>
  <c r="V49" i="16" s="1"/>
  <c r="P57" i="16"/>
  <c r="P77" i="16"/>
  <c r="P87" i="16"/>
  <c r="P115" i="16"/>
  <c r="P124" i="16"/>
  <c r="P146" i="16"/>
  <c r="P156" i="16"/>
  <c r="P188" i="16"/>
  <c r="P224" i="16"/>
  <c r="P238" i="16"/>
  <c r="P255" i="16"/>
  <c r="U255" i="16" s="1"/>
  <c r="V255" i="16" s="1"/>
  <c r="P267" i="16"/>
  <c r="U267" i="16" s="1"/>
  <c r="V267" i="16" s="1"/>
  <c r="P279" i="16"/>
  <c r="P291" i="16"/>
  <c r="U291" i="16" s="1"/>
  <c r="V291" i="16" s="1"/>
  <c r="P303" i="16"/>
  <c r="P327" i="16"/>
  <c r="P340" i="16"/>
  <c r="P353" i="16"/>
  <c r="P381" i="16"/>
  <c r="P526" i="16"/>
  <c r="P60" i="16"/>
  <c r="P50" i="16"/>
  <c r="P88" i="16"/>
  <c r="P225" i="16"/>
  <c r="P304" i="16"/>
  <c r="U304" i="16" s="1"/>
  <c r="V304" i="16" s="1"/>
  <c r="P317" i="16"/>
  <c r="P341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117" i="16"/>
  <c r="P137" i="16"/>
  <c r="P148" i="16"/>
  <c r="U148" i="16" s="1"/>
  <c r="V148" i="16" s="1"/>
  <c r="P158" i="16"/>
  <c r="P190" i="16"/>
  <c r="P228" i="16"/>
  <c r="P242" i="16"/>
  <c r="P259" i="16"/>
  <c r="P269" i="16"/>
  <c r="U269" i="16" s="1"/>
  <c r="V269" i="16" s="1"/>
  <c r="W269" i="16" s="1"/>
  <c r="P281" i="16"/>
  <c r="P306" i="16"/>
  <c r="U306" i="16" s="1"/>
  <c r="V306" i="16" s="1"/>
  <c r="P318" i="16"/>
  <c r="P330" i="16"/>
  <c r="P342" i="16"/>
  <c r="P357" i="16"/>
  <c r="P393" i="16"/>
  <c r="P67" i="16"/>
  <c r="P29" i="16"/>
  <c r="U29" i="16" s="1"/>
  <c r="V29" i="16" s="1"/>
  <c r="P147" i="16"/>
  <c r="U147" i="16" s="1"/>
  <c r="V147" i="16" s="1"/>
  <c r="P280" i="16"/>
  <c r="P534" i="16"/>
  <c r="P127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19" i="16"/>
  <c r="P138" i="16"/>
  <c r="P149" i="16"/>
  <c r="U149" i="16" s="1"/>
  <c r="V149" i="16" s="1"/>
  <c r="P180" i="16"/>
  <c r="P192" i="16"/>
  <c r="U192" i="16" s="1"/>
  <c r="V192" i="16" s="1"/>
  <c r="P231" i="16"/>
  <c r="P243" i="16"/>
  <c r="P260" i="16"/>
  <c r="U260" i="16" s="1"/>
  <c r="V260" i="16" s="1"/>
  <c r="P272" i="16"/>
  <c r="U272" i="16" s="1"/>
  <c r="V272" i="16" s="1"/>
  <c r="P283" i="16"/>
  <c r="P295" i="16"/>
  <c r="P307" i="16"/>
  <c r="P319" i="16"/>
  <c r="P333" i="16"/>
  <c r="P344" i="16"/>
  <c r="P360" i="16"/>
  <c r="P400" i="16"/>
  <c r="P549" i="16"/>
  <c r="P100" i="16"/>
  <c r="P116" i="16"/>
  <c r="P239" i="16"/>
  <c r="P356" i="16"/>
  <c r="U356" i="16" s="1"/>
  <c r="V356" i="16" s="1"/>
  <c r="W356" i="16" s="1"/>
  <c r="P388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20" i="16"/>
  <c r="P150" i="16"/>
  <c r="P193" i="16"/>
  <c r="U193" i="16" s="1"/>
  <c r="V193" i="16" s="1"/>
  <c r="P232" i="16"/>
  <c r="U232" i="16" s="1"/>
  <c r="V232" i="16" s="1"/>
  <c r="P249" i="16"/>
  <c r="P262" i="16"/>
  <c r="U262" i="16" s="1"/>
  <c r="V262" i="16" s="1"/>
  <c r="P273" i="16"/>
  <c r="P284" i="16"/>
  <c r="P296" i="16"/>
  <c r="P310" i="16"/>
  <c r="P321" i="16"/>
  <c r="P345" i="16"/>
  <c r="P361" i="16"/>
  <c r="U361" i="16" s="1"/>
  <c r="V361" i="16" s="1"/>
  <c r="P408" i="16"/>
  <c r="P555" i="16"/>
  <c r="U555" i="16" s="1"/>
  <c r="V555" i="16" s="1"/>
  <c r="P10" i="16"/>
  <c r="P136" i="16"/>
  <c r="P157" i="16"/>
  <c r="U157" i="16" s="1"/>
  <c r="V157" i="16" s="1"/>
  <c r="P189" i="16"/>
  <c r="P521" i="16"/>
  <c r="P515" i="16"/>
  <c r="P508" i="16"/>
  <c r="P501" i="16"/>
  <c r="P494" i="16"/>
  <c r="P217" i="16"/>
  <c r="P39" i="16"/>
  <c r="P484" i="16"/>
  <c r="P477" i="16"/>
  <c r="P469" i="16"/>
  <c r="U469" i="16" s="1"/>
  <c r="V469" i="16" s="1"/>
  <c r="P461" i="16"/>
  <c r="P447" i="16"/>
  <c r="P440" i="16"/>
  <c r="U440" i="16" s="1"/>
  <c r="V440" i="16" s="1"/>
  <c r="P433" i="16"/>
  <c r="P218" i="16"/>
  <c r="P162" i="16"/>
  <c r="U162" i="16" s="1"/>
  <c r="V162" i="16" s="1"/>
  <c r="P99" i="16"/>
  <c r="P66" i="16"/>
  <c r="P126" i="16"/>
  <c r="P34" i="16"/>
  <c r="P577" i="16"/>
  <c r="P570" i="16"/>
  <c r="P562" i="16"/>
  <c r="P554" i="16"/>
  <c r="P548" i="16"/>
  <c r="P541" i="16"/>
  <c r="P533" i="16"/>
  <c r="P251" i="16"/>
  <c r="U251" i="16" s="1"/>
  <c r="V251" i="16" s="1"/>
  <c r="P202" i="16"/>
  <c r="P422" i="16"/>
  <c r="P414" i="16"/>
  <c r="P407" i="16"/>
  <c r="P399" i="16"/>
  <c r="P392" i="16"/>
  <c r="P387" i="16"/>
  <c r="P380" i="16"/>
  <c r="U380" i="16" s="1"/>
  <c r="V380" i="16" s="1"/>
  <c r="P372" i="16"/>
  <c r="U372" i="16" s="1"/>
  <c r="V372" i="16" s="1"/>
  <c r="P366" i="16"/>
  <c r="P359" i="16"/>
  <c r="P351" i="16"/>
  <c r="P343" i="16"/>
  <c r="P335" i="16"/>
  <c r="U335" i="16" s="1"/>
  <c r="V335" i="16" s="1"/>
  <c r="P328" i="16"/>
  <c r="P320" i="16"/>
  <c r="P313" i="16"/>
  <c r="U313" i="16" s="1"/>
  <c r="V313" i="16" s="1"/>
  <c r="P305" i="16"/>
  <c r="P297" i="16"/>
  <c r="P290" i="16"/>
  <c r="P282" i="16"/>
  <c r="U282" i="16" s="1"/>
  <c r="V282" i="16" s="1"/>
  <c r="W282" i="16" s="1"/>
  <c r="Z282" i="16" s="1"/>
  <c r="P275" i="16"/>
  <c r="P268" i="16"/>
  <c r="P261" i="16"/>
  <c r="P253" i="16"/>
  <c r="P240" i="16"/>
  <c r="T240" i="16" s="1"/>
  <c r="P223" i="16"/>
  <c r="P191" i="16"/>
  <c r="U191" i="16" s="1"/>
  <c r="V191" i="16" s="1"/>
  <c r="P182" i="16"/>
  <c r="P520" i="16"/>
  <c r="P514" i="16"/>
  <c r="P507" i="16"/>
  <c r="P500" i="16"/>
  <c r="P215" i="16"/>
  <c r="P106" i="16"/>
  <c r="P491" i="16"/>
  <c r="P476" i="16"/>
  <c r="U476" i="16" s="1"/>
  <c r="V476" i="16" s="1"/>
  <c r="P468" i="16"/>
  <c r="P460" i="16"/>
  <c r="U460" i="16" s="1"/>
  <c r="V460" i="16" s="1"/>
  <c r="P454" i="16"/>
  <c r="P446" i="16"/>
  <c r="P439" i="16"/>
  <c r="P432" i="16"/>
  <c r="P216" i="16"/>
  <c r="P427" i="16"/>
  <c r="P98" i="16"/>
  <c r="P43" i="16"/>
  <c r="P125" i="16"/>
  <c r="U125" i="16" s="1"/>
  <c r="V125" i="16" s="1"/>
  <c r="P584" i="16"/>
  <c r="P576" i="16"/>
  <c r="P569" i="16"/>
  <c r="P561" i="16"/>
  <c r="U561" i="16" s="1"/>
  <c r="V561" i="16" s="1"/>
  <c r="W561" i="16" s="1"/>
  <c r="Z561" i="16" s="1"/>
  <c r="P553" i="16"/>
  <c r="P547" i="16"/>
  <c r="P540" i="16"/>
  <c r="P532" i="16"/>
  <c r="U532" i="16" s="1"/>
  <c r="V532" i="16" s="1"/>
  <c r="P209" i="16"/>
  <c r="U209" i="16" s="1"/>
  <c r="V209" i="16" s="1"/>
  <c r="P201" i="16"/>
  <c r="P421" i="16"/>
  <c r="P406" i="16"/>
  <c r="P398" i="16"/>
  <c r="P386" i="16"/>
  <c r="P379" i="16"/>
  <c r="P371" i="16"/>
  <c r="P358" i="16"/>
  <c r="P350" i="16"/>
  <c r="P525" i="16"/>
  <c r="U525" i="16" s="1"/>
  <c r="V525" i="16" s="1"/>
  <c r="P519" i="16"/>
  <c r="U519" i="16" s="1"/>
  <c r="V519" i="16" s="1"/>
  <c r="P513" i="16"/>
  <c r="P493" i="16"/>
  <c r="U493" i="16" s="1"/>
  <c r="V493" i="16" s="1"/>
  <c r="P214" i="16"/>
  <c r="P105" i="16"/>
  <c r="P490" i="16"/>
  <c r="P483" i="16"/>
  <c r="P475" i="16"/>
  <c r="U475" i="16" s="1"/>
  <c r="V475" i="16" s="1"/>
  <c r="P467" i="16"/>
  <c r="P453" i="16"/>
  <c r="P445" i="16"/>
  <c r="P438" i="16"/>
  <c r="P431" i="16"/>
  <c r="U431" i="16" s="1"/>
  <c r="V431" i="16" s="1"/>
  <c r="P172" i="16"/>
  <c r="P97" i="16"/>
  <c r="P95" i="16"/>
  <c r="P583" i="16"/>
  <c r="P575" i="16"/>
  <c r="P568" i="16"/>
  <c r="U568" i="16" s="1"/>
  <c r="V568" i="16" s="1"/>
  <c r="W568" i="16" s="1"/>
  <c r="Z568" i="16" s="1"/>
  <c r="P560" i="16"/>
  <c r="U560" i="16" s="1"/>
  <c r="V560" i="16" s="1"/>
  <c r="P546" i="16"/>
  <c r="U546" i="16" s="1"/>
  <c r="V546" i="16" s="1"/>
  <c r="P539" i="16"/>
  <c r="P531" i="16"/>
  <c r="P208" i="16"/>
  <c r="U208" i="16" s="1"/>
  <c r="V208" i="16" s="1"/>
  <c r="P200" i="16"/>
  <c r="P420" i="16"/>
  <c r="P413" i="16"/>
  <c r="P405" i="16"/>
  <c r="P397" i="16"/>
  <c r="P385" i="16"/>
  <c r="P378" i="16"/>
  <c r="P46" i="16"/>
  <c r="U46" i="16" s="1"/>
  <c r="V46" i="16" s="1"/>
  <c r="W46" i="16" s="1"/>
  <c r="Z46" i="16" s="1"/>
  <c r="P518" i="16"/>
  <c r="P512" i="16"/>
  <c r="P506" i="16"/>
  <c r="P499" i="16"/>
  <c r="P492" i="16"/>
  <c r="P171" i="16"/>
  <c r="P103" i="16"/>
  <c r="P489" i="16"/>
  <c r="U489" i="16" s="1"/>
  <c r="V489" i="16" s="1"/>
  <c r="P482" i="16"/>
  <c r="P474" i="16"/>
  <c r="P466" i="16"/>
  <c r="U466" i="16" s="1"/>
  <c r="V466" i="16" s="1"/>
  <c r="P459" i="16"/>
  <c r="P452" i="16"/>
  <c r="P444" i="16"/>
  <c r="P437" i="16"/>
  <c r="U437" i="16" s="1"/>
  <c r="V437" i="16" s="1"/>
  <c r="P430" i="16"/>
  <c r="U430" i="16" s="1"/>
  <c r="V430" i="16" s="1"/>
  <c r="P168" i="16"/>
  <c r="P426" i="16"/>
  <c r="P71" i="16"/>
  <c r="P38" i="16"/>
  <c r="P94" i="16"/>
  <c r="P582" i="16"/>
  <c r="P574" i="16"/>
  <c r="U574" i="16" s="1"/>
  <c r="V574" i="16" s="1"/>
  <c r="P567" i="16"/>
  <c r="P559" i="16"/>
  <c r="U559" i="16" s="1"/>
  <c r="V559" i="16" s="1"/>
  <c r="P545" i="16"/>
  <c r="U545" i="16" s="1"/>
  <c r="V545" i="16" s="1"/>
  <c r="W545" i="16" s="1"/>
  <c r="P538" i="16"/>
  <c r="P530" i="16"/>
  <c r="P207" i="16"/>
  <c r="P199" i="16"/>
  <c r="P419" i="16"/>
  <c r="P412" i="16"/>
  <c r="P404" i="16"/>
  <c r="P396" i="16"/>
  <c r="P391" i="16"/>
  <c r="P384" i="16"/>
  <c r="P377" i="16"/>
  <c r="P364" i="16"/>
  <c r="U364" i="16" s="1"/>
  <c r="V364" i="16" s="1"/>
  <c r="P517" i="16"/>
  <c r="U517" i="16" s="1"/>
  <c r="V517" i="16" s="1"/>
  <c r="P102" i="16"/>
  <c r="P505" i="16"/>
  <c r="U505" i="16" s="1"/>
  <c r="V505" i="16" s="1"/>
  <c r="P498" i="16"/>
  <c r="P220" i="16"/>
  <c r="P170" i="16"/>
  <c r="P488" i="16"/>
  <c r="P481" i="16"/>
  <c r="P473" i="16"/>
  <c r="P465" i="16"/>
  <c r="U465" i="16" s="1"/>
  <c r="V465" i="16" s="1"/>
  <c r="P458" i="16"/>
  <c r="U458" i="16" s="1"/>
  <c r="V458" i="16" s="1"/>
  <c r="P451" i="16"/>
  <c r="P443" i="16"/>
  <c r="P436" i="16"/>
  <c r="P429" i="16"/>
  <c r="U429" i="16" s="1"/>
  <c r="V429" i="16" s="1"/>
  <c r="P167" i="16"/>
  <c r="P425" i="16"/>
  <c r="P70" i="16"/>
  <c r="U70" i="16" s="1"/>
  <c r="V70" i="16" s="1"/>
  <c r="P37" i="16"/>
  <c r="P93" i="16"/>
  <c r="P581" i="16"/>
  <c r="P573" i="16"/>
  <c r="P566" i="16"/>
  <c r="P558" i="16"/>
  <c r="P552" i="16"/>
  <c r="U552" i="16" s="1"/>
  <c r="V552" i="16" s="1"/>
  <c r="P544" i="16"/>
  <c r="U544" i="16" s="1"/>
  <c r="V544" i="16" s="1"/>
  <c r="P537" i="16"/>
  <c r="U537" i="16" s="1"/>
  <c r="V537" i="16" s="1"/>
  <c r="P529" i="16"/>
  <c r="P206" i="16"/>
  <c r="P161" i="16"/>
  <c r="P418" i="16"/>
  <c r="P411" i="16"/>
  <c r="P403" i="16"/>
  <c r="P395" i="16"/>
  <c r="P390" i="16"/>
  <c r="P383" i="16"/>
  <c r="U383" i="16" s="1"/>
  <c r="V383" i="16" s="1"/>
  <c r="P376" i="16"/>
  <c r="P370" i="16"/>
  <c r="P363" i="16"/>
  <c r="P355" i="16"/>
  <c r="P347" i="16"/>
  <c r="P339" i="16"/>
  <c r="P332" i="16"/>
  <c r="P324" i="16"/>
  <c r="P316" i="16"/>
  <c r="P309" i="16"/>
  <c r="P301" i="16"/>
  <c r="P294" i="16"/>
  <c r="U294" i="16" s="1"/>
  <c r="V294" i="16" s="1"/>
  <c r="W294" i="16" s="1"/>
  <c r="P286" i="16"/>
  <c r="U286" i="16" s="1"/>
  <c r="V286" i="16" s="1"/>
  <c r="W286" i="16" s="1"/>
  <c r="P271" i="16"/>
  <c r="P265" i="16"/>
  <c r="U265" i="16" s="1"/>
  <c r="V265" i="16" s="1"/>
  <c r="P257" i="16"/>
  <c r="P245" i="16"/>
  <c r="P236" i="16"/>
  <c r="U236" i="16" s="1"/>
  <c r="V236" i="16" s="1"/>
  <c r="P227" i="16"/>
  <c r="P195" i="16"/>
  <c r="P187" i="16"/>
  <c r="P173" i="16"/>
  <c r="U173" i="16" s="1"/>
  <c r="V173" i="16" s="1"/>
  <c r="P152" i="16"/>
  <c r="P144" i="16"/>
  <c r="P135" i="16"/>
  <c r="P111" i="16"/>
  <c r="U111" i="16" s="1"/>
  <c r="V111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323" i="16"/>
  <c r="P315" i="16"/>
  <c r="P293" i="16"/>
  <c r="U293" i="16" s="1"/>
  <c r="V293" i="16" s="1"/>
  <c r="P278" i="16"/>
  <c r="P264" i="16"/>
  <c r="P244" i="16"/>
  <c r="P226" i="16"/>
  <c r="U226" i="16" s="1"/>
  <c r="V226" i="16" s="1"/>
  <c r="P194" i="16"/>
  <c r="P159" i="16"/>
  <c r="P151" i="16"/>
  <c r="P118" i="16"/>
  <c r="P84" i="16"/>
  <c r="P524" i="16"/>
  <c r="P516" i="16"/>
  <c r="P511" i="16"/>
  <c r="U511" i="16" s="1"/>
  <c r="V511" i="16" s="1"/>
  <c r="P504" i="16"/>
  <c r="U504" i="16" s="1"/>
  <c r="V504" i="16" s="1"/>
  <c r="P497" i="16"/>
  <c r="P219" i="16"/>
  <c r="P169" i="16"/>
  <c r="P42" i="16"/>
  <c r="P487" i="16"/>
  <c r="U487" i="16" s="1"/>
  <c r="V487" i="16" s="1"/>
  <c r="P480" i="16"/>
  <c r="P472" i="16"/>
  <c r="P464" i="16"/>
  <c r="P457" i="16"/>
  <c r="P450" i="16"/>
  <c r="P435" i="16"/>
  <c r="P428" i="16"/>
  <c r="P166" i="16"/>
  <c r="P104" i="16"/>
  <c r="P69" i="16"/>
  <c r="P36" i="16"/>
  <c r="U36" i="16" s="1"/>
  <c r="V36" i="16" s="1"/>
  <c r="P62" i="16"/>
  <c r="P580" i="16"/>
  <c r="P572" i="16"/>
  <c r="P565" i="16"/>
  <c r="P557" i="16"/>
  <c r="U557" i="16" s="1"/>
  <c r="V557" i="16" s="1"/>
  <c r="P551" i="16"/>
  <c r="P543" i="16"/>
  <c r="P536" i="16"/>
  <c r="P528" i="16"/>
  <c r="U528" i="16" s="1"/>
  <c r="V528" i="16" s="1"/>
  <c r="W528" i="16" s="1"/>
  <c r="Z528" i="16" s="1"/>
  <c r="P205" i="16"/>
  <c r="P160" i="16"/>
  <c r="P417" i="16"/>
  <c r="P410" i="16"/>
  <c r="P402" i="16"/>
  <c r="U402" i="16" s="1"/>
  <c r="V402" i="16" s="1"/>
  <c r="P389" i="16"/>
  <c r="U389" i="16" s="1"/>
  <c r="V389" i="16" s="1"/>
  <c r="P382" i="16"/>
  <c r="P375" i="16"/>
  <c r="P369" i="16"/>
  <c r="P362" i="16"/>
  <c r="U362" i="16" s="1"/>
  <c r="V362" i="16" s="1"/>
  <c r="P354" i="16"/>
  <c r="U354" i="16" s="1"/>
  <c r="V354" i="16" s="1"/>
  <c r="P346" i="16"/>
  <c r="U346" i="16" s="1"/>
  <c r="V346" i="16" s="1"/>
  <c r="P338" i="16"/>
  <c r="P331" i="16"/>
  <c r="P308" i="16"/>
  <c r="P300" i="16"/>
  <c r="P285" i="16"/>
  <c r="P270" i="16"/>
  <c r="P256" i="16"/>
  <c r="P235" i="16"/>
  <c r="P186" i="16"/>
  <c r="P141" i="16"/>
  <c r="P134" i="16"/>
  <c r="P92" i="16"/>
  <c r="U92" i="16" s="1"/>
  <c r="V92" i="16" s="1"/>
  <c r="W92" i="16" s="1"/>
  <c r="Z92" i="16" s="1"/>
  <c r="P523" i="16"/>
  <c r="P510" i="16"/>
  <c r="P503" i="16"/>
  <c r="P496" i="16"/>
  <c r="P163" i="16"/>
  <c r="P41" i="16"/>
  <c r="P486" i="16"/>
  <c r="P479" i="16"/>
  <c r="P471" i="16"/>
  <c r="P463" i="16"/>
  <c r="P456" i="16"/>
  <c r="P449" i="16"/>
  <c r="P442" i="16"/>
  <c r="P213" i="16"/>
  <c r="P165" i="16"/>
  <c r="U165" i="16" s="1"/>
  <c r="V165" i="16" s="1"/>
  <c r="P101" i="16"/>
  <c r="U101" i="16" s="1"/>
  <c r="V101" i="16" s="1"/>
  <c r="P68" i="16"/>
  <c r="P128" i="16"/>
  <c r="U128" i="16" s="1"/>
  <c r="V128" i="16" s="1"/>
  <c r="P61" i="16"/>
  <c r="U61" i="16" s="1"/>
  <c r="V61" i="16" s="1"/>
  <c r="P579" i="16"/>
  <c r="P571" i="16"/>
  <c r="U571" i="16" s="1"/>
  <c r="V571" i="16" s="1"/>
  <c r="P564" i="16"/>
  <c r="P556" i="16"/>
  <c r="U556" i="16" s="1"/>
  <c r="V556" i="16" s="1"/>
  <c r="P550" i="16"/>
  <c r="U550" i="16" s="1"/>
  <c r="V550" i="16" s="1"/>
  <c r="P542" i="16"/>
  <c r="P535" i="16"/>
  <c r="P527" i="16"/>
  <c r="P204" i="16"/>
  <c r="P424" i="16"/>
  <c r="P416" i="16"/>
  <c r="P409" i="16"/>
  <c r="P401" i="16"/>
  <c r="U401" i="16" s="1"/>
  <c r="V401" i="16" s="1"/>
  <c r="P394" i="16"/>
  <c r="P374" i="16"/>
  <c r="U374" i="16" s="1"/>
  <c r="V374" i="16" s="1"/>
  <c r="P368" i="16"/>
  <c r="P522" i="16"/>
  <c r="P509" i="16"/>
  <c r="P502" i="16"/>
  <c r="P495" i="16"/>
  <c r="P40" i="16"/>
  <c r="P485" i="16"/>
  <c r="P478" i="16"/>
  <c r="U478" i="16" s="1"/>
  <c r="V478" i="16" s="1"/>
  <c r="P470" i="16"/>
  <c r="P462" i="16"/>
  <c r="U462" i="16" s="1"/>
  <c r="V462" i="16" s="1"/>
  <c r="P455" i="16"/>
  <c r="P448" i="16"/>
  <c r="P441" i="16"/>
  <c r="U441" i="16" s="1"/>
  <c r="V441" i="16" s="1"/>
  <c r="P434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112" i="16"/>
  <c r="P121" i="16"/>
  <c r="U121" i="16" s="1"/>
  <c r="V121" i="16" s="1"/>
  <c r="P139" i="16"/>
  <c r="U139" i="16" s="1"/>
  <c r="V139" i="16" s="1"/>
  <c r="P153" i="16"/>
  <c r="P181" i="16"/>
  <c r="P197" i="16"/>
  <c r="P233" i="16"/>
  <c r="P250" i="16"/>
  <c r="P263" i="16"/>
  <c r="P274" i="16"/>
  <c r="P287" i="16"/>
  <c r="U287" i="16" s="1"/>
  <c r="V287" i="16" s="1"/>
  <c r="W287" i="16" s="1"/>
  <c r="Z287" i="16" s="1"/>
  <c r="P298" i="16"/>
  <c r="U298" i="16" s="1"/>
  <c r="V298" i="16" s="1"/>
  <c r="P311" i="16"/>
  <c r="U311" i="16" s="1"/>
  <c r="V311" i="16" s="1"/>
  <c r="P322" i="16"/>
  <c r="P334" i="16"/>
  <c r="P348" i="16"/>
  <c r="P365" i="16"/>
  <c r="P415" i="16"/>
  <c r="P563" i="16"/>
  <c r="P58" i="16"/>
  <c r="U58" i="16" s="1"/>
  <c r="V58" i="16" s="1"/>
  <c r="W58" i="16" s="1"/>
  <c r="Z58" i="16" s="1"/>
  <c r="P258" i="16"/>
  <c r="U258" i="16" s="1"/>
  <c r="V258" i="16" s="1"/>
  <c r="W258" i="16" s="1"/>
  <c r="P292" i="16"/>
  <c r="U292" i="16" s="1"/>
  <c r="V292" i="16" s="1"/>
  <c r="W292" i="16" s="1"/>
  <c r="P329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113" i="16"/>
  <c r="P122" i="16"/>
  <c r="P140" i="16"/>
  <c r="U140" i="16" s="1"/>
  <c r="V140" i="16" s="1"/>
  <c r="W140" i="16" s="1"/>
  <c r="P154" i="16"/>
  <c r="P198" i="16"/>
  <c r="P234" i="16"/>
  <c r="P252" i="16"/>
  <c r="U252" i="16" s="1"/>
  <c r="V252" i="16" s="1"/>
  <c r="P276" i="16"/>
  <c r="P288" i="16"/>
  <c r="P299" i="16"/>
  <c r="U299" i="16" s="1"/>
  <c r="V299" i="16" s="1"/>
  <c r="P312" i="16"/>
  <c r="P325" i="16"/>
  <c r="P336" i="16"/>
  <c r="U336" i="16" s="1"/>
  <c r="V336" i="16" s="1"/>
  <c r="P349" i="16"/>
  <c r="P367" i="16"/>
  <c r="U367" i="16" s="1"/>
  <c r="V367" i="16" s="1"/>
  <c r="P423" i="16"/>
  <c r="P114" i="16"/>
  <c r="P145" i="16"/>
  <c r="P155" i="16"/>
  <c r="P222" i="16"/>
  <c r="P237" i="16"/>
  <c r="U237" i="16" s="1"/>
  <c r="V237" i="16" s="1"/>
  <c r="W237" i="16" s="1"/>
  <c r="P254" i="16"/>
  <c r="P277" i="16"/>
  <c r="P289" i="16"/>
  <c r="P302" i="16"/>
  <c r="U302" i="16" s="1"/>
  <c r="V302" i="16" s="1"/>
  <c r="W302" i="16" s="1"/>
  <c r="Z302" i="16" s="1"/>
  <c r="P314" i="16"/>
  <c r="P326" i="16"/>
  <c r="P337" i="16"/>
  <c r="P352" i="16"/>
  <c r="P373" i="16"/>
  <c r="U373" i="16" s="1"/>
  <c r="V373" i="16" s="1"/>
  <c r="P203" i="16"/>
  <c r="U203" i="16" s="1"/>
  <c r="V203" i="16" s="1"/>
  <c r="P578" i="16"/>
  <c r="U578" i="16" s="1"/>
  <c r="V578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S240" i="16" l="1"/>
  <c r="U240" i="16"/>
  <c r="V240" i="16" s="1"/>
  <c r="W240" i="16" s="1"/>
  <c r="Z240" i="16" s="1"/>
  <c r="S35" i="16"/>
  <c r="T35" i="16"/>
  <c r="U35" i="16"/>
  <c r="V35" i="16" s="1"/>
  <c r="W35" i="16" s="1"/>
  <c r="Z35" i="16" s="1"/>
  <c r="T162" i="16"/>
  <c r="W162" i="16" s="1"/>
  <c r="Z162" i="16" s="1"/>
  <c r="S162" i="16"/>
  <c r="T53" i="16"/>
  <c r="W53" i="16" s="1"/>
  <c r="Z53" i="16" s="1"/>
  <c r="S52" i="16"/>
  <c r="T52" i="16"/>
  <c r="W113" i="16"/>
  <c r="Z113" i="16" s="1"/>
  <c r="W451" i="16"/>
  <c r="Z451" i="16" s="1"/>
  <c r="W584" i="16"/>
  <c r="Z584" i="16" s="1"/>
  <c r="W66" i="16"/>
  <c r="Z66" i="16" s="1"/>
  <c r="W400" i="16"/>
  <c r="Z400" i="16" s="1"/>
  <c r="W249" i="16"/>
  <c r="Z249" i="16" s="1"/>
  <c r="W482" i="16"/>
  <c r="Z482" i="16" s="1"/>
  <c r="W166" i="16"/>
  <c r="Z166" i="16" s="1"/>
  <c r="W261" i="16"/>
  <c r="Z261" i="16" s="1"/>
  <c r="W55" i="16"/>
  <c r="Z55" i="16" s="1"/>
  <c r="W452" i="16"/>
  <c r="Z452" i="16" s="1"/>
  <c r="W467" i="16"/>
  <c r="Z467" i="16" s="1"/>
  <c r="W565" i="16"/>
  <c r="Z565" i="16" s="1"/>
  <c r="W305" i="16"/>
  <c r="Z305" i="16" s="1"/>
  <c r="W439" i="16"/>
  <c r="Z439" i="16" s="1"/>
  <c r="W360" i="16"/>
  <c r="Z360" i="16" s="1"/>
  <c r="W114" i="16"/>
  <c r="Z114" i="16" s="1"/>
  <c r="W83" i="16"/>
  <c r="Z83" i="16" s="1"/>
  <c r="W484" i="16"/>
  <c r="Z484" i="16" s="1"/>
  <c r="W167" i="16"/>
  <c r="Z167" i="16" s="1"/>
  <c r="W583" i="16"/>
  <c r="Z583" i="16" s="1"/>
  <c r="W15" i="16"/>
  <c r="Z15" i="16" s="1"/>
  <c r="W52" i="16"/>
  <c r="Z52" i="16" s="1"/>
  <c r="W14" i="16"/>
  <c r="Z14" i="16" s="1"/>
  <c r="W461" i="16"/>
  <c r="Z461" i="16" s="1"/>
  <c r="W95" i="16"/>
  <c r="Z95" i="16" s="1"/>
  <c r="W79" i="16"/>
  <c r="Z79" i="16" s="1"/>
  <c r="W100" i="16"/>
  <c r="Z100" i="16" s="1"/>
  <c r="W506" i="16"/>
  <c r="Z506" i="16" s="1"/>
  <c r="W521" i="16"/>
  <c r="Z521" i="16" s="1"/>
  <c r="W499" i="16"/>
  <c r="Z499" i="16" s="1"/>
  <c r="W40" i="16"/>
  <c r="Z40" i="16" s="1"/>
  <c r="W464" i="16"/>
  <c r="Z464" i="16" s="1"/>
  <c r="W37" i="16"/>
  <c r="Z37" i="16" s="1"/>
  <c r="W363" i="16"/>
  <c r="Z363" i="16" s="1"/>
  <c r="W141" i="16"/>
  <c r="Z141" i="16" s="1"/>
  <c r="W115" i="16"/>
  <c r="Z115" i="16" s="1"/>
  <c r="W91" i="16"/>
  <c r="Z91" i="16" s="1"/>
  <c r="W84" i="16"/>
  <c r="Z84" i="16" s="1"/>
  <c r="W3" i="16"/>
  <c r="Z3" i="16" s="1"/>
  <c r="W4" i="16"/>
  <c r="Z4" i="16" s="1"/>
  <c r="W47" i="16"/>
  <c r="Z47" i="16" s="1"/>
  <c r="W220" i="16"/>
  <c r="Z220" i="16" s="1"/>
  <c r="W450" i="16"/>
  <c r="Z450" i="16" s="1"/>
  <c r="W582" i="16"/>
  <c r="Z582" i="16" s="1"/>
  <c r="W307" i="16"/>
  <c r="Z307" i="16" s="1"/>
  <c r="W228" i="16"/>
  <c r="Z228" i="16" s="1"/>
  <c r="W136" i="16"/>
  <c r="Z136" i="16" s="1"/>
  <c r="W18" i="16"/>
  <c r="Z18" i="16" s="1"/>
  <c r="W5" i="16"/>
  <c r="Z5" i="16" s="1"/>
  <c r="W73" i="16"/>
  <c r="Z73" i="16" s="1"/>
  <c r="W6" i="16"/>
  <c r="Z6" i="16" s="1"/>
  <c r="W391" i="16"/>
  <c r="Z391" i="16" s="1"/>
  <c r="W77" i="16"/>
  <c r="Z77" i="16" s="1"/>
  <c r="W448" i="16"/>
  <c r="Z448" i="16" s="1"/>
  <c r="W438" i="16"/>
  <c r="Z438" i="16" s="1"/>
  <c r="W433" i="16"/>
  <c r="Z433" i="16" s="1"/>
  <c r="W580" i="16"/>
  <c r="Z580" i="16" s="1"/>
  <c r="W554" i="16"/>
  <c r="Z554" i="16" s="1"/>
  <c r="W549" i="16"/>
  <c r="Z549" i="16" s="1"/>
  <c r="W355" i="16"/>
  <c r="Z355" i="16" s="1"/>
  <c r="W331" i="16"/>
  <c r="Z331" i="16" s="1"/>
  <c r="W281" i="16"/>
  <c r="Z281" i="16" s="1"/>
  <c r="W253" i="16"/>
  <c r="Z253" i="16" s="1"/>
  <c r="W82" i="16"/>
  <c r="Z82" i="16" s="1"/>
  <c r="W2" i="16"/>
  <c r="Z2" i="16" s="1"/>
  <c r="W457" i="16"/>
  <c r="Z457" i="16" s="1"/>
  <c r="W385" i="16"/>
  <c r="Z385" i="16" s="1"/>
  <c r="W214" i="16"/>
  <c r="Z214" i="16" s="1"/>
  <c r="W271" i="16"/>
  <c r="Z271" i="16" s="1"/>
  <c r="W197" i="16"/>
  <c r="Z197" i="16" s="1"/>
  <c r="W496" i="16"/>
  <c r="Z496" i="16" s="1"/>
  <c r="W536" i="16"/>
  <c r="Z536" i="16" s="1"/>
  <c r="W497" i="16"/>
  <c r="Z497" i="16" s="1"/>
  <c r="W93" i="16"/>
  <c r="Z93" i="16" s="1"/>
  <c r="W447" i="16"/>
  <c r="Z447" i="16" s="1"/>
  <c r="W432" i="16"/>
  <c r="Z432" i="16" s="1"/>
  <c r="W98" i="16"/>
  <c r="Z98" i="16" s="1"/>
  <c r="W199" i="16"/>
  <c r="Z199" i="16" s="1"/>
  <c r="W378" i="16"/>
  <c r="Z378" i="16" s="1"/>
  <c r="W330" i="16"/>
  <c r="Z330" i="16" s="1"/>
  <c r="W509" i="16"/>
  <c r="Z509" i="16" s="1"/>
  <c r="W474" i="16"/>
  <c r="Z474" i="16" s="1"/>
  <c r="W576" i="16"/>
  <c r="Z576" i="16" s="1"/>
  <c r="W508" i="16"/>
  <c r="Z508" i="16" s="1"/>
  <c r="W490" i="16"/>
  <c r="Z490" i="16" s="1"/>
  <c r="W473" i="16"/>
  <c r="Z473" i="16" s="1"/>
  <c r="W86" i="16"/>
  <c r="Z86" i="16" s="1"/>
  <c r="W57" i="16"/>
  <c r="Z57" i="16" s="1"/>
  <c r="W124" i="16"/>
  <c r="Z124" i="16" s="1"/>
  <c r="W8" i="16"/>
  <c r="Z8" i="16" s="1"/>
  <c r="W219" i="16"/>
  <c r="Z219" i="16" s="1"/>
  <c r="W118" i="16"/>
  <c r="Z118" i="16" s="1"/>
  <c r="W78" i="16"/>
  <c r="Z78" i="16" s="1"/>
  <c r="W472" i="16"/>
  <c r="Z472" i="16" s="1"/>
  <c r="W446" i="16"/>
  <c r="Z446" i="16" s="1"/>
  <c r="W428" i="16"/>
  <c r="Z428" i="16" s="1"/>
  <c r="W97" i="16"/>
  <c r="Z97" i="16" s="1"/>
  <c r="W523" i="16"/>
  <c r="Z523" i="16" s="1"/>
  <c r="W507" i="16"/>
  <c r="Z507" i="16" s="1"/>
  <c r="W486" i="16"/>
  <c r="Z486" i="16" s="1"/>
  <c r="W416" i="16"/>
  <c r="Z416" i="16" s="1"/>
  <c r="W371" i="16"/>
  <c r="Z371" i="16" s="1"/>
  <c r="W268" i="16"/>
  <c r="Z268" i="16" s="1"/>
  <c r="W575" i="16"/>
  <c r="Z575" i="16" s="1"/>
  <c r="W326" i="16"/>
  <c r="Z326" i="16" s="1"/>
  <c r="W51" i="16"/>
  <c r="Z51" i="16" s="1"/>
  <c r="W495" i="16"/>
  <c r="Z495" i="16" s="1"/>
  <c r="W106" i="16"/>
  <c r="Z106" i="16" s="1"/>
  <c r="W455" i="16"/>
  <c r="Z455" i="16" s="1"/>
  <c r="W62" i="16"/>
  <c r="Z62" i="16" s="1"/>
  <c r="W88" i="16"/>
  <c r="Z88" i="16" s="1"/>
  <c r="W11" i="16"/>
  <c r="Z11" i="16" s="1"/>
  <c r="W390" i="16"/>
  <c r="Z390" i="16" s="1"/>
  <c r="W290" i="16"/>
  <c r="Z290" i="16" s="1"/>
  <c r="W134" i="16"/>
  <c r="Z134" i="16" s="1"/>
  <c r="W581" i="16"/>
  <c r="Z581" i="16" s="1"/>
  <c r="W512" i="16"/>
  <c r="Z512" i="16" s="1"/>
  <c r="W498" i="16"/>
  <c r="Z498" i="16" s="1"/>
  <c r="W334" i="16"/>
  <c r="Z334" i="16" s="1"/>
  <c r="W245" i="16"/>
  <c r="Z245" i="16" s="1"/>
  <c r="W126" i="16"/>
  <c r="Z126" i="16" s="1"/>
  <c r="W553" i="16"/>
  <c r="Z553" i="16" s="1"/>
  <c r="W116" i="16"/>
  <c r="Z116" i="16" s="1"/>
  <c r="W442" i="16"/>
  <c r="Z442" i="16" s="1"/>
  <c r="W172" i="16"/>
  <c r="Z172" i="16" s="1"/>
  <c r="W151" i="16"/>
  <c r="Z151" i="16" s="1"/>
  <c r="W48" i="16"/>
  <c r="Z48" i="16" s="1"/>
  <c r="W485" i="16"/>
  <c r="Z485" i="16" s="1"/>
  <c r="W105" i="16"/>
  <c r="Z105" i="16" s="1"/>
  <c r="W492" i="16"/>
  <c r="Z492" i="16" s="1"/>
  <c r="W445" i="16"/>
  <c r="Z445" i="16" s="1"/>
  <c r="W71" i="16"/>
  <c r="Z71" i="16" s="1"/>
  <c r="W413" i="16"/>
  <c r="Z413" i="16" s="1"/>
  <c r="W569" i="16"/>
  <c r="Z569" i="16" s="1"/>
  <c r="W76" i="16"/>
  <c r="Z76" i="16" s="1"/>
  <c r="W117" i="16"/>
  <c r="Z117" i="16" s="1"/>
  <c r="W87" i="16"/>
  <c r="Z87" i="16" s="1"/>
  <c r="W216" i="16"/>
  <c r="Z216" i="16" s="1"/>
  <c r="W50" i="16"/>
  <c r="Z50" i="16" s="1"/>
  <c r="W103" i="16"/>
  <c r="Z103" i="16" s="1"/>
  <c r="W454" i="16"/>
  <c r="Z454" i="16" s="1"/>
  <c r="W60" i="16"/>
  <c r="Z60" i="16" s="1"/>
  <c r="W156" i="16"/>
  <c r="Z156" i="16" s="1"/>
  <c r="W10" i="16"/>
  <c r="Z10" i="16" s="1"/>
  <c r="W316" i="16"/>
  <c r="Z316" i="16" s="1"/>
  <c r="W479" i="16"/>
  <c r="Z479" i="16" s="1"/>
  <c r="W491" i="16"/>
  <c r="Z491" i="16" s="1"/>
  <c r="W449" i="16"/>
  <c r="Z449" i="16" s="1"/>
  <c r="W463" i="16"/>
  <c r="Z463" i="16" s="1"/>
  <c r="W187" i="16"/>
  <c r="Z187" i="16" s="1"/>
  <c r="W81" i="16"/>
  <c r="Z81" i="16" s="1"/>
  <c r="W567" i="16"/>
  <c r="Z567" i="16" s="1"/>
  <c r="W425" i="16"/>
  <c r="Z425" i="16" s="1"/>
  <c r="W407" i="16"/>
  <c r="Z407" i="16" s="1"/>
  <c r="W112" i="16"/>
  <c r="Z112" i="16" s="1"/>
  <c r="W435" i="16"/>
  <c r="Z435" i="16" s="1"/>
  <c r="W67" i="16"/>
  <c r="Z67" i="16" s="1"/>
  <c r="W366" i="16"/>
  <c r="Z366" i="16" s="1"/>
  <c r="W119" i="16"/>
  <c r="Z119" i="16" s="1"/>
  <c r="W266" i="16"/>
  <c r="Z266" i="16" s="1"/>
  <c r="W515" i="16"/>
  <c r="Z515" i="16" s="1"/>
  <c r="W500" i="16"/>
  <c r="Z500" i="16" s="1"/>
  <c r="W39" i="16"/>
  <c r="Z39" i="16" s="1"/>
  <c r="W516" i="16"/>
  <c r="Z516" i="16" s="1"/>
  <c r="W163" i="16"/>
  <c r="Z163" i="16" s="1"/>
  <c r="W481" i="16"/>
  <c r="Z481" i="16" s="1"/>
  <c r="W169" i="16"/>
  <c r="Z169" i="16" s="1"/>
  <c r="W524" i="16"/>
  <c r="Z524" i="16" s="1"/>
  <c r="W501" i="16"/>
  <c r="Z501" i="16" s="1"/>
  <c r="W522" i="16"/>
  <c r="Z522" i="16" s="1"/>
  <c r="W480" i="16"/>
  <c r="Z480" i="16" s="1"/>
  <c r="W494" i="16"/>
  <c r="Z494" i="16" s="1"/>
  <c r="W520" i="16"/>
  <c r="Z520" i="16" s="1"/>
  <c r="W518" i="16"/>
  <c r="Z518" i="16" s="1"/>
  <c r="W42" i="16"/>
  <c r="Z42" i="16" s="1"/>
  <c r="W427" i="16"/>
  <c r="Z427" i="16" s="1"/>
  <c r="W34" i="16"/>
  <c r="Z34" i="16" s="1"/>
  <c r="W541" i="16"/>
  <c r="Z541" i="16" s="1"/>
  <c r="W526" i="16"/>
  <c r="Z526" i="16" s="1"/>
  <c r="W418" i="16"/>
  <c r="Z418" i="16" s="1"/>
  <c r="W406" i="16"/>
  <c r="Z406" i="16" s="1"/>
  <c r="W377" i="16"/>
  <c r="Z377" i="16" s="1"/>
  <c r="W349" i="16"/>
  <c r="Z349" i="16" s="1"/>
  <c r="W329" i="16"/>
  <c r="Z329" i="16" s="1"/>
  <c r="W318" i="16"/>
  <c r="Z318" i="16" s="1"/>
  <c r="W270" i="16"/>
  <c r="Z270" i="16" s="1"/>
  <c r="W223" i="16"/>
  <c r="Z223" i="16" s="1"/>
  <c r="W206" i="16"/>
  <c r="Z206" i="16" s="1"/>
  <c r="W404" i="16"/>
  <c r="Z404" i="16" s="1"/>
  <c r="W387" i="16"/>
  <c r="Z387" i="16" s="1"/>
  <c r="W351" i="16"/>
  <c r="Z351" i="16" s="1"/>
  <c r="W317" i="16"/>
  <c r="Z317" i="16" s="1"/>
  <c r="W297" i="16"/>
  <c r="Z297" i="16" s="1"/>
  <c r="W158" i="16"/>
  <c r="Z158" i="16" s="1"/>
  <c r="W188" i="16"/>
  <c r="Z188" i="16" s="1"/>
  <c r="W123" i="16"/>
  <c r="Z123" i="16" s="1"/>
  <c r="W513" i="16"/>
  <c r="Z513" i="16" s="1"/>
  <c r="W459" i="16"/>
  <c r="Z459" i="16" s="1"/>
  <c r="W426" i="16"/>
  <c r="Z426" i="16" s="1"/>
  <c r="W577" i="16"/>
  <c r="Z577" i="16" s="1"/>
  <c r="W540" i="16"/>
  <c r="Z540" i="16" s="1"/>
  <c r="W205" i="16"/>
  <c r="Z205" i="16" s="1"/>
  <c r="W415" i="16"/>
  <c r="Z415" i="16" s="1"/>
  <c r="W403" i="16"/>
  <c r="Z403" i="16" s="1"/>
  <c r="W376" i="16"/>
  <c r="Z376" i="16" s="1"/>
  <c r="W343" i="16"/>
  <c r="Z343" i="16" s="1"/>
  <c r="W328" i="16"/>
  <c r="Z328" i="16" s="1"/>
  <c r="W222" i="16"/>
  <c r="Z222" i="16" s="1"/>
  <c r="W347" i="16"/>
  <c r="Z347" i="16" s="1"/>
  <c r="W530" i="16"/>
  <c r="Z530" i="16" s="1"/>
  <c r="W250" i="16"/>
  <c r="Z250" i="16" s="1"/>
  <c r="W225" i="16"/>
  <c r="Z225" i="16" s="1"/>
  <c r="W122" i="16"/>
  <c r="Z122" i="16" s="1"/>
  <c r="W510" i="16"/>
  <c r="Z510" i="16" s="1"/>
  <c r="W456" i="16"/>
  <c r="Z456" i="16" s="1"/>
  <c r="W68" i="16"/>
  <c r="Z68" i="16" s="1"/>
  <c r="W572" i="16"/>
  <c r="Z572" i="16" s="1"/>
  <c r="W538" i="16"/>
  <c r="Z538" i="16" s="1"/>
  <c r="W204" i="16"/>
  <c r="Z204" i="16" s="1"/>
  <c r="W414" i="16"/>
  <c r="Z414" i="16" s="1"/>
  <c r="W397" i="16"/>
  <c r="Z397" i="16" s="1"/>
  <c r="W375" i="16"/>
  <c r="Z375" i="16" s="1"/>
  <c r="W340" i="16"/>
  <c r="Z340" i="16" s="1"/>
  <c r="W327" i="16"/>
  <c r="Z327" i="16" s="1"/>
  <c r="W309" i="16"/>
  <c r="Z309" i="16" s="1"/>
  <c r="W161" i="16"/>
  <c r="Z161" i="16" s="1"/>
  <c r="W368" i="16"/>
  <c r="Z368" i="16" s="1"/>
  <c r="W529" i="16"/>
  <c r="Z529" i="16" s="1"/>
  <c r="W399" i="16"/>
  <c r="Z399" i="16" s="1"/>
  <c r="W244" i="16"/>
  <c r="Z244" i="16" s="1"/>
  <c r="W276" i="16"/>
  <c r="Z276" i="16" s="1"/>
  <c r="W238" i="16"/>
  <c r="Z238" i="16" s="1"/>
  <c r="W138" i="16"/>
  <c r="Z138" i="16" s="1"/>
  <c r="W120" i="16"/>
  <c r="Z120" i="16" s="1"/>
  <c r="W43" i="16"/>
  <c r="Z43" i="16" s="1"/>
  <c r="W566" i="16"/>
  <c r="Z566" i="16" s="1"/>
  <c r="W396" i="16"/>
  <c r="Z396" i="16" s="1"/>
  <c r="W370" i="16"/>
  <c r="Z370" i="16" s="1"/>
  <c r="W339" i="16"/>
  <c r="Z339" i="16" s="1"/>
  <c r="W325" i="16"/>
  <c r="Z325" i="16" s="1"/>
  <c r="W296" i="16"/>
  <c r="Z296" i="16" s="1"/>
  <c r="W257" i="16"/>
  <c r="Z257" i="16" s="1"/>
  <c r="W547" i="16"/>
  <c r="Z547" i="16" s="1"/>
  <c r="W160" i="16"/>
  <c r="Z160" i="16" s="1"/>
  <c r="W392" i="16"/>
  <c r="Z392" i="16" s="1"/>
  <c r="W342" i="16"/>
  <c r="Z342" i="16" s="1"/>
  <c r="W381" i="16"/>
  <c r="Z381" i="16" s="1"/>
  <c r="W341" i="16"/>
  <c r="Z341" i="16" s="1"/>
  <c r="W310" i="16"/>
  <c r="Z310" i="16" s="1"/>
  <c r="W243" i="16"/>
  <c r="Z243" i="16" s="1"/>
  <c r="W190" i="16"/>
  <c r="Z190" i="16" s="1"/>
  <c r="W150" i="16"/>
  <c r="Z150" i="16" s="1"/>
  <c r="W274" i="16"/>
  <c r="Z274" i="16" s="1"/>
  <c r="W235" i="16"/>
  <c r="Z235" i="16" s="1"/>
  <c r="W137" i="16"/>
  <c r="Z137" i="16" s="1"/>
  <c r="W436" i="16"/>
  <c r="Z436" i="16" s="1"/>
  <c r="W564" i="16"/>
  <c r="Z564" i="16" s="1"/>
  <c r="W535" i="16"/>
  <c r="Z535" i="16" s="1"/>
  <c r="W424" i="16"/>
  <c r="Z424" i="16" s="1"/>
  <c r="W412" i="16"/>
  <c r="Z412" i="16" s="1"/>
  <c r="W369" i="16"/>
  <c r="Z369" i="16" s="1"/>
  <c r="W338" i="16"/>
  <c r="Z338" i="16" s="1"/>
  <c r="W324" i="16"/>
  <c r="Z324" i="16" s="1"/>
  <c r="W295" i="16"/>
  <c r="Z295" i="16" s="1"/>
  <c r="W543" i="16"/>
  <c r="Z543" i="16" s="1"/>
  <c r="W422" i="16"/>
  <c r="Z422" i="16" s="1"/>
  <c r="W284" i="16"/>
  <c r="Z284" i="16" s="1"/>
  <c r="W202" i="16"/>
  <c r="Z202" i="16" s="1"/>
  <c r="W337" i="16"/>
  <c r="Z337" i="16" s="1"/>
  <c r="W182" i="16"/>
  <c r="Z182" i="16" s="1"/>
  <c r="W146" i="16"/>
  <c r="Z146" i="16" s="1"/>
  <c r="W477" i="16"/>
  <c r="Z477" i="16" s="1"/>
  <c r="W38" i="16"/>
  <c r="Z38" i="16" s="1"/>
  <c r="W563" i="16"/>
  <c r="Z563" i="16" s="1"/>
  <c r="W533" i="16"/>
  <c r="Z533" i="16" s="1"/>
  <c r="W423" i="16"/>
  <c r="Z423" i="16" s="1"/>
  <c r="W411" i="16"/>
  <c r="Z411" i="16" s="1"/>
  <c r="W359" i="16"/>
  <c r="Z359" i="16" s="1"/>
  <c r="W323" i="16"/>
  <c r="Z323" i="16" s="1"/>
  <c r="W289" i="16"/>
  <c r="Z289" i="16" s="1"/>
  <c r="W503" i="16"/>
  <c r="Z503" i="16" s="1"/>
  <c r="W542" i="16"/>
  <c r="Z542" i="16" s="1"/>
  <c r="W417" i="16"/>
  <c r="Z417" i="16" s="1"/>
  <c r="W234" i="16"/>
  <c r="Z234" i="16" s="1"/>
  <c r="W224" i="16"/>
  <c r="Z224" i="16" s="1"/>
  <c r="W215" i="16"/>
  <c r="Z215" i="16" s="1"/>
  <c r="W471" i="16"/>
  <c r="Z471" i="16" s="1"/>
  <c r="W213" i="16"/>
  <c r="Z213" i="16" s="1"/>
  <c r="W127" i="16"/>
  <c r="Z127" i="16" s="1"/>
  <c r="W531" i="16"/>
  <c r="Z531" i="16" s="1"/>
  <c r="W421" i="16"/>
  <c r="Z421" i="16" s="1"/>
  <c r="W410" i="16"/>
  <c r="Z410" i="16" s="1"/>
  <c r="W358" i="16"/>
  <c r="Z358" i="16" s="1"/>
  <c r="W333" i="16"/>
  <c r="Z333" i="16" s="1"/>
  <c r="W321" i="16"/>
  <c r="Z321" i="16" s="1"/>
  <c r="W275" i="16"/>
  <c r="Z275" i="16" s="1"/>
  <c r="W239" i="16"/>
  <c r="Z239" i="16" s="1"/>
  <c r="W539" i="16"/>
  <c r="Z539" i="16" s="1"/>
  <c r="W357" i="16"/>
  <c r="Z357" i="16" s="1"/>
  <c r="W420" i="16"/>
  <c r="Z420" i="16" s="1"/>
  <c r="W301" i="16"/>
  <c r="Z301" i="16" s="1"/>
  <c r="W233" i="16"/>
  <c r="Z233" i="16" s="1"/>
  <c r="W180" i="16"/>
  <c r="Z180" i="16" s="1"/>
  <c r="W280" i="16"/>
  <c r="Z280" i="16" s="1"/>
  <c r="W263" i="16"/>
  <c r="Z263" i="16" s="1"/>
  <c r="W41" i="16"/>
  <c r="Z41" i="16" s="1"/>
  <c r="W170" i="16"/>
  <c r="Z170" i="16" s="1"/>
  <c r="W468" i="16"/>
  <c r="Z468" i="16" s="1"/>
  <c r="W218" i="16"/>
  <c r="Z218" i="16" s="1"/>
  <c r="W94" i="16"/>
  <c r="Z94" i="16" s="1"/>
  <c r="W548" i="16"/>
  <c r="Z548" i="16" s="1"/>
  <c r="W527" i="16"/>
  <c r="Z527" i="16" s="1"/>
  <c r="W419" i="16"/>
  <c r="Z419" i="16" s="1"/>
  <c r="W408" i="16"/>
  <c r="Z408" i="16" s="1"/>
  <c r="W379" i="16"/>
  <c r="Z379" i="16" s="1"/>
  <c r="W353" i="16"/>
  <c r="Z353" i="16" s="1"/>
  <c r="W332" i="16"/>
  <c r="Z332" i="16" s="1"/>
  <c r="W319" i="16"/>
  <c r="Z319" i="16" s="1"/>
  <c r="W273" i="16"/>
  <c r="Z273" i="16" s="1"/>
  <c r="W231" i="16"/>
  <c r="Z231" i="16" s="1"/>
  <c r="W551" i="16"/>
  <c r="Z551" i="16" s="1"/>
  <c r="W388" i="16"/>
  <c r="Z388" i="16" s="1"/>
  <c r="W352" i="16"/>
  <c r="Z352" i="16" s="1"/>
  <c r="W320" i="16"/>
  <c r="Z320" i="16" s="1"/>
  <c r="W300" i="16"/>
  <c r="Z300" i="16" s="1"/>
  <c r="W256" i="16"/>
  <c r="Z256" i="16" s="1"/>
  <c r="W189" i="16"/>
  <c r="Z189" i="16" s="1"/>
  <c r="T389" i="16"/>
  <c r="W389" i="16" s="1"/>
  <c r="Z389" i="16" s="1"/>
  <c r="S272" i="16"/>
  <c r="T272" i="16"/>
  <c r="W272" i="16" s="1"/>
  <c r="Z272" i="16" s="1"/>
  <c r="S89" i="16"/>
  <c r="T89" i="16"/>
  <c r="W89" i="16" s="1"/>
  <c r="Z89" i="16" s="1"/>
  <c r="S255" i="16"/>
  <c r="T255" i="16"/>
  <c r="W255" i="16" s="1"/>
  <c r="Z255" i="16" s="1"/>
  <c r="S555" i="16"/>
  <c r="T555" i="16"/>
  <c r="W555" i="16" s="1"/>
  <c r="Z555" i="16" s="1"/>
  <c r="S260" i="16"/>
  <c r="T260" i="16"/>
  <c r="W260" i="16" s="1"/>
  <c r="Z260" i="16" s="1"/>
  <c r="S90" i="16"/>
  <c r="T90" i="16"/>
  <c r="W90" i="16" s="1"/>
  <c r="Z90" i="16" s="1"/>
  <c r="S304" i="16"/>
  <c r="T304" i="16"/>
  <c r="W304" i="16" s="1"/>
  <c r="Z304" i="16" s="1"/>
  <c r="S401" i="16"/>
  <c r="T401" i="16"/>
  <c r="W401" i="16" s="1"/>
  <c r="Z401" i="16" s="1"/>
  <c r="S561" i="16"/>
  <c r="T561" i="16"/>
  <c r="S336" i="16"/>
  <c r="T336" i="16"/>
  <c r="W336" i="16" s="1"/>
  <c r="Z336" i="16" s="1"/>
  <c r="S265" i="16"/>
  <c r="T265" i="16"/>
  <c r="W265" i="16" s="1"/>
  <c r="Z265" i="16" s="1"/>
  <c r="S80" i="16"/>
  <c r="T80" i="16"/>
  <c r="W80" i="16" s="1"/>
  <c r="Z80" i="16" s="1"/>
  <c r="S72" i="16"/>
  <c r="T72" i="16"/>
  <c r="W72" i="16" s="1"/>
  <c r="Z72" i="16" s="1"/>
  <c r="S311" i="16"/>
  <c r="T311" i="16"/>
  <c r="W311" i="16" s="1"/>
  <c r="Z311" i="16" s="1"/>
  <c r="S31" i="16"/>
  <c r="T31" i="16"/>
  <c r="W31" i="16" s="1"/>
  <c r="Z31" i="16" s="1"/>
  <c r="S58" i="16"/>
  <c r="T58" i="16"/>
  <c r="S537" i="16"/>
  <c r="T537" i="16"/>
  <c r="W537" i="16" s="1"/>
  <c r="Z537" i="16" s="1"/>
  <c r="S191" i="16"/>
  <c r="T191" i="16"/>
  <c r="W191" i="16" s="1"/>
  <c r="Z191" i="16" s="1"/>
  <c r="S121" i="16"/>
  <c r="T121" i="16"/>
  <c r="W121" i="16" s="1"/>
  <c r="Z121" i="16" s="1"/>
  <c r="S571" i="16"/>
  <c r="T571" i="16"/>
  <c r="W571" i="16" s="1"/>
  <c r="Z571" i="16" s="1"/>
  <c r="S92" i="16"/>
  <c r="T92" i="16"/>
  <c r="S293" i="16"/>
  <c r="T293" i="16"/>
  <c r="W293" i="16" s="1"/>
  <c r="Z293" i="16" s="1"/>
  <c r="S544" i="16"/>
  <c r="T544" i="16"/>
  <c r="W544" i="16" s="1"/>
  <c r="Z544" i="16" s="1"/>
  <c r="S70" i="16"/>
  <c r="T70" i="16"/>
  <c r="W70" i="16" s="1"/>
  <c r="Z70" i="16" s="1"/>
  <c r="S465" i="16"/>
  <c r="T465" i="16"/>
  <c r="W465" i="16" s="1"/>
  <c r="Z465" i="16" s="1"/>
  <c r="S505" i="16"/>
  <c r="T505" i="16"/>
  <c r="W505" i="16" s="1"/>
  <c r="Z505" i="16" s="1"/>
  <c r="S466" i="16"/>
  <c r="T466" i="16"/>
  <c r="W466" i="16" s="1"/>
  <c r="Z466" i="16" s="1"/>
  <c r="S546" i="16"/>
  <c r="T546" i="16"/>
  <c r="W546" i="16" s="1"/>
  <c r="Z546" i="16" s="1"/>
  <c r="S209" i="16"/>
  <c r="T209" i="16"/>
  <c r="W209" i="16" s="1"/>
  <c r="Z209" i="16" s="1"/>
  <c r="S361" i="16"/>
  <c r="T361" i="16"/>
  <c r="W361" i="16" s="1"/>
  <c r="Z361" i="16" s="1"/>
  <c r="S262" i="16"/>
  <c r="T262" i="16"/>
  <c r="W262" i="16" s="1"/>
  <c r="Z262" i="16" s="1"/>
  <c r="S356" i="16"/>
  <c r="T356" i="16"/>
  <c r="S147" i="16"/>
  <c r="T147" i="16"/>
  <c r="W147" i="16" s="1"/>
  <c r="Z147" i="16" s="1"/>
  <c r="S49" i="16"/>
  <c r="T49" i="16"/>
  <c r="W49" i="16" s="1"/>
  <c r="Z49" i="16" s="1"/>
  <c r="S192" i="16"/>
  <c r="T192" i="16"/>
  <c r="W192" i="16" s="1"/>
  <c r="Z192" i="16" s="1"/>
  <c r="S306" i="16"/>
  <c r="T306" i="16"/>
  <c r="W306" i="16" s="1"/>
  <c r="Z306" i="16" s="1"/>
  <c r="S30" i="16"/>
  <c r="T30" i="16"/>
  <c r="W30" i="16" s="1"/>
  <c r="Z30" i="16" s="1"/>
  <c r="S17" i="16"/>
  <c r="T17" i="16"/>
  <c r="W17" i="16" s="1"/>
  <c r="Z17" i="16" s="1"/>
  <c r="S237" i="16"/>
  <c r="T237" i="16"/>
  <c r="S258" i="16"/>
  <c r="T258" i="16"/>
  <c r="S354" i="16"/>
  <c r="T354" i="16"/>
  <c r="W354" i="16" s="1"/>
  <c r="Z354" i="16" s="1"/>
  <c r="S478" i="16"/>
  <c r="T478" i="16"/>
  <c r="W478" i="16" s="1"/>
  <c r="Z478" i="16" s="1"/>
  <c r="S165" i="16"/>
  <c r="T165" i="16"/>
  <c r="W165" i="16" s="1"/>
  <c r="Z165" i="16" s="1"/>
  <c r="S383" i="16"/>
  <c r="T383" i="16"/>
  <c r="W383" i="16" s="1"/>
  <c r="Z383" i="16" s="1"/>
  <c r="S335" i="16"/>
  <c r="T335" i="16"/>
  <c r="W335" i="16" s="1"/>
  <c r="Z335" i="16" s="1"/>
  <c r="S139" i="16"/>
  <c r="T139" i="16"/>
  <c r="W139" i="16" s="1"/>
  <c r="Z139" i="16" s="1"/>
  <c r="S173" i="16"/>
  <c r="T173" i="16"/>
  <c r="W173" i="16" s="1"/>
  <c r="Z173" i="16" s="1"/>
  <c r="S458" i="16"/>
  <c r="T458" i="16"/>
  <c r="W458" i="16" s="1"/>
  <c r="Z458" i="16" s="1"/>
  <c r="S282" i="16"/>
  <c r="T282" i="16"/>
  <c r="S302" i="16"/>
  <c r="T302" i="16"/>
  <c r="S299" i="16"/>
  <c r="T299" i="16"/>
  <c r="W299" i="16" s="1"/>
  <c r="Z299" i="16" s="1"/>
  <c r="S16" i="16"/>
  <c r="T16" i="16"/>
  <c r="S441" i="16"/>
  <c r="T441" i="16"/>
  <c r="W441" i="16" s="1"/>
  <c r="Z441" i="16" s="1"/>
  <c r="S374" i="16"/>
  <c r="T374" i="16"/>
  <c r="W374" i="16" s="1"/>
  <c r="Z374" i="16" s="1"/>
  <c r="S528" i="16"/>
  <c r="T528" i="16"/>
  <c r="S85" i="16"/>
  <c r="T85" i="16"/>
  <c r="W85" i="16" s="1"/>
  <c r="Z85" i="16" s="1"/>
  <c r="S286" i="16"/>
  <c r="T286" i="16"/>
  <c r="S545" i="16"/>
  <c r="T545" i="16"/>
  <c r="S532" i="16"/>
  <c r="T532" i="16"/>
  <c r="W532" i="16" s="1"/>
  <c r="Z532" i="16" s="1"/>
  <c r="S61" i="16"/>
  <c r="T61" i="16"/>
  <c r="W61" i="16" s="1"/>
  <c r="Z61" i="16" s="1"/>
  <c r="S36" i="16"/>
  <c r="T36" i="16"/>
  <c r="W36" i="16" s="1"/>
  <c r="Z36" i="16" s="1"/>
  <c r="S517" i="16"/>
  <c r="T517" i="16"/>
  <c r="W517" i="16" s="1"/>
  <c r="Z517" i="16" s="1"/>
  <c r="S559" i="16"/>
  <c r="T559" i="16"/>
  <c r="W559" i="16" s="1"/>
  <c r="Z559" i="16" s="1"/>
  <c r="S560" i="16"/>
  <c r="T560" i="16"/>
  <c r="W560" i="16" s="1"/>
  <c r="Z560" i="16" s="1"/>
  <c r="S519" i="16"/>
  <c r="T519" i="16"/>
  <c r="W519" i="16" s="1"/>
  <c r="Z519" i="16" s="1"/>
  <c r="S460" i="16"/>
  <c r="T460" i="16"/>
  <c r="W460" i="16" s="1"/>
  <c r="Z460" i="16" s="1"/>
  <c r="S232" i="16"/>
  <c r="T232" i="16"/>
  <c r="W232" i="16" s="1"/>
  <c r="Z232" i="16" s="1"/>
  <c r="S29" i="16"/>
  <c r="T29" i="16"/>
  <c r="W29" i="16" s="1"/>
  <c r="Z29" i="16" s="1"/>
  <c r="S148" i="16"/>
  <c r="T148" i="16"/>
  <c r="W148" i="16" s="1"/>
  <c r="Z148" i="16" s="1"/>
  <c r="S291" i="16"/>
  <c r="T291" i="16"/>
  <c r="W291" i="16" s="1"/>
  <c r="Z291" i="16" s="1"/>
  <c r="S252" i="16"/>
  <c r="T252" i="16"/>
  <c r="W252" i="16" s="1"/>
  <c r="Z252" i="16" s="1"/>
  <c r="S33" i="16"/>
  <c r="T33" i="16"/>
  <c r="S550" i="16"/>
  <c r="T550" i="16"/>
  <c r="W550" i="16" s="1"/>
  <c r="Z550" i="16" s="1"/>
  <c r="S557" i="16"/>
  <c r="T557" i="16"/>
  <c r="W557" i="16" s="1"/>
  <c r="Z557" i="16" s="1"/>
  <c r="S75" i="16"/>
  <c r="T75" i="16"/>
  <c r="W75" i="16" s="1"/>
  <c r="Z75" i="16" s="1"/>
  <c r="S556" i="16"/>
  <c r="T556" i="16"/>
  <c r="W556" i="16" s="1"/>
  <c r="Z556" i="16" s="1"/>
  <c r="S362" i="16"/>
  <c r="T362" i="16"/>
  <c r="W362" i="16" s="1"/>
  <c r="Z362" i="16" s="1"/>
  <c r="S493" i="16"/>
  <c r="T493" i="16"/>
  <c r="W493" i="16" s="1"/>
  <c r="Z493" i="16" s="1"/>
  <c r="S287" i="16"/>
  <c r="T287" i="16"/>
  <c r="S469" i="16"/>
  <c r="T469" i="16"/>
  <c r="W469" i="16" s="1"/>
  <c r="Z469" i="16" s="1"/>
  <c r="S552" i="16"/>
  <c r="T552" i="16"/>
  <c r="W552" i="16" s="1"/>
  <c r="Z552" i="16" s="1"/>
  <c r="S475" i="16"/>
  <c r="T475" i="16"/>
  <c r="W475" i="16" s="1"/>
  <c r="Z475" i="16" s="1"/>
  <c r="S125" i="16"/>
  <c r="T125" i="16"/>
  <c r="W125" i="16" s="1"/>
  <c r="Z125" i="16" s="1"/>
  <c r="S578" i="16"/>
  <c r="T578" i="16"/>
  <c r="W578" i="16" s="1"/>
  <c r="Z578" i="16" s="1"/>
  <c r="S140" i="16"/>
  <c r="T140" i="16"/>
  <c r="S7" i="16"/>
  <c r="T7" i="16"/>
  <c r="W7" i="16" s="1"/>
  <c r="Z7" i="16" s="1"/>
  <c r="S111" i="16"/>
  <c r="T111" i="16"/>
  <c r="W111" i="16" s="1"/>
  <c r="Z111" i="16" s="1"/>
  <c r="S294" i="16"/>
  <c r="T294" i="16"/>
  <c r="S203" i="16"/>
  <c r="T203" i="16"/>
  <c r="W203" i="16" s="1"/>
  <c r="Z203" i="16" s="1"/>
  <c r="S74" i="16"/>
  <c r="T74" i="16"/>
  <c r="W74" i="16" s="1"/>
  <c r="Z74" i="16" s="1"/>
  <c r="S128" i="16"/>
  <c r="T128" i="16"/>
  <c r="W128" i="16" s="1"/>
  <c r="Z128" i="16" s="1"/>
  <c r="S504" i="16"/>
  <c r="T504" i="16"/>
  <c r="W504" i="16" s="1"/>
  <c r="Z504" i="16" s="1"/>
  <c r="S236" i="16"/>
  <c r="T236" i="16"/>
  <c r="W236" i="16" s="1"/>
  <c r="Z236" i="16" s="1"/>
  <c r="S429" i="16"/>
  <c r="T429" i="16"/>
  <c r="W429" i="16" s="1"/>
  <c r="Z429" i="16" s="1"/>
  <c r="S430" i="16"/>
  <c r="T430" i="16"/>
  <c r="W430" i="16" s="1"/>
  <c r="Z430" i="16" s="1"/>
  <c r="S489" i="16"/>
  <c r="T489" i="16"/>
  <c r="W489" i="16" s="1"/>
  <c r="Z489" i="16" s="1"/>
  <c r="S46" i="16"/>
  <c r="T46" i="16"/>
  <c r="S568" i="16"/>
  <c r="T568" i="16"/>
  <c r="S431" i="16"/>
  <c r="T431" i="16"/>
  <c r="W431" i="16" s="1"/>
  <c r="Z431" i="16" s="1"/>
  <c r="S525" i="16"/>
  <c r="T525" i="16"/>
  <c r="W525" i="16" s="1"/>
  <c r="Z525" i="16" s="1"/>
  <c r="S313" i="16"/>
  <c r="T313" i="16"/>
  <c r="W313" i="16" s="1"/>
  <c r="Z313" i="16" s="1"/>
  <c r="S372" i="16"/>
  <c r="T372" i="16"/>
  <c r="W372" i="16" s="1"/>
  <c r="Z372" i="16" s="1"/>
  <c r="S440" i="16"/>
  <c r="T440" i="16"/>
  <c r="W440" i="16" s="1"/>
  <c r="Z440" i="16" s="1"/>
  <c r="S157" i="16"/>
  <c r="T157" i="16"/>
  <c r="W157" i="16" s="1"/>
  <c r="Z157" i="16" s="1"/>
  <c r="S193" i="16"/>
  <c r="T193" i="16"/>
  <c r="W193" i="16" s="1"/>
  <c r="Z193" i="16" s="1"/>
  <c r="S149" i="16"/>
  <c r="T149" i="16"/>
  <c r="W149" i="16" s="1"/>
  <c r="Z149" i="16" s="1"/>
  <c r="S12" i="16"/>
  <c r="T12" i="16"/>
  <c r="S101" i="16"/>
  <c r="T101" i="16"/>
  <c r="W101" i="16" s="1"/>
  <c r="Z101" i="16" s="1"/>
  <c r="S208" i="16"/>
  <c r="T208" i="16"/>
  <c r="W208" i="16" s="1"/>
  <c r="Z208" i="16" s="1"/>
  <c r="S298" i="16"/>
  <c r="T298" i="16"/>
  <c r="W298" i="16" s="1"/>
  <c r="Z298" i="16" s="1"/>
  <c r="S487" i="16"/>
  <c r="T487" i="16"/>
  <c r="W487" i="16" s="1"/>
  <c r="Z487" i="16" s="1"/>
  <c r="S373" i="16"/>
  <c r="T373" i="16"/>
  <c r="W373" i="16" s="1"/>
  <c r="Z373" i="16" s="1"/>
  <c r="S367" i="16"/>
  <c r="T367" i="16"/>
  <c r="W367" i="16" s="1"/>
  <c r="Z367" i="16" s="1"/>
  <c r="S292" i="16"/>
  <c r="T292" i="16"/>
  <c r="S462" i="16"/>
  <c r="T462" i="16"/>
  <c r="W462" i="16" s="1"/>
  <c r="Z462" i="16" s="1"/>
  <c r="S346" i="16"/>
  <c r="T346" i="16"/>
  <c r="W346" i="16" s="1"/>
  <c r="Z346" i="16" s="1"/>
  <c r="S402" i="16"/>
  <c r="T402" i="16"/>
  <c r="W402" i="16" s="1"/>
  <c r="Z402" i="16" s="1"/>
  <c r="S511" i="16"/>
  <c r="T511" i="16"/>
  <c r="W511" i="16" s="1"/>
  <c r="Z511" i="16" s="1"/>
  <c r="S226" i="16"/>
  <c r="T226" i="16"/>
  <c r="W226" i="16" s="1"/>
  <c r="Z226" i="16" s="1"/>
  <c r="S364" i="16"/>
  <c r="T364" i="16"/>
  <c r="W364" i="16" s="1"/>
  <c r="Z364" i="16" s="1"/>
  <c r="S574" i="16"/>
  <c r="T574" i="16"/>
  <c r="W574" i="16" s="1"/>
  <c r="Z574" i="16" s="1"/>
  <c r="S437" i="16"/>
  <c r="T437" i="16"/>
  <c r="W437" i="16" s="1"/>
  <c r="Z437" i="16" s="1"/>
  <c r="S476" i="16"/>
  <c r="T476" i="16"/>
  <c r="W476" i="16" s="1"/>
  <c r="Z476" i="16" s="1"/>
  <c r="S380" i="16"/>
  <c r="T380" i="16"/>
  <c r="W380" i="16" s="1"/>
  <c r="Z380" i="16" s="1"/>
  <c r="S251" i="16"/>
  <c r="T251" i="16"/>
  <c r="W251" i="16" s="1"/>
  <c r="Z251" i="16" s="1"/>
  <c r="S32" i="16"/>
  <c r="T32" i="16"/>
  <c r="W32" i="16" s="1"/>
  <c r="Z32" i="16" s="1"/>
  <c r="S269" i="16"/>
  <c r="T269" i="16"/>
  <c r="S267" i="16"/>
  <c r="T267" i="16"/>
  <c r="W267" i="16" s="1"/>
  <c r="Z267" i="16" s="1"/>
  <c r="S164" i="16"/>
  <c r="T164" i="16"/>
  <c r="W164" i="16" s="1"/>
  <c r="Z164" i="16" s="1"/>
  <c r="S389" i="16"/>
</calcChain>
</file>

<file path=xl/sharedStrings.xml><?xml version="1.0" encoding="utf-8"?>
<sst xmlns="http://schemas.openxmlformats.org/spreadsheetml/2006/main" count="8523" uniqueCount="2074">
  <si>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</si>
  <si>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</si>
  <si>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</si>
  <si>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</si>
  <si>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</si>
  <si>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</si>
  <si>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</si>
  <si>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</si>
  <si>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</si>
  <si>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</si>
  <si>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</si>
  <si>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</si>
  <si>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</si>
  <si>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</si>
  <si>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</si>
  <si>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</si>
  <si>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</si>
  <si>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</si>
  <si>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</si>
  <si>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</si>
  <si>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</si>
  <si>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</si>
  <si>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</si>
  <si>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</si>
  <si>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</si>
  <si>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</si>
  <si>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</si>
  <si>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</si>
  <si>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</si>
  <si>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</si>
  <si>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</si>
  <si>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</si>
  <si>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</si>
  <si>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</si>
  <si>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</si>
  <si>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</si>
  <si>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</si>
  <si>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</si>
  <si>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</si>
  <si>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</si>
  <si>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</si>
  <si>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</si>
  <si>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</si>
  <si>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</si>
  <si>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</si>
  <si>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</si>
  <si>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</si>
  <si>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</si>
  <si>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</si>
  <si>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</si>
  <si>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</si>
  <si>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</si>
  <si>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</si>
  <si>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</si>
  <si>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</si>
  <si>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</si>
  <si>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</si>
  <si>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</si>
  <si>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</si>
  <si>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</si>
  <si>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</si>
  <si>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</si>
  <si>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</si>
  <si>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</si>
  <si>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</si>
  <si>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</si>
  <si>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</si>
  <si>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</si>
  <si>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</si>
  <si>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</si>
  <si>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</si>
  <si>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</si>
  <si>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</si>
  <si>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</si>
  <si>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</si>
  <si>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</si>
  <si>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</si>
  <si>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</si>
  <si>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</si>
  <si>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</si>
  <si>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</si>
  <si>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</si>
  <si>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</si>
  <si>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</si>
  <si>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</si>
  <si>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</si>
  <si>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</si>
  <si>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</si>
  <si>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</si>
  <si>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</si>
  <si>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</si>
  <si>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</si>
  <si>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</si>
  <si>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</si>
  <si>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</si>
  <si>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</si>
  <si>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</si>
  <si>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</si>
  <si>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</si>
  <si>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</si>
  <si>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</si>
  <si>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</si>
  <si>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</si>
  <si>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</si>
  <si>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</si>
  <si>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</si>
  <si>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</si>
  <si>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</si>
  <si>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</si>
  <si>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</si>
  <si>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</si>
  <si>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</si>
  <si>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</si>
  <si>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</si>
  <si>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</si>
  <si>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</si>
  <si>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</si>
  <si>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</si>
  <si>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</si>
  <si>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</si>
  <si>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</si>
  <si>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</si>
  <si>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</si>
  <si>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</si>
  <si>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</si>
  <si>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</si>
  <si>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</si>
  <si>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</si>
  <si>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</si>
  <si>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</si>
  <si>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</si>
  <si>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</si>
  <si>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</si>
  <si>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</si>
  <si>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</si>
  <si>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</si>
  <si>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</si>
  <si>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</si>
  <si>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</si>
  <si>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</si>
  <si>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</si>
  <si>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</si>
  <si>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</si>
  <si>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</si>
  <si>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</si>
  <si>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</si>
  <si>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</si>
  <si>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</si>
  <si>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</si>
  <si>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</si>
  <si>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</si>
  <si>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</si>
  <si>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</si>
  <si>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</si>
  <si>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</si>
  <si>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</si>
  <si>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</si>
  <si>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</si>
  <si>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</si>
  <si>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</si>
  <si>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</si>
  <si>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</si>
  <si>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</si>
  <si>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</si>
  <si>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</si>
  <si>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</si>
  <si>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</si>
  <si>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</si>
  <si>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</si>
  <si>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</si>
  <si>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</si>
  <si>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</si>
  <si>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</si>
  <si>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</si>
  <si>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</si>
  <si>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</si>
  <si>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</si>
  <si>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</si>
  <si>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</si>
  <si>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</si>
  <si>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</si>
  <si>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</si>
  <si>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</si>
  <si>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</si>
  <si>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</si>
  <si>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</si>
  <si>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</si>
  <si>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</si>
  <si>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</si>
  <si>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</si>
  <si>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</si>
  <si>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</si>
  <si>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</si>
  <si>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</si>
  <si>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</si>
  <si>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</si>
  <si>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</si>
  <si>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</si>
  <si>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</si>
  <si>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</si>
  <si>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</si>
  <si>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</si>
  <si>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</si>
  <si>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</si>
  <si>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</si>
  <si>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</si>
  <si>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</si>
  <si>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</si>
  <si>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</si>
  <si>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</si>
  <si>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</si>
  <si>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</si>
  <si>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</si>
  <si>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</si>
  <si>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</si>
  <si>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</si>
  <si>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</si>
  <si>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</si>
  <si>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</si>
  <si>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</si>
  <si>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</si>
  <si>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</si>
  <si>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</si>
  <si>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</si>
  <si>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</si>
  <si>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</si>
  <si>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</si>
  <si>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</si>
  <si>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</si>
  <si>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</si>
  <si>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</si>
  <si>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</si>
  <si>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</si>
  <si>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</si>
  <si>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</si>
  <si>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</si>
  <si>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</si>
  <si>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</si>
  <si>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</si>
  <si>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</si>
  <si>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</si>
  <si>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</si>
  <si>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</si>
  <si>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</si>
  <si>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</si>
  <si>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</si>
  <si>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</si>
  <si>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</si>
  <si>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</si>
  <si>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</si>
  <si>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</si>
  <si>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</si>
  <si>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</si>
  <si>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</si>
  <si>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</si>
  <si>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</si>
  <si>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</si>
  <si>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</si>
  <si>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</si>
  <si>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</si>
  <si>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</si>
  <si>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</si>
  <si>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</si>
  <si>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</si>
  <si>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</si>
  <si>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</si>
  <si>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</si>
  <si>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</si>
  <si>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</si>
  <si>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</si>
  <si>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</si>
  <si>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</si>
  <si>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</si>
  <si>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</si>
  <si>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</si>
  <si>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</si>
  <si>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</si>
  <si>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</si>
  <si>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</si>
  <si>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</si>
  <si>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</si>
  <si>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</si>
  <si>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</si>
  <si>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</si>
  <si>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</si>
  <si>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</si>
  <si>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</si>
  <si>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</si>
  <si>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</si>
  <si>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</si>
  <si>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</si>
  <si>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</si>
  <si>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</si>
  <si>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</si>
  <si>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</si>
  <si>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</si>
  <si>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</si>
  <si>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</si>
  <si>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</si>
  <si>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</si>
  <si>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</si>
  <si>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</si>
  <si>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</si>
  <si>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</si>
  <si>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</si>
  <si>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</si>
  <si>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</si>
  <si>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</si>
  <si>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</si>
  <si>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</si>
  <si>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</si>
  <si>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</si>
  <si>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</si>
  <si>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</si>
  <si>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</si>
  <si>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</si>
  <si>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</si>
  <si>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</si>
  <si>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</si>
  <si>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</si>
  <si>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</si>
  <si>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</si>
  <si>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</si>
  <si>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</si>
  <si>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</si>
  <si>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</si>
  <si>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</si>
  <si>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</si>
  <si>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</si>
  <si>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</si>
  <si>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</si>
  <si>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</si>
  <si>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</si>
  <si>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</si>
  <si>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</si>
  <si>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</si>
  <si>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</si>
  <si>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</si>
  <si>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</si>
  <si>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</si>
  <si>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</si>
  <si>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</si>
  <si>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</si>
  <si>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</si>
  <si>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</si>
  <si>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</si>
  <si>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</si>
  <si>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</si>
  <si>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</si>
  <si>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</si>
  <si>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</si>
  <si>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</si>
  <si>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</si>
  <si>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</si>
  <si>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</si>
  <si>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</si>
  <si>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</si>
  <si>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</si>
  <si>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</si>
  <si>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</si>
  <si>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</si>
  <si>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</si>
  <si>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</si>
  <si>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</si>
  <si>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</si>
  <si>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</si>
  <si>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</si>
  <si>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</si>
  <si>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</si>
  <si>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</si>
  <si>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</si>
  <si>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</si>
  <si>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</si>
  <si>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</si>
  <si>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</si>
  <si>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</si>
  <si>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</si>
  <si>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</si>
  <si>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</si>
  <si>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</si>
  <si>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</si>
  <si>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</si>
  <si>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</si>
  <si>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</si>
  <si>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</si>
  <si>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</si>
  <si>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</si>
  <si>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</si>
  <si>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</si>
  <si>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</si>
  <si>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</si>
  <si>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</si>
  <si>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</si>
  <si>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</si>
  <si>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</si>
  <si>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</si>
  <si>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</si>
  <si>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</si>
  <si>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</si>
  <si>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</si>
  <si>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</si>
  <si>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</si>
  <si>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</si>
  <si>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</si>
  <si>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</si>
  <si>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</si>
  <si>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</si>
  <si>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</si>
  <si>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</si>
  <si>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</si>
  <si>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</si>
  <si>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</si>
  <si>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</si>
  <si>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</si>
  <si>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</si>
  <si>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</si>
  <si>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</si>
  <si>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</si>
  <si>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</si>
  <si>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</si>
  <si>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</si>
  <si>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</si>
  <si>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</si>
  <si>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</si>
  <si>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</si>
  <si>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</si>
  <si>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</si>
  <si>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</si>
  <si>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</si>
  <si>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</si>
  <si>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</si>
  <si>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</si>
  <si>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</si>
  <si>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</si>
  <si>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</si>
  <si>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</si>
  <si>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</si>
  <si>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</si>
  <si>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</si>
  <si>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</si>
  <si>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</si>
  <si>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</si>
  <si>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</si>
  <si>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</si>
  <si>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</si>
  <si>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</si>
  <si>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</si>
  <si>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</si>
  <si>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</si>
  <si>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</si>
  <si>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</si>
  <si>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</si>
  <si>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</si>
  <si>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</si>
  <si>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</si>
  <si>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</si>
  <si>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</si>
  <si>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</si>
  <si>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</si>
  <si>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</si>
  <si>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</si>
  <si>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</si>
  <si>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</si>
  <si>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</si>
  <si>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</si>
  <si>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</si>
  <si>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</si>
  <si>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</si>
  <si>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</si>
  <si>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</si>
  <si>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</si>
  <si>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</si>
  <si>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</si>
  <si>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</si>
  <si>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</si>
  <si>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</si>
  <si>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</si>
  <si>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</si>
  <si>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</si>
  <si>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</si>
  <si>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</si>
  <si>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</si>
  <si>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</si>
  <si>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</si>
  <si>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</si>
  <si>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</si>
  <si>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</si>
  <si>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</si>
  <si>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</si>
  <si>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</si>
  <si>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</si>
  <si>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</si>
  <si>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</si>
  <si>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</si>
  <si>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</si>
  <si>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</si>
  <si>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</si>
  <si>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</si>
  <si>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</si>
  <si>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</si>
  <si>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</si>
  <si>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</si>
  <si>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</si>
  <si>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</si>
  <si>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</si>
  <si>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</si>
  <si>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</si>
  <si>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</si>
  <si>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</si>
  <si>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</si>
  <si>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</si>
  <si>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</si>
  <si>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</si>
  <si>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</si>
  <si>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</si>
  <si>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</si>
  <si>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</si>
  <si>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</si>
  <si>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</si>
  <si>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</si>
  <si>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</si>
  <si>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</si>
  <si>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</si>
  <si>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</si>
  <si>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</si>
  <si>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</si>
  <si>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</si>
  <si>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</si>
  <si>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</si>
  <si>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</si>
  <si>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</si>
  <si>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</si>
  <si>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</si>
  <si>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</si>
  <si>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</si>
  <si>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</si>
  <si>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</si>
  <si>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</si>
  <si>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</si>
  <si>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</si>
  <si>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</si>
  <si>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</si>
  <si>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</si>
  <si>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</si>
  <si>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</si>
  <si>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</si>
  <si>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</si>
  <si>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</si>
  <si>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</si>
  <si>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</si>
  <si>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</si>
  <si>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</si>
  <si>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</si>
  <si>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</si>
  <si>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</si>
  <si>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</si>
  <si>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</si>
  <si>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</si>
  <si>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</si>
  <si>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</si>
  <si>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</si>
  <si>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</si>
  <si>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</si>
  <si>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</si>
  <si>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</si>
  <si>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</si>
  <si>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</si>
  <si>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</si>
  <si>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</si>
  <si>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</si>
  <si>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</si>
  <si>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</si>
  <si>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</si>
  <si>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</si>
  <si>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</si>
  <si>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</si>
  <si>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</si>
  <si>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</si>
  <si>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</si>
  <si>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</si>
  <si>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</si>
  <si>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</si>
  <si>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</si>
  <si>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</si>
  <si>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</si>
  <si>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</si>
  <si>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</si>
  <si>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</si>
  <si>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</si>
  <si>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</si>
  <si>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</si>
  <si>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</si>
  <si>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</si>
  <si>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</si>
  <si>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</si>
  <si>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</si>
  <si>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</si>
  <si>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</si>
  <si>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</si>
  <si>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</si>
  <si>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</si>
  <si>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</si>
  <si>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</si>
  <si>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</si>
  <si>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</si>
  <si>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</si>
  <si>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</si>
  <si>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</si>
  <si>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</si>
  <si>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</si>
  <si>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</si>
  <si>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</si>
  <si>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</si>
  <si>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</si>
  <si>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</si>
  <si>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</si>
  <si>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</si>
  <si>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</si>
  <si>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</si>
  <si>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</si>
  <si>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</si>
  <si>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</si>
  <si>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</si>
  <si>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</si>
  <si>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</si>
  <si>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</si>
  <si>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</si>
  <si>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</si>
  <si>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</si>
  <si>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</si>
  <si>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</si>
  <si>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</si>
  <si>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</si>
  <si>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</si>
  <si>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</si>
  <si>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</si>
  <si>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</si>
  <si>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</si>
  <si>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</si>
  <si>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</si>
  <si>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</si>
  <si>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</si>
  <si>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</si>
  <si>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</si>
  <si>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</si>
  <si>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</si>
  <si>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</si>
  <si>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</si>
  <si>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</si>
  <si>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</si>
  <si>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</si>
  <si>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</si>
  <si>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</si>
  <si>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</si>
  <si>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</si>
  <si>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</si>
  <si>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</si>
  <si>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</si>
  <si>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</si>
  <si>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</si>
  <si>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</si>
  <si>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</si>
  <si>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</si>
  <si>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</si>
  <si>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</si>
  <si>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</si>
  <si>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</si>
  <si>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</si>
  <si>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</si>
  <si>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</si>
  <si>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</si>
  <si>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</si>
  <si>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</si>
  <si>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</si>
  <si>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</si>
  <si>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</si>
  <si>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</si>
  <si>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</si>
  <si>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</si>
  <si>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</si>
  <si>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</si>
  <si>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</si>
  <si>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</si>
  <si>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</si>
  <si>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</si>
  <si>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</si>
  <si>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</si>
  <si>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</si>
  <si>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</si>
  <si>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</si>
  <si>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</si>
  <si>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</si>
  <si>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</si>
  <si>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</si>
  <si>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</si>
  <si>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</si>
  <si>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</si>
  <si>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</si>
  <si>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</si>
  <si>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</si>
  <si>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</si>
  <si>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</si>
  <si>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</si>
  <si>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</si>
  <si>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</si>
  <si>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</si>
  <si>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</si>
  <si>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</si>
  <si>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</si>
  <si>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</si>
  <si>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</si>
  <si>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</si>
  <si>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</si>
  <si>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</si>
  <si>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</si>
  <si>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</si>
  <si>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</si>
  <si>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</si>
  <si>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</si>
  <si>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</si>
  <si>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</si>
  <si>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</si>
  <si>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</si>
  <si>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</si>
  <si>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</si>
  <si>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</si>
  <si>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</si>
  <si>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</si>
  <si>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</si>
  <si>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</si>
  <si>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</si>
  <si>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</si>
  <si>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</si>
  <si>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</si>
  <si>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</si>
  <si>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</si>
  <si>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</si>
  <si>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</si>
  <si>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</si>
  <si>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</si>
  <si>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</si>
  <si>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</si>
  <si>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</si>
  <si>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</si>
  <si>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</si>
  <si>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</si>
  <si>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</si>
  <si>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</si>
  <si>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</si>
  <si>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</si>
  <si>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</si>
  <si>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</si>
  <si>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</si>
  <si>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</si>
  <si>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</si>
  <si>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</si>
  <si>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</si>
  <si>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</si>
  <si>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</si>
  <si>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</si>
  <si>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</si>
  <si>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</si>
  <si>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</si>
  <si>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</si>
  <si>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</si>
  <si>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</si>
  <si>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</si>
  <si>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</si>
  <si>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</si>
  <si>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</si>
  <si>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</si>
  <si>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</si>
  <si>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</si>
  <si>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</si>
  <si>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</si>
  <si>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</si>
  <si>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</si>
  <si>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</si>
  <si>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</si>
  <si>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</si>
  <si>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</si>
  <si>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</si>
  <si>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</si>
  <si>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</si>
  <si>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</si>
  <si>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</si>
  <si>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</si>
  <si>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</si>
  <si>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</si>
  <si>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</si>
  <si>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</si>
  <si>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</si>
  <si>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</si>
  <si>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</si>
  <si>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</si>
  <si>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</si>
  <si>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</si>
  <si>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</si>
  <si>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</si>
  <si>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</si>
  <si>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</si>
  <si>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</si>
  <si>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</si>
  <si>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</si>
  <si>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</si>
  <si>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</si>
  <si>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</si>
  <si>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</si>
  <si>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</si>
  <si>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</si>
  <si>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</si>
  <si>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</si>
  <si>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</si>
  <si>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</si>
  <si>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</si>
  <si>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</si>
  <si>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</si>
  <si>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</si>
  <si>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</si>
  <si>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</si>
  <si>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</si>
  <si>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</si>
  <si>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</si>
  <si>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</si>
  <si>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</si>
  <si>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</si>
  <si>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</si>
  <si>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</si>
  <si>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</si>
  <si>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</si>
  <si>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</si>
  <si>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</si>
  <si>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</si>
  <si>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</si>
  <si>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</si>
  <si>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</si>
  <si>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</si>
  <si>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</si>
  <si>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</si>
  <si>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</si>
  <si>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</si>
  <si>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</si>
  <si>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</si>
  <si>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</si>
  <si>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</si>
  <si>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</si>
  <si>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</si>
  <si>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</si>
  <si>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</si>
  <si>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</si>
  <si>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</si>
  <si>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</si>
  <si>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</si>
  <si>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</si>
  <si>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</si>
  <si>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</si>
  <si>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</si>
  <si>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</si>
  <si>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</si>
  <si>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</si>
  <si>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</si>
  <si>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</si>
  <si>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</si>
  <si>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</si>
  <si>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</si>
  <si>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</si>
  <si>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</si>
  <si>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</si>
  <si>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</si>
  <si>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</si>
  <si>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</si>
  <si>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</si>
  <si>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</si>
  <si>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</si>
  <si>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</si>
  <si>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</si>
  <si>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</si>
  <si>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</si>
  <si>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</si>
  <si>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</si>
  <si>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</si>
  <si>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</si>
  <si>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</si>
  <si>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</si>
  <si>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</si>
  <si>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</si>
  <si>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</si>
  <si>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</si>
  <si>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</si>
  <si>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</si>
  <si>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</si>
  <si>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</si>
  <si>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</si>
  <si>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</si>
  <si>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</si>
  <si>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</si>
  <si>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</si>
  <si>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</si>
  <si>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</si>
  <si>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</si>
  <si>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</si>
  <si>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</si>
  <si>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</si>
  <si>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</si>
  <si>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</si>
  <si>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</si>
  <si>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</si>
  <si>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</si>
  <si>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</si>
  <si>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</si>
  <si>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</si>
  <si>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</si>
  <si>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</si>
  <si>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</si>
  <si>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</si>
  <si>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</si>
  <si>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</si>
  <si>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</si>
  <si>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</si>
  <si>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</si>
  <si>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</si>
  <si>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</si>
  <si>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</si>
  <si>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</si>
  <si>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</si>
  <si>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</si>
  <si>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</si>
  <si>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</si>
  <si>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</si>
  <si>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</si>
  <si>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</si>
  <si>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</si>
  <si>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</si>
  <si>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</si>
  <si>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</si>
  <si>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</si>
  <si>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</si>
  <si>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</si>
  <si>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</si>
  <si>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</si>
  <si>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</si>
  <si>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</si>
  <si>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</si>
  <si>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</si>
  <si>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</si>
  <si>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</si>
  <si>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</si>
  <si>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</si>
  <si>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</si>
  <si>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</si>
  <si>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</si>
  <si>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</si>
  <si>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</si>
  <si>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</si>
  <si>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</si>
  <si>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</si>
  <si>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</si>
  <si>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</si>
  <si>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</si>
  <si>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</si>
  <si>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</si>
  <si>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</si>
  <si>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</si>
  <si>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</si>
  <si>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</si>
  <si>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</si>
  <si>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</si>
  <si>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</si>
  <si>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</si>
  <si>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</si>
  <si>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</si>
  <si>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</si>
  <si>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</si>
  <si>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</si>
  <si>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</si>
  <si>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</si>
  <si>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</si>
  <si>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</si>
  <si>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</si>
  <si>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</si>
  <si>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</si>
  <si>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</si>
  <si>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</si>
  <si>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</si>
  <si>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</si>
  <si>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</si>
  <si>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</si>
  <si>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</si>
  <si>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</si>
  <si>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</si>
  <si>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</si>
  <si>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</si>
  <si>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</si>
  <si>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</si>
  <si>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</si>
  <si>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</si>
  <si>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</si>
  <si>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</si>
  <si>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</si>
  <si>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</si>
  <si>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</si>
  <si>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</si>
  <si>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</si>
  <si>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</si>
  <si>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</si>
  <si>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</si>
  <si>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</si>
  <si>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</si>
  <si>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</si>
  <si>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</si>
  <si>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</si>
  <si>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</si>
  <si>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</si>
  <si>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</si>
  <si>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</si>
  <si>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</si>
  <si>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</si>
  <si>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</si>
  <si>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</si>
  <si>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</si>
  <si>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</si>
  <si>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</si>
  <si>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</si>
  <si>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</si>
  <si>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</si>
  <si>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</si>
  <si>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</si>
  <si>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</si>
  <si>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</si>
  <si>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</si>
  <si>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</si>
  <si>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</si>
  <si>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</si>
  <si>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</si>
  <si>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</si>
  <si>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</si>
  <si>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</si>
  <si>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</si>
  <si>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</si>
  <si>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</si>
  <si>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</si>
  <si>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</si>
  <si>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</si>
  <si>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</si>
  <si>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</si>
  <si>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</si>
  <si>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</si>
  <si>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</si>
  <si>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</si>
  <si>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</si>
  <si>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</si>
  <si>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</si>
  <si>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</si>
  <si>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</si>
  <si>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</si>
  <si>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</si>
  <si>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</si>
  <si>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</si>
  <si>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</si>
  <si>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</si>
  <si>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</si>
  <si>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</si>
  <si>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</si>
  <si>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</si>
  <si>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</si>
  <si>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</si>
  <si>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</si>
  <si>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</si>
  <si>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</si>
  <si>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</si>
  <si>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</si>
  <si>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</si>
  <si>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</si>
  <si>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</si>
  <si>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</si>
  <si>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</si>
  <si>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</si>
  <si>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</si>
  <si>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</si>
  <si>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</si>
  <si>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</si>
  <si>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</si>
  <si>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</si>
  <si>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</si>
  <si>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</si>
  <si>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</si>
  <si>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</si>
  <si>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</si>
  <si>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</si>
  <si>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</si>
  <si>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</si>
  <si>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</si>
  <si>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</si>
  <si>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</si>
  <si>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</si>
  <si>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</si>
  <si>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</si>
  <si>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</si>
  <si>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</si>
  <si>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</si>
  <si>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</si>
  <si>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</si>
  <si>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</si>
  <si>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</si>
  <si>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</si>
  <si>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</si>
  <si>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</si>
  <si>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</si>
  <si>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</si>
  <si>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</si>
  <si>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</si>
  <si>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</si>
  <si>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</si>
  <si>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</si>
  <si>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</si>
  <si>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</si>
  <si>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</si>
  <si>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</si>
  <si>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</si>
  <si>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</si>
  <si>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</si>
  <si>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</si>
  <si>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</si>
  <si>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</si>
  <si>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</si>
  <si>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</si>
  <si>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</si>
  <si>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</si>
  <si>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</si>
  <si>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</si>
  <si>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</si>
  <si>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</si>
  <si>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</si>
  <si>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</si>
  <si>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</si>
  <si>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</si>
  <si>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</si>
  <si>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</si>
  <si>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</si>
  <si>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</si>
  <si>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</si>
  <si>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</si>
  <si>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</si>
  <si>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</si>
  <si>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</si>
  <si>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</si>
  <si>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</si>
  <si>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</si>
  <si>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</si>
  <si>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</si>
  <si>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</si>
  <si>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</si>
  <si>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</si>
  <si>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</si>
  <si>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</si>
  <si>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</si>
  <si>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</si>
  <si>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</si>
  <si>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</si>
  <si>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</si>
  <si>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</si>
  <si>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</si>
  <si>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</si>
  <si>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</si>
  <si>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</si>
  <si>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</si>
  <si>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</si>
  <si>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</si>
  <si>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</si>
  <si>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</si>
  <si>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</si>
  <si>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</si>
  <si>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</si>
  <si>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</si>
  <si>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</si>
  <si>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</si>
  <si>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</si>
  <si>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</si>
  <si>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</si>
  <si>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</si>
  <si>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</si>
  <si>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</si>
  <si>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</si>
  <si>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</si>
  <si>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</si>
  <si>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</si>
  <si>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</si>
  <si>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</si>
  <si>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</si>
  <si>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</si>
  <si>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</si>
  <si>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</si>
  <si>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</si>
  <si>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</si>
  <si>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</si>
  <si>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</si>
  <si>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</si>
  <si>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</si>
  <si>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</si>
  <si>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</si>
  <si>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</si>
  <si>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</si>
  <si>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</si>
  <si>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</si>
  <si>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</si>
  <si>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</si>
  <si>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</si>
  <si>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</si>
  <si>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</si>
  <si>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</si>
  <si>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</si>
  <si>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</si>
  <si>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</si>
  <si>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</si>
  <si>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</si>
  <si>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</si>
  <si>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</si>
  <si>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</si>
  <si>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</si>
  <si>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</si>
  <si>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</si>
  <si>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</si>
  <si>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</si>
  <si>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</si>
  <si>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</si>
  <si>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</si>
  <si>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</si>
  <si>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</si>
  <si>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</si>
  <si>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</si>
  <si>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</si>
  <si>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</si>
  <si>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</si>
  <si>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</si>
  <si>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</si>
  <si>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</si>
  <si>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</si>
  <si>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</si>
  <si>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</si>
  <si>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</si>
  <si>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</si>
  <si>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</si>
  <si>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</si>
  <si>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</si>
  <si>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</si>
  <si>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</si>
  <si>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</si>
  <si>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</si>
  <si>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</si>
  <si>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</si>
  <si>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</si>
  <si>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</si>
  <si>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</si>
  <si>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</si>
  <si>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</si>
  <si>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</si>
  <si>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</si>
  <si>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</si>
  <si>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</si>
  <si>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</si>
  <si>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</si>
  <si>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</si>
  <si>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</si>
  <si>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</si>
  <si>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</si>
  <si>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</si>
  <si>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</si>
  <si>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</si>
  <si>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</si>
  <si>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</si>
  <si>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</si>
  <si>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</si>
  <si>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</si>
  <si>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</si>
  <si>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</si>
  <si>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</si>
  <si>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</si>
  <si>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</si>
  <si>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</si>
  <si>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</si>
  <si>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</si>
  <si>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</si>
  <si>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</si>
  <si>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</si>
  <si>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</si>
  <si>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</si>
  <si>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</si>
  <si>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</si>
  <si>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</si>
  <si>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</si>
  <si>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</si>
  <si>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</si>
  <si>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</si>
  <si>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</si>
  <si>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</si>
  <si>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</si>
  <si>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</si>
  <si>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</si>
  <si>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</si>
  <si>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</si>
  <si>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</si>
  <si>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</si>
  <si>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</si>
  <si>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</si>
  <si>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</si>
  <si>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</si>
  <si>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</si>
  <si>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</si>
  <si>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</si>
  <si>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</si>
  <si>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</si>
  <si>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</si>
  <si>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</si>
  <si>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</si>
  <si>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</si>
  <si>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</si>
  <si>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</si>
  <si>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</si>
  <si>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</si>
  <si>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</si>
  <si>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</si>
  <si>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</si>
  <si>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</si>
  <si>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</si>
  <si>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</si>
  <si>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</si>
  <si>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</si>
  <si>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</si>
  <si>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</si>
  <si>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</si>
  <si>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</si>
  <si>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</si>
  <si>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</si>
  <si>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</si>
  <si>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</si>
  <si>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</si>
  <si>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</si>
  <si>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</si>
  <si>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</si>
  <si>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</si>
  <si>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</si>
  <si>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</si>
  <si>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</si>
  <si>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</si>
  <si>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</si>
  <si>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</si>
  <si>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</si>
  <si>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</si>
  <si>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</si>
  <si>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</si>
  <si>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</si>
  <si>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</si>
  <si>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</si>
  <si>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</si>
  <si>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</si>
  <si>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</si>
  <si>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</si>
  <si>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</si>
  <si>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</si>
  <si>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</si>
  <si>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</si>
  <si>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</si>
  <si>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</si>
  <si>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</si>
  <si>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</si>
  <si>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</si>
  <si>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</si>
  <si>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</si>
  <si>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</si>
  <si>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</si>
  <si>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</si>
  <si>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</si>
  <si>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</si>
  <si>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</si>
  <si>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</si>
  <si>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</si>
  <si>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</si>
  <si>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</si>
  <si>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</si>
  <si>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</si>
  <si>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</si>
  <si>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</si>
  <si>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</si>
  <si>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</si>
  <si>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</si>
  <si>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</si>
  <si>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</si>
  <si>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</si>
  <si>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</si>
  <si>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</si>
  <si>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</si>
  <si>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</si>
  <si>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</si>
  <si>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</si>
  <si>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</si>
  <si>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</si>
  <si>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</si>
  <si>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</si>
  <si>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</si>
  <si>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</si>
  <si>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</si>
  <si>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</si>
  <si>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</si>
  <si>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</si>
  <si>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</si>
  <si>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</si>
  <si>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</si>
  <si>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</si>
  <si>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</si>
  <si>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</si>
  <si>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</si>
  <si>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</si>
  <si>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</si>
  <si>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</si>
  <si>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</si>
  <si>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</si>
  <si>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</si>
  <si>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</si>
  <si>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</si>
  <si>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</si>
  <si>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</si>
  <si>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</si>
  <si>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</si>
  <si>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</si>
  <si>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</si>
  <si>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</si>
  <si>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</si>
  <si>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</si>
  <si>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</si>
  <si>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</si>
  <si>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</si>
  <si>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</si>
  <si>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</si>
  <si>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</si>
  <si>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</si>
  <si>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</si>
  <si>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</si>
  <si>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</si>
  <si>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</si>
  <si>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</si>
  <si>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</si>
  <si>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</si>
  <si>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</si>
  <si>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</si>
  <si>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</si>
  <si>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</si>
  <si>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</si>
  <si>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</si>
  <si>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</si>
  <si>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</si>
  <si>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</si>
  <si>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</si>
  <si>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</si>
  <si>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</si>
  <si>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</si>
  <si>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</si>
  <si>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</si>
  <si>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</si>
  <si>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</si>
  <si>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</si>
  <si>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</si>
  <si>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</si>
  <si>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</si>
  <si>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</si>
  <si>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</si>
  <si>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</si>
  <si>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</si>
  <si>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</si>
  <si>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</si>
  <si>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</si>
  <si>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</si>
  <si>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</si>
  <si>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</si>
  <si>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</si>
  <si>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</si>
  <si>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</si>
  <si>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</si>
  <si>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</si>
  <si>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</si>
  <si>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</si>
  <si>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</si>
  <si>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</si>
  <si>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</si>
  <si>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</si>
  <si>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</si>
  <si>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</si>
  <si>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</si>
  <si>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</si>
  <si>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</si>
  <si>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</si>
  <si>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</si>
  <si>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</si>
  <si>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</si>
  <si>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</si>
  <si>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</si>
  <si>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</si>
  <si>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</si>
  <si>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</si>
  <si>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</si>
  <si>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</si>
  <si>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</si>
  <si>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</si>
  <si>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</si>
  <si>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</si>
  <si>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</si>
  <si>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</si>
  <si>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</si>
  <si>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</si>
  <si>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</si>
  <si>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</si>
  <si>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</si>
  <si>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</si>
  <si>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</si>
  <si>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</si>
  <si>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</si>
  <si>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</si>
  <si>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</si>
  <si>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</si>
  <si>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</si>
  <si>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</si>
  <si>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</si>
  <si>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</si>
  <si>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</si>
  <si>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</si>
  <si>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</si>
  <si>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</si>
  <si>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</si>
  <si>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</si>
  <si>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</si>
  <si>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</si>
  <si>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</si>
  <si>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</si>
  <si>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</si>
  <si>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</si>
  <si>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</si>
  <si>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</si>
  <si>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</si>
  <si>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</si>
  <si>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</si>
  <si>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</si>
  <si>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</si>
  <si>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</si>
  <si>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</si>
  <si>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</si>
  <si>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</si>
  <si>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</si>
  <si>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</si>
  <si>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</si>
  <si>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</si>
  <si>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</si>
  <si>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</si>
  <si>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</si>
  <si>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</si>
  <si>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</si>
  <si>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</si>
  <si>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</si>
  <si>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</si>
  <si>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</si>
  <si>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</si>
  <si>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</si>
  <si>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</si>
  <si>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</si>
  <si>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</si>
  <si>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</si>
  <si>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</si>
  <si>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</si>
  <si>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</si>
  <si>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</si>
  <si>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</si>
  <si>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</si>
  <si>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</si>
  <si>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</si>
  <si>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</si>
  <si>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</si>
  <si>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</si>
  <si>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</si>
  <si>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</si>
  <si>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</si>
  <si>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</si>
  <si>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</si>
  <si>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</si>
  <si>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</si>
  <si>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</si>
  <si>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</si>
  <si>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</si>
  <si>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</si>
  <si>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</si>
  <si>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</si>
  <si>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</si>
  <si>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</si>
  <si>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</si>
  <si>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</si>
  <si>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</si>
  <si>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</si>
  <si>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</si>
  <si>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</si>
  <si>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</si>
  <si>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</si>
  <si>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</si>
  <si>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</si>
  <si>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</si>
  <si>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</si>
  <si>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</si>
  <si>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</si>
  <si>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</si>
  <si>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</si>
  <si>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</si>
  <si>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</si>
  <si>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</si>
  <si>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</si>
  <si>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</si>
  <si>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</si>
  <si>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</si>
  <si>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</si>
  <si>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</si>
  <si>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</si>
  <si>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</si>
  <si>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</si>
  <si>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</si>
  <si>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</si>
  <si>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</si>
  <si>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</si>
  <si>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</si>
  <si>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</si>
  <si>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</si>
  <si>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</si>
  <si>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</si>
  <si>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</si>
  <si>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</si>
  <si>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</si>
  <si>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</si>
  <si>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</si>
  <si>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</si>
  <si>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</si>
  <si>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</si>
  <si>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</si>
  <si>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</si>
  <si>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</si>
  <si>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</si>
  <si>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</si>
  <si>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</si>
  <si>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</si>
  <si>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</si>
  <si>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</si>
  <si>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</si>
  <si>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</si>
  <si>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</si>
  <si>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</si>
  <si>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</si>
  <si>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</si>
  <si>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</si>
  <si>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</si>
  <si>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</si>
  <si>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</si>
  <si>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</si>
  <si>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</si>
  <si>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</si>
  <si>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</si>
  <si>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</si>
  <si>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</si>
  <si>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</si>
  <si>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</si>
  <si>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</si>
  <si>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</si>
  <si>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</si>
  <si>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</si>
  <si>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</si>
  <si>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</si>
  <si>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</si>
  <si>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</si>
  <si>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</si>
  <si>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</si>
  <si>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</si>
  <si>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</si>
  <si>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</si>
  <si>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</si>
  <si>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</si>
  <si>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</si>
  <si>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</si>
  <si>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</si>
  <si>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</si>
  <si>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</si>
  <si>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</si>
  <si>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</si>
  <si>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</si>
  <si>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</si>
  <si>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</si>
  <si>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</si>
  <si>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</si>
  <si>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</si>
  <si>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</si>
  <si>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</si>
  <si>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</si>
  <si>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</si>
  <si>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</si>
  <si>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</si>
  <si>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</si>
  <si>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</si>
  <si>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</si>
  <si>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</si>
  <si>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</si>
  <si>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</si>
  <si>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</si>
  <si>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</si>
  <si>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</si>
  <si>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</si>
  <si>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</si>
  <si>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</si>
  <si>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</si>
  <si>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</si>
  <si>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</si>
  <si>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</si>
  <si>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</si>
  <si>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</si>
  <si>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</si>
  <si>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</si>
  <si>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</si>
  <si>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</si>
  <si>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</si>
  <si>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</si>
  <si>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</si>
  <si>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</si>
  <si>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</si>
  <si>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</si>
  <si>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</si>
  <si>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</si>
  <si>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</si>
  <si>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</si>
  <si>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</si>
  <si>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</si>
  <si>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</si>
  <si>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</si>
  <si>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</si>
  <si>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</si>
  <si>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</si>
  <si>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</si>
  <si>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</si>
  <si>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</si>
  <si>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</si>
  <si>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</si>
  <si>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</si>
  <si>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</si>
  <si>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</si>
  <si>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</si>
  <si>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</si>
  <si>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</si>
  <si>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</si>
  <si>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</si>
  <si>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</si>
  <si>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</si>
  <si>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</si>
  <si>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</si>
  <si>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</si>
  <si>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</si>
  <si>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</si>
  <si>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</si>
  <si>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</si>
  <si>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</si>
  <si>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</si>
  <si>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</si>
  <si>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</si>
  <si>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</si>
  <si>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</si>
  <si>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</si>
  <si>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</si>
  <si>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</si>
  <si>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</si>
  <si>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</si>
  <si>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</si>
  <si>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</si>
  <si>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</si>
  <si>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</si>
  <si>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</si>
  <si>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</si>
  <si>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</si>
  <si>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</si>
  <si>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</si>
  <si>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</si>
  <si>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</si>
  <si>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</si>
  <si>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</si>
  <si>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</si>
  <si>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</si>
  <si>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</si>
  <si>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</si>
  <si>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</si>
  <si>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</si>
  <si>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</si>
  <si>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</si>
  <si>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</si>
  <si>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</si>
  <si>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</si>
  <si>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</si>
  <si>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</si>
  <si>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</si>
  <si>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</si>
  <si>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</si>
  <si>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</si>
  <si>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</si>
  <si>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</si>
  <si>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</si>
  <si>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</si>
  <si>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</si>
  <si>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</si>
  <si>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</si>
  <si>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</si>
  <si>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</si>
  <si>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</si>
  <si>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</si>
  <si>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</si>
  <si>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</si>
  <si>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</si>
  <si>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</si>
  <si>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</si>
  <si>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</si>
  <si>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</si>
  <si>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</si>
  <si>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</si>
  <si>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</si>
  <si>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</si>
  <si>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</si>
  <si>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</si>
  <si>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</si>
  <si>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</si>
  <si>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</si>
  <si>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</si>
  <si>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</si>
  <si>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</si>
  <si>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</si>
  <si>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</si>
  <si>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</si>
  <si>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</si>
  <si>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</si>
  <si>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</si>
  <si>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</si>
  <si>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</si>
  <si>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</si>
  <si>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</si>
  <si>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</si>
  <si>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</si>
  <si>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</si>
  <si>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</si>
  <si>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</si>
  <si>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</si>
  <si>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</si>
  <si>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</si>
  <si>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</si>
  <si>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</si>
  <si>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</si>
  <si>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</si>
  <si>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</si>
  <si>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</si>
  <si>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</si>
  <si>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</si>
  <si>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</si>
  <si>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</si>
  <si>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</si>
  <si>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</si>
  <si>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</si>
  <si>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</si>
  <si>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</si>
  <si>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</si>
  <si>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</si>
  <si>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</si>
  <si>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</si>
  <si>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</si>
  <si>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</si>
  <si>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</si>
  <si>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</si>
  <si>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</si>
  <si>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</si>
  <si>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</si>
  <si>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</si>
  <si>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</si>
  <si>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</si>
  <si>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</si>
  <si>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</si>
  <si>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</si>
  <si>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</si>
  <si>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</si>
  <si>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</si>
  <si>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</si>
  <si>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</si>
  <si>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</si>
  <si>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</si>
  <si>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</si>
  <si>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</si>
  <si>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</si>
  <si>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</si>
  <si>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</si>
  <si>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</si>
  <si>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</si>
  <si>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</si>
  <si>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</si>
  <si>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</si>
  <si>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</si>
  <si>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</si>
  <si>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</si>
  <si>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</si>
  <si>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</si>
  <si>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</si>
  <si>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</si>
  <si>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</si>
  <si>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</si>
  <si>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</si>
  <si>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</si>
  <si>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</si>
  <si>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</si>
  <si>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</si>
  <si>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</si>
  <si>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</si>
  <si>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</si>
  <si>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</si>
  <si>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</si>
  <si>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</si>
  <si>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</si>
  <si>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</si>
  <si>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</si>
  <si>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</si>
  <si>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</si>
  <si>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</si>
  <si>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</si>
  <si>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</si>
  <si>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</si>
  <si>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</si>
  <si>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</si>
  <si>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</si>
  <si>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</si>
  <si>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</si>
  <si>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</si>
  <si>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</si>
  <si>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</si>
  <si>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</si>
  <si>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</si>
  <si>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</si>
  <si>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</si>
  <si>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</si>
  <si>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</si>
  <si>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</si>
  <si>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</si>
  <si>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</si>
  <si>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</si>
  <si>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</si>
  <si>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</si>
  <si>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</si>
  <si>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</si>
  <si>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</si>
  <si>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</si>
  <si>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</si>
  <si>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</si>
  <si>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</si>
  <si>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</si>
  <si>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</si>
  <si>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</si>
  <si>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</si>
  <si>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</si>
  <si>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</si>
  <si>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</si>
  <si>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</si>
  <si>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</si>
  <si>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</si>
  <si>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</si>
  <si>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</si>
  <si>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</si>
  <si>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</si>
  <si>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</si>
  <si>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</si>
  <si>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</si>
  <si>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</si>
  <si>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</si>
  <si>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</si>
  <si>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</si>
  <si>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</si>
  <si>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</si>
  <si>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</si>
  <si>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</si>
  <si>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</si>
  <si>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</si>
  <si>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</si>
  <si>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</si>
  <si>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</si>
  <si>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</si>
  <si>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</si>
  <si>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</si>
  <si>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</si>
  <si>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</si>
  <si>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</si>
  <si>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</si>
  <si>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</si>
  <si>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</si>
  <si>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</si>
  <si>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</si>
  <si>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</si>
  <si>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</si>
  <si>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</si>
  <si>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</si>
  <si>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</si>
  <si>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</si>
  <si>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</si>
  <si>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</si>
  <si>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</si>
  <si>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</si>
  <si>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</si>
  <si>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</si>
  <si>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</si>
  <si>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</si>
  <si>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</si>
  <si>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</si>
  <si>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</si>
  <si>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</si>
  <si>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</si>
  <si>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</si>
  <si>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</si>
  <si>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</si>
  <si>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</si>
  <si>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</si>
  <si>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</si>
  <si>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</si>
  <si>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</si>
  <si>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</si>
  <si>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</si>
  <si>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</si>
  <si>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</si>
  <si>
    <t>BZ-YI</t>
  </si>
  <si>
    <t>Identify Creature</t>
  </si>
  <si>
    <t>BZ-YJ</t>
  </si>
  <si>
    <t>Battering Ram</t>
  </si>
  <si>
    <t>Monster Summoning II</t>
  </si>
  <si>
    <t>BZ-YK</t>
  </si>
  <si>
    <t>BZ-YL</t>
  </si>
  <si>
    <t>Resist Elements</t>
  </si>
  <si>
    <t>Sound Burst</t>
  </si>
  <si>
    <t>BZ-YM</t>
  </si>
  <si>
    <t>VARIES</t>
  </si>
  <si>
    <t>Animal Summoning II</t>
  </si>
  <si>
    <t>BZ-YN</t>
  </si>
  <si>
    <t>Fire Trap</t>
  </si>
  <si>
    <t>BZ-YO</t>
  </si>
  <si>
    <t>Gust of Wind</t>
  </si>
  <si>
    <t>BZ-YP</t>
  </si>
  <si>
    <t>Know Opponent</t>
  </si>
  <si>
    <t>BZ-YQ</t>
  </si>
  <si>
    <t>Regenerate Moderate Wounds</t>
  </si>
  <si>
    <t>BZ-YR</t>
  </si>
  <si>
    <t>Monster Summoning 1 9+</t>
  </si>
  <si>
    <t>Absorb Spell</t>
  </si>
  <si>
    <t>Animate Dead: Skeleton</t>
  </si>
  <si>
    <t>Animate Dead: Skeleton Warrior +1 BS</t>
  </si>
  <si>
    <t>Animate Dead: Skeleton Warrior LS</t>
  </si>
  <si>
    <t>Animate Dead: Skeleton Warrior +1 LS</t>
  </si>
  <si>
    <t>Animate Dead: Skeleton Warrior +1 2HS</t>
  </si>
  <si>
    <t>Animate Dead: Greater Skeleton</t>
  </si>
  <si>
    <t>BZ-YS</t>
  </si>
  <si>
    <t>Hold Person or Animal</t>
  </si>
  <si>
    <t>Break Enchantment</t>
  </si>
  <si>
    <t>BZ-YT</t>
  </si>
  <si>
    <t>BZ-YU</t>
  </si>
  <si>
    <t>Animal Summoning III</t>
  </si>
  <si>
    <t>BZ-YV</t>
  </si>
  <si>
    <t>Magic Fang</t>
  </si>
  <si>
    <t>BZ-YW</t>
  </si>
  <si>
    <t>Regenerate Serious Wounds</t>
  </si>
  <si>
    <t>BZ-YX</t>
  </si>
  <si>
    <t>BZ-YY</t>
  </si>
  <si>
    <t>Dimension Jump</t>
  </si>
  <si>
    <t>Monster Summoning 1 5-8</t>
  </si>
  <si>
    <t>Monster Summoning 2: 7-9</t>
  </si>
  <si>
    <t>Monster Summoning 2: 12+</t>
  </si>
  <si>
    <t>BZ-YZ</t>
  </si>
  <si>
    <t>Fire Shield</t>
  </si>
  <si>
    <t>Fireshield (Red)</t>
  </si>
  <si>
    <t>Spider Spawn: Giant Spider</t>
  </si>
  <si>
    <t>Spider Spawn: Phase Spider</t>
  </si>
  <si>
    <t>Spider Spawn: Sword Spider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</si>
</sst>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19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5" fillId="0" borderId="0"/>
  </cellStyleXfs>
  <cellXfs count="73">
    <xf numFmtId="0" fontId="0" fillId="0" borderId="0" xfId="0"/>
    <xf numFmtId="0" fontId="6" fillId="0" borderId="0" xfId="0" applyFont="1"/>
    <xf numFmtId="0" fontId="7" fillId="0" borderId="0" xfId="0" applyFont="1"/>
    <xf numFmtId="0" fontId="7" fillId="0" borderId="0" xfId="0" applyFont="1" applyAlignment="1">
      <alignment horizontal="center" vertical="center"/>
    </xf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5" fillId="0" borderId="0" xfId="1"/>
    <xf numFmtId="0" fontId="14" fillId="0" borderId="0" xfId="1" applyFont="1" applyAlignment="1">
      <alignment vertical="center"/>
    </xf>
    <xf numFmtId="0" fontId="15" fillId="0" borderId="0" xfId="1" applyFont="1"/>
    <xf numFmtId="0" fontId="16" fillId="0" borderId="0" xfId="0" applyFont="1" applyAlignment="1">
      <alignment vertical="center"/>
    </xf>
    <xf numFmtId="0" fontId="5" fillId="0" borderId="0" xfId="1" applyAlignment="1">
      <alignment horizontal="right"/>
    </xf>
    <xf numFmtId="0" fontId="5" fillId="2" borderId="0" xfId="1" applyFill="1"/>
    <xf numFmtId="0" fontId="5" fillId="3" borderId="0" xfId="1" applyFill="1"/>
    <xf numFmtId="0" fontId="5" fillId="4" borderId="0" xfId="1" applyFill="1"/>
    <xf numFmtId="0" fontId="5" fillId="5" borderId="0" xfId="1" applyFill="1"/>
    <xf numFmtId="0" fontId="5" fillId="6" borderId="0" xfId="1" applyFill="1"/>
    <xf numFmtId="0" fontId="5" fillId="7" borderId="0" xfId="1" applyFill="1"/>
    <xf numFmtId="0" fontId="5" fillId="8" borderId="0" xfId="1" applyFill="1"/>
    <xf numFmtId="0" fontId="5" fillId="9" borderId="0" xfId="1" applyFill="1"/>
    <xf numFmtId="0" fontId="5" fillId="10" borderId="0" xfId="1" applyFill="1"/>
    <xf numFmtId="0" fontId="5" fillId="11" borderId="0" xfId="1" applyFill="1"/>
    <xf numFmtId="0" fontId="5" fillId="12" borderId="0" xfId="1" applyFill="1"/>
    <xf numFmtId="0" fontId="5" fillId="13" borderId="0" xfId="1" applyFill="1"/>
    <xf numFmtId="0" fontId="5" fillId="14" borderId="0" xfId="1" applyFill="1"/>
    <xf numFmtId="0" fontId="5" fillId="15" borderId="0" xfId="1" applyFill="1"/>
    <xf numFmtId="0" fontId="5" fillId="16" borderId="0" xfId="1" applyFill="1"/>
    <xf numFmtId="0" fontId="5" fillId="17" borderId="0" xfId="1" applyFill="1"/>
    <xf numFmtId="0" fontId="5" fillId="18" borderId="0" xfId="1" applyFill="1"/>
    <xf numFmtId="0" fontId="5" fillId="19" borderId="0" xfId="1" applyFill="1"/>
    <xf numFmtId="0" fontId="5" fillId="20" borderId="0" xfId="1" applyFill="1"/>
    <xf numFmtId="0" fontId="5" fillId="21" borderId="0" xfId="1" applyFill="1"/>
    <xf numFmtId="0" fontId="5" fillId="22" borderId="0" xfId="1" applyFill="1"/>
    <xf numFmtId="0" fontId="5" fillId="23" borderId="0" xfId="1" applyFill="1"/>
    <xf numFmtId="0" fontId="5" fillId="24" borderId="0" xfId="1" applyFill="1"/>
    <xf numFmtId="0" fontId="5" fillId="25" borderId="0" xfId="1" applyFill="1"/>
    <xf numFmtId="0" fontId="5" fillId="26" borderId="0" xfId="1" applyFill="1"/>
    <xf numFmtId="0" fontId="5" fillId="27" borderId="0" xfId="1" applyFill="1"/>
    <xf numFmtId="0" fontId="5" fillId="28" borderId="0" xfId="1" applyFill="1"/>
    <xf numFmtId="0" fontId="5" fillId="29" borderId="0" xfId="1" applyFill="1"/>
    <xf numFmtId="0" fontId="5" fillId="30" borderId="0" xfId="1" applyFill="1"/>
    <xf numFmtId="0" fontId="5" fillId="31" borderId="0" xfId="1" applyFill="1"/>
    <xf numFmtId="0" fontId="5" fillId="32" borderId="0" xfId="1" applyFill="1"/>
    <xf numFmtId="0" fontId="5" fillId="33" borderId="0" xfId="1" applyFill="1"/>
    <xf numFmtId="0" fontId="5" fillId="34" borderId="0" xfId="1" applyFill="1"/>
    <xf numFmtId="0" fontId="5" fillId="35" borderId="0" xfId="1" applyFill="1"/>
    <xf numFmtId="0" fontId="5" fillId="36" borderId="0" xfId="1" applyFill="1"/>
    <xf numFmtId="0" fontId="5" fillId="37" borderId="0" xfId="1" applyFill="1"/>
    <xf numFmtId="0" fontId="5" fillId="38" borderId="0" xfId="1" applyFill="1"/>
    <xf numFmtId="0" fontId="5" fillId="0" borderId="0" xfId="1" applyAlignment="1">
      <alignment wrapText="1"/>
    </xf>
    <xf numFmtId="0" fontId="10" fillId="0" borderId="1" xfId="0" applyFont="1" applyBorder="1" applyAlignment="1">
      <alignment wrapText="1"/>
    </xf>
    <xf numFmtId="0" fontId="10" fillId="0" borderId="1" xfId="0" applyFont="1" applyBorder="1" applyAlignment="1">
      <alignment vertical="center"/>
    </xf>
    <xf numFmtId="0" fontId="15" fillId="0" borderId="0" xfId="1" applyFont="1" applyAlignment="1">
      <alignment wrapText="1"/>
    </xf>
    <xf numFmtId="0" fontId="13" fillId="0" borderId="0" xfId="0" applyFont="1" applyAlignment="1">
      <alignment vertical="center"/>
    </xf>
    <xf numFmtId="0" fontId="5" fillId="0" borderId="0" xfId="1" applyAlignment="1">
      <alignment horizontal="left" indent="1"/>
    </xf>
    <xf numFmtId="164" fontId="5" fillId="0" borderId="0" xfId="1" applyNumberFormat="1"/>
    <xf numFmtId="0" fontId="11" fillId="0" borderId="0" xfId="1" applyFont="1" applyAlignment="1">
      <alignment wrapText="1"/>
    </xf>
    <xf numFmtId="164" fontId="18" fillId="0" borderId="0" xfId="0" applyNumberFormat="1" applyFont="1"/>
    <xf numFmtId="0" fontId="18" fillId="0" borderId="0" xfId="0" applyFont="1"/>
    <xf numFmtId="0" fontId="5" fillId="0" borderId="0" xfId="0" applyFont="1"/>
    <xf numFmtId="0" fontId="13" fillId="0" borderId="0" xfId="0" applyFont="1"/>
    <xf numFmtId="0" fontId="4" fillId="0" borderId="0" xfId="1" applyFont="1"/>
    <xf numFmtId="0" fontId="4" fillId="0" borderId="0" xfId="1" applyFont="1" applyAlignment="1">
      <alignment horizontal="center"/>
    </xf>
    <xf numFmtId="0" fontId="3" fillId="0" borderId="0" xfId="1" applyFont="1"/>
    <xf numFmtId="0" fontId="2" fillId="0" borderId="0" xfId="1" applyFont="1"/>
    <xf numFmtId="0" fontId="2" fillId="0" borderId="0" xfId="1" applyFont="1" applyAlignment="1">
      <alignment horizontal="left" indent="1"/>
    </xf>
    <xf numFmtId="0" fontId="2" fillId="0" borderId="0" xfId="1" applyFont="1" applyAlignment="1">
      <alignment horizontal="center"/>
    </xf>
    <xf numFmtId="0" fontId="1" fillId="0" borderId="0" xfId="1" applyFont="1"/>
    <xf numFmtId="0" fontId="1" fillId="12" borderId="0" xfId="1" applyFont="1" applyFill="1"/>
    <xf numFmtId="0" fontId="1" fillId="0" borderId="0" xfId="1" applyFont="1" applyAlignment="1">
      <alignment horizontal="left" indent="1"/>
    </xf>
    <xf numFmtId="0" fontId="1" fillId="14" borderId="0" xfId="1" applyFont="1" applyFill="1" applyAlignment="1">
      <alignment horizontal="left" indent="1"/>
    </xf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 t="shared" ref="K2:K33" si="0">IF(B2=FALSE, IF(C2=FALSE, IF(D2=FALSE, IF(E2=FALSE, "RAND", E2), D2), C2), B2)</f>
        <v>RAND</v>
      </c>
      <c r="L2" t="str">
        <f t="shared" ref="L2:L33" ca="1" si="1">IF(K2="RAND", OFFSET(F2, 0, MOD(RAND(), 3)), K2)</f>
        <v>NE</v>
      </c>
      <c r="M2" s="6" t="s">
        <v>648</v>
      </c>
      <c r="N2" t="str">
        <f t="shared" ref="N2:N33" si="2"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 t="shared" si="0"/>
        <v>RAND</v>
      </c>
      <c r="L3" t="str">
        <f t="shared" ca="1" si="1"/>
        <v>NE</v>
      </c>
      <c r="M3" t="str">
        <f ca="1">IF(L3=FALSE, ,L3)</f>
        <v>NE</v>
      </c>
      <c r="N3" t="str">
        <f t="shared" ca="1" si="2"/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 t="shared" si="0"/>
        <v>IL</v>
      </c>
      <c r="L4" t="str">
        <f t="shared" ca="1" si="1"/>
        <v>IL</v>
      </c>
      <c r="M4" t="str">
        <f ca="1">IF(L4=FALSE, ,L4)</f>
        <v>IL</v>
      </c>
      <c r="N4" t="str">
        <f t="shared" ca="1" si="2"/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 t="shared" si="0"/>
        <v>RAND</v>
      </c>
      <c r="L5" t="str">
        <f t="shared" ca="1" si="1"/>
        <v>NE</v>
      </c>
      <c r="M5" s="6" t="s">
        <v>650</v>
      </c>
      <c r="N5" t="str">
        <f t="shared" si="2"/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 t="shared" si="0"/>
        <v>DI</v>
      </c>
      <c r="L6" t="str">
        <f t="shared" ca="1" si="1"/>
        <v>DI</v>
      </c>
      <c r="M6" t="str">
        <f ca="1">IF(L6=FALSE, ,L6)</f>
        <v>DI</v>
      </c>
      <c r="N6" t="str">
        <f t="shared" ca="1" si="2"/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 t="shared" si="0"/>
        <v>RAND</v>
      </c>
      <c r="L7" t="str">
        <f t="shared" ca="1" si="1"/>
        <v>NE</v>
      </c>
      <c r="M7" s="6" t="s">
        <v>649</v>
      </c>
      <c r="N7" t="str">
        <f t="shared" si="2"/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 t="shared" si="0"/>
        <v>EN</v>
      </c>
      <c r="L8" t="str">
        <f t="shared" ca="1" si="1"/>
        <v>EN</v>
      </c>
      <c r="M8" t="str">
        <f ca="1">IF(L8=FALSE, ,L8)</f>
        <v>EN</v>
      </c>
      <c r="N8" t="str">
        <f t="shared" ca="1" si="2"/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 t="shared" si="0"/>
        <v>WM</v>
      </c>
      <c r="L9" t="str">
        <f t="shared" ca="1" si="1"/>
        <v>WM</v>
      </c>
      <c r="M9" t="str">
        <f ca="1">IF(L9=FALSE, ,L9)</f>
        <v>WM</v>
      </c>
      <c r="N9" t="str">
        <f t="shared" ca="1" si="2"/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 t="shared" si="0"/>
        <v>IL</v>
      </c>
      <c r="L10" t="str">
        <f t="shared" ca="1" si="1"/>
        <v>IL</v>
      </c>
      <c r="M10" t="str">
        <f ca="1">IF(L10=FALSE, ,L10)</f>
        <v>IL</v>
      </c>
      <c r="N10" t="str">
        <f t="shared" ca="1" si="2"/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 t="shared" si="0"/>
        <v>RAND</v>
      </c>
      <c r="L11" t="str">
        <f t="shared" ca="1" si="1"/>
        <v>NE</v>
      </c>
      <c r="M11" s="6" t="s">
        <v>648</v>
      </c>
      <c r="N11" t="str">
        <f t="shared" si="2"/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 t="shared" si="0"/>
        <v>DI</v>
      </c>
      <c r="L12" t="str">
        <f t="shared" ca="1" si="1"/>
        <v>DI</v>
      </c>
      <c r="M12" t="str">
        <f ca="1">IF(L12=FALSE, ,L12)</f>
        <v>DI</v>
      </c>
      <c r="N12" t="str">
        <f t="shared" ca="1" si="2"/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 t="shared" si="0"/>
        <v>RAND</v>
      </c>
      <c r="L13" t="str">
        <f t="shared" ca="1" si="1"/>
        <v>NE</v>
      </c>
      <c r="M13" t="str">
        <f ca="1">IF(L13=FALSE, ,L13)</f>
        <v>NE</v>
      </c>
      <c r="N13" t="str">
        <f t="shared" ca="1" si="2"/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 t="shared" si="0"/>
        <v>DI</v>
      </c>
      <c r="L14" t="str">
        <f t="shared" ca="1" si="1"/>
        <v>DI</v>
      </c>
      <c r="M14" t="str">
        <f ca="1">IF(L14=FALSE, ,L14)</f>
        <v>DI</v>
      </c>
      <c r="N14" t="str">
        <f t="shared" ca="1" si="2"/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 t="shared" si="0"/>
        <v>RAND</v>
      </c>
      <c r="L15" t="str">
        <f t="shared" ca="1" si="1"/>
        <v>NE</v>
      </c>
      <c r="M15" t="str">
        <f ca="1">IF(L15=FALSE, ,L15)</f>
        <v>NE</v>
      </c>
      <c r="N15" t="str">
        <f t="shared" ca="1" si="2"/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 t="shared" si="0"/>
        <v>RAND</v>
      </c>
      <c r="L16" t="str">
        <f t="shared" ca="1" si="1"/>
        <v>NE</v>
      </c>
      <c r="M16" s="6" t="s">
        <v>649</v>
      </c>
      <c r="N16" t="str">
        <f t="shared" si="2"/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 t="shared" si="0"/>
        <v>RAND</v>
      </c>
      <c r="L17" t="str">
        <f t="shared" ca="1" si="1"/>
        <v>NE</v>
      </c>
      <c r="M17" s="6" t="s">
        <v>650</v>
      </c>
      <c r="N17" t="str">
        <f t="shared" si="2"/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 t="shared" si="0"/>
        <v>RAND</v>
      </c>
      <c r="L18" t="str">
        <f t="shared" ca="1" si="1"/>
        <v>NE</v>
      </c>
      <c r="M18" s="6" t="s">
        <v>648</v>
      </c>
      <c r="N18" t="str">
        <f t="shared" si="2"/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 t="shared" si="0"/>
        <v>DI</v>
      </c>
      <c r="L19" t="str">
        <f t="shared" ca="1" si="1"/>
        <v>DI</v>
      </c>
      <c r="M19" t="str">
        <f t="shared" ref="M19:M24" ca="1" si="3">IF(L19=FALSE, ,L19)</f>
        <v>DI</v>
      </c>
      <c r="N19" t="str">
        <f t="shared" ca="1" si="2"/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 t="shared" si="0"/>
        <v>IL</v>
      </c>
      <c r="L20" t="str">
        <f t="shared" ca="1" si="1"/>
        <v>IL</v>
      </c>
      <c r="M20" t="str">
        <f t="shared" ca="1" si="3"/>
        <v>IL</v>
      </c>
      <c r="N20" t="str">
        <f t="shared" ca="1" si="2"/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 t="shared" si="0"/>
        <v>RAND</v>
      </c>
      <c r="L21" t="str">
        <f t="shared" ca="1" si="1"/>
        <v>NE</v>
      </c>
      <c r="M21" t="str">
        <f t="shared" ca="1" si="3"/>
        <v>NE</v>
      </c>
      <c r="N21" t="str">
        <f t="shared" ca="1" si="2"/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 t="shared" si="0"/>
        <v>RAND</v>
      </c>
      <c r="L22" t="str">
        <f t="shared" ca="1" si="1"/>
        <v>NE</v>
      </c>
      <c r="M22" t="str">
        <f t="shared" ca="1" si="3"/>
        <v>NE</v>
      </c>
      <c r="N22" t="str">
        <f t="shared" ca="1" si="2"/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 t="shared" si="0"/>
        <v>DI</v>
      </c>
      <c r="L23" t="str">
        <f t="shared" ca="1" si="1"/>
        <v>DI</v>
      </c>
      <c r="M23" t="str">
        <f t="shared" ca="1" si="3"/>
        <v>DI</v>
      </c>
      <c r="N23" t="str">
        <f t="shared" ca="1" si="2"/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 t="shared" si="0"/>
        <v>EN</v>
      </c>
      <c r="L24" t="str">
        <f t="shared" ca="1" si="1"/>
        <v>EN</v>
      </c>
      <c r="M24" t="str">
        <f t="shared" ca="1" si="3"/>
        <v>EN</v>
      </c>
      <c r="N24" t="str">
        <f t="shared" ca="1" si="2"/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 t="shared" si="0"/>
        <v>RAND</v>
      </c>
      <c r="L25" t="b">
        <f t="shared" ca="1" si="1"/>
        <v>0</v>
      </c>
      <c r="M25" s="6" t="s">
        <v>648</v>
      </c>
      <c r="N25" t="str">
        <f t="shared" si="2"/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 t="shared" si="0"/>
        <v>DI</v>
      </c>
      <c r="L26" t="str">
        <f t="shared" ca="1" si="1"/>
        <v>DI</v>
      </c>
      <c r="M26" t="str">
        <f ca="1">IF(L26=FALSE, ,L26)</f>
        <v>DI</v>
      </c>
      <c r="N26" t="str">
        <f t="shared" ca="1" si="2"/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 t="shared" si="0"/>
        <v>EN</v>
      </c>
      <c r="L27" t="str">
        <f t="shared" ca="1" si="1"/>
        <v>EN</v>
      </c>
      <c r="M27" t="str">
        <f ca="1">IF(L27=FALSE, ,L27)</f>
        <v>EN</v>
      </c>
      <c r="N27" t="str">
        <f t="shared" ca="1" si="2"/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 t="shared" si="0"/>
        <v>RAND</v>
      </c>
      <c r="L28" t="b">
        <f t="shared" ca="1" si="1"/>
        <v>0</v>
      </c>
      <c r="M28" s="6" t="s">
        <v>649</v>
      </c>
      <c r="N28" t="str">
        <f t="shared" si="2"/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 t="shared" si="0"/>
        <v>EN</v>
      </c>
      <c r="L29" t="str">
        <f t="shared" ca="1" si="1"/>
        <v>EN</v>
      </c>
      <c r="M29" t="str">
        <f t="shared" ref="M29:M37" ca="1" si="4">IF(L29=FALSE, ,L29)</f>
        <v>EN</v>
      </c>
      <c r="N29" t="str">
        <f t="shared" ca="1" si="2"/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 t="shared" si="0"/>
        <v>RAND</v>
      </c>
      <c r="L30" t="str">
        <f t="shared" ca="1" si="1"/>
        <v>NE</v>
      </c>
      <c r="M30" t="str">
        <f t="shared" ca="1" si="4"/>
        <v>NE</v>
      </c>
      <c r="N30" t="str">
        <f t="shared" ca="1" si="2"/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 t="shared" si="0"/>
        <v>DI</v>
      </c>
      <c r="L31" t="str">
        <f t="shared" ca="1" si="1"/>
        <v>DI</v>
      </c>
      <c r="M31" t="str">
        <f t="shared" ca="1" si="4"/>
        <v>DI</v>
      </c>
      <c r="N31" t="str">
        <f t="shared" ca="1" si="2"/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 t="shared" si="0"/>
        <v>IL</v>
      </c>
      <c r="L32" t="str">
        <f t="shared" ca="1" si="1"/>
        <v>IL</v>
      </c>
      <c r="M32" t="str">
        <f t="shared" ca="1" si="4"/>
        <v>IL</v>
      </c>
      <c r="N32" t="str">
        <f t="shared" ca="1" si="2"/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 t="shared" si="0"/>
        <v>RAND</v>
      </c>
      <c r="L33" t="str">
        <f t="shared" ca="1" si="1"/>
        <v>NE</v>
      </c>
      <c r="M33" t="str">
        <f t="shared" ca="1" si="4"/>
        <v>NE</v>
      </c>
      <c r="N33" t="str">
        <f t="shared" ca="1" si="2"/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 t="shared" ref="K34:K65" si="5">IF(B34=FALSE, IF(C34=FALSE, IF(D34=FALSE, IF(E34=FALSE, "RAND", E34), D34), C34), B34)</f>
        <v>RAND</v>
      </c>
      <c r="L34" t="str">
        <f t="shared" ref="L34:L65" ca="1" si="6">IF(K34="RAND", OFFSET(F34, 0, MOD(RAND(), 3)), K34)</f>
        <v>NE</v>
      </c>
      <c r="M34" t="str">
        <f t="shared" ca="1" si="4"/>
        <v>NE</v>
      </c>
      <c r="N34" t="str">
        <f t="shared" ref="N34:N65" ca="1" si="7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 t="shared" si="5"/>
        <v>RAND</v>
      </c>
      <c r="L35" t="str">
        <f t="shared" ca="1" si="6"/>
        <v>NE</v>
      </c>
      <c r="M35" t="str">
        <f t="shared" ca="1" si="4"/>
        <v>NE</v>
      </c>
      <c r="N35" t="str">
        <f t="shared" ca="1" si="7"/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 t="shared" si="5"/>
        <v>WM</v>
      </c>
      <c r="L36" t="str">
        <f t="shared" ca="1" si="6"/>
        <v>WM</v>
      </c>
      <c r="M36" t="str">
        <f t="shared" ca="1" si="4"/>
        <v>WM</v>
      </c>
      <c r="N36" t="str">
        <f t="shared" ca="1" si="7"/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 t="shared" si="5"/>
        <v>RAND</v>
      </c>
      <c r="L37" t="str">
        <f t="shared" ca="1" si="6"/>
        <v>NE</v>
      </c>
      <c r="M37" t="str">
        <f t="shared" ca="1" si="4"/>
        <v>NE</v>
      </c>
      <c r="N37" t="str">
        <f t="shared" ca="1" si="7"/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 t="shared" si="5"/>
        <v>RAND</v>
      </c>
      <c r="L38" t="b">
        <f t="shared" ca="1" si="6"/>
        <v>0</v>
      </c>
      <c r="M38" s="6" t="s">
        <v>650</v>
      </c>
      <c r="N38" t="str">
        <f t="shared" si="7"/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 t="shared" si="5"/>
        <v>RAND</v>
      </c>
      <c r="L39" t="str">
        <f t="shared" ca="1" si="6"/>
        <v>NE</v>
      </c>
      <c r="M39" t="str">
        <f t="shared" ref="M39:M74" ca="1" si="8">IF(L39=FALSE, ,L39)</f>
        <v>NE</v>
      </c>
      <c r="N39" t="str">
        <f t="shared" ca="1" si="7"/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 t="shared" si="5"/>
        <v>RAND</v>
      </c>
      <c r="L40" t="str">
        <f t="shared" ca="1" si="6"/>
        <v>NE</v>
      </c>
      <c r="M40" t="str">
        <f t="shared" ca="1" si="8"/>
        <v>NE</v>
      </c>
      <c r="N40" t="str">
        <f t="shared" ca="1" si="7"/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 t="shared" si="5"/>
        <v>DI</v>
      </c>
      <c r="L41" t="str">
        <f t="shared" ca="1" si="6"/>
        <v>DI</v>
      </c>
      <c r="M41" t="str">
        <f t="shared" ca="1" si="8"/>
        <v>DI</v>
      </c>
      <c r="N41" t="str">
        <f t="shared" ca="1" si="7"/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 t="shared" si="5"/>
        <v>DI</v>
      </c>
      <c r="L42" t="str">
        <f t="shared" ca="1" si="6"/>
        <v>DI</v>
      </c>
      <c r="M42" t="str">
        <f t="shared" ca="1" si="8"/>
        <v>DI</v>
      </c>
      <c r="N42" t="str">
        <f t="shared" ca="1" si="7"/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 t="shared" si="5"/>
        <v>DI</v>
      </c>
      <c r="L43" t="str">
        <f t="shared" ca="1" si="6"/>
        <v>DI</v>
      </c>
      <c r="M43" t="str">
        <f t="shared" ca="1" si="8"/>
        <v>DI</v>
      </c>
      <c r="N43" t="str">
        <f t="shared" ca="1" si="7"/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 t="shared" si="5"/>
        <v>EN</v>
      </c>
      <c r="L44" t="str">
        <f t="shared" ca="1" si="6"/>
        <v>EN</v>
      </c>
      <c r="M44" t="str">
        <f t="shared" ca="1" si="8"/>
        <v>EN</v>
      </c>
      <c r="N44" t="str">
        <f t="shared" ca="1" si="7"/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 t="shared" si="5"/>
        <v>DI</v>
      </c>
      <c r="L45" t="str">
        <f t="shared" ca="1" si="6"/>
        <v>DI</v>
      </c>
      <c r="M45" t="str">
        <f t="shared" ca="1" si="8"/>
        <v>DI</v>
      </c>
      <c r="N45" t="str">
        <f t="shared" ca="1" si="7"/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 t="shared" si="5"/>
        <v>RAND</v>
      </c>
      <c r="L46" t="str">
        <f t="shared" ca="1" si="6"/>
        <v>NE</v>
      </c>
      <c r="M46" t="str">
        <f t="shared" ca="1" si="8"/>
        <v>NE</v>
      </c>
      <c r="N46" t="str">
        <f t="shared" ca="1" si="7"/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 t="shared" si="5"/>
        <v>DI</v>
      </c>
      <c r="L47" t="str">
        <f t="shared" ca="1" si="6"/>
        <v>DI</v>
      </c>
      <c r="M47" t="str">
        <f t="shared" ca="1" si="8"/>
        <v>DI</v>
      </c>
      <c r="N47" t="str">
        <f t="shared" ca="1" si="7"/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 t="shared" si="5"/>
        <v>IL</v>
      </c>
      <c r="L48" t="str">
        <f t="shared" ca="1" si="6"/>
        <v>IL</v>
      </c>
      <c r="M48" t="str">
        <f t="shared" ca="1" si="8"/>
        <v>IL</v>
      </c>
      <c r="N48" t="str">
        <f t="shared" ca="1" si="7"/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 t="shared" si="5"/>
        <v>IL</v>
      </c>
      <c r="L49" t="str">
        <f t="shared" ca="1" si="6"/>
        <v>IL</v>
      </c>
      <c r="M49" t="str">
        <f t="shared" ca="1" si="8"/>
        <v>IL</v>
      </c>
      <c r="N49" t="str">
        <f t="shared" ca="1" si="7"/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 t="shared" si="5"/>
        <v>RAND</v>
      </c>
      <c r="L50" t="str">
        <f t="shared" ca="1" si="6"/>
        <v>NE</v>
      </c>
      <c r="M50" t="str">
        <f t="shared" ca="1" si="8"/>
        <v>NE</v>
      </c>
      <c r="N50" t="str">
        <f t="shared" ca="1" si="7"/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 t="shared" si="5"/>
        <v>DI</v>
      </c>
      <c r="L51" t="str">
        <f t="shared" ca="1" si="6"/>
        <v>DI</v>
      </c>
      <c r="M51" t="str">
        <f t="shared" ca="1" si="8"/>
        <v>DI</v>
      </c>
      <c r="N51" t="str">
        <f t="shared" ca="1" si="7"/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 t="shared" si="5"/>
        <v>RAND</v>
      </c>
      <c r="L52" t="str">
        <f t="shared" ca="1" si="6"/>
        <v>NE</v>
      </c>
      <c r="M52" t="str">
        <f t="shared" ca="1" si="8"/>
        <v>NE</v>
      </c>
      <c r="N52" t="str">
        <f t="shared" ca="1" si="7"/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 t="shared" si="5"/>
        <v>IL</v>
      </c>
      <c r="L53" t="str">
        <f t="shared" ca="1" si="6"/>
        <v>IL</v>
      </c>
      <c r="M53" t="str">
        <f t="shared" ca="1" si="8"/>
        <v>IL</v>
      </c>
      <c r="N53" t="str">
        <f t="shared" ca="1" si="7"/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 t="shared" si="5"/>
        <v>IL</v>
      </c>
      <c r="L54" t="str">
        <f t="shared" ca="1" si="6"/>
        <v>IL</v>
      </c>
      <c r="M54" t="str">
        <f t="shared" ca="1" si="8"/>
        <v>IL</v>
      </c>
      <c r="N54" t="str">
        <f t="shared" ca="1" si="7"/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 t="shared" si="5"/>
        <v>RAND</v>
      </c>
      <c r="L55" t="str">
        <f t="shared" ca="1" si="6"/>
        <v>NE</v>
      </c>
      <c r="M55" t="str">
        <f t="shared" ca="1" si="8"/>
        <v>NE</v>
      </c>
      <c r="N55" t="str">
        <f t="shared" ca="1" si="7"/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 t="shared" si="5"/>
        <v>RAND</v>
      </c>
      <c r="L56" t="str">
        <f t="shared" ca="1" si="6"/>
        <v>NE</v>
      </c>
      <c r="M56" t="str">
        <f t="shared" ca="1" si="8"/>
        <v>NE</v>
      </c>
      <c r="N56" t="str">
        <f t="shared" ca="1" si="7"/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 t="shared" si="5"/>
        <v>RAND</v>
      </c>
      <c r="L57" t="str">
        <f t="shared" ca="1" si="6"/>
        <v>NE</v>
      </c>
      <c r="M57" t="str">
        <f t="shared" ca="1" si="8"/>
        <v>NE</v>
      </c>
      <c r="N57" t="str">
        <f t="shared" ca="1" si="7"/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 t="shared" si="5"/>
        <v>IL</v>
      </c>
      <c r="L58" t="str">
        <f t="shared" ca="1" si="6"/>
        <v>IL</v>
      </c>
      <c r="M58" t="str">
        <f t="shared" ca="1" si="8"/>
        <v>IL</v>
      </c>
      <c r="N58" t="str">
        <f t="shared" ca="1" si="7"/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 t="shared" si="5"/>
        <v>IL</v>
      </c>
      <c r="L59" t="str">
        <f t="shared" ca="1" si="6"/>
        <v>IL</v>
      </c>
      <c r="M59" t="str">
        <f t="shared" ca="1" si="8"/>
        <v>IL</v>
      </c>
      <c r="N59" t="str">
        <f t="shared" ca="1" si="7"/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 t="shared" si="5"/>
        <v>RAND</v>
      </c>
      <c r="L60" t="str">
        <f t="shared" ca="1" si="6"/>
        <v>NE</v>
      </c>
      <c r="M60" t="str">
        <f t="shared" ca="1" si="8"/>
        <v>NE</v>
      </c>
      <c r="N60" t="str">
        <f t="shared" ca="1" si="7"/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 t="shared" si="5"/>
        <v>RAND</v>
      </c>
      <c r="L61" t="str">
        <f t="shared" ca="1" si="6"/>
        <v>NE</v>
      </c>
      <c r="M61" t="str">
        <f t="shared" ca="1" si="8"/>
        <v>NE</v>
      </c>
      <c r="N61" t="str">
        <f t="shared" ca="1" si="7"/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 t="shared" si="5"/>
        <v>WM</v>
      </c>
      <c r="L62" t="str">
        <f t="shared" ca="1" si="6"/>
        <v>WM</v>
      </c>
      <c r="M62" t="str">
        <f t="shared" ca="1" si="8"/>
        <v>WM</v>
      </c>
      <c r="N62" t="str">
        <f t="shared" ca="1" si="7"/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 t="shared" si="5"/>
        <v>RAND</v>
      </c>
      <c r="L63" t="str">
        <f t="shared" ca="1" si="6"/>
        <v>NE</v>
      </c>
      <c r="M63" t="str">
        <f t="shared" ca="1" si="8"/>
        <v>NE</v>
      </c>
      <c r="N63" t="str">
        <f t="shared" ca="1" si="7"/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 t="shared" si="5"/>
        <v>IL</v>
      </c>
      <c r="L64" t="str">
        <f t="shared" ca="1" si="6"/>
        <v>IL</v>
      </c>
      <c r="M64" t="str">
        <f t="shared" ca="1" si="8"/>
        <v>IL</v>
      </c>
      <c r="N64" t="str">
        <f t="shared" ca="1" si="7"/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 t="shared" si="5"/>
        <v>RAND</v>
      </c>
      <c r="L65" t="str">
        <f t="shared" ca="1" si="6"/>
        <v>NE</v>
      </c>
      <c r="M65" t="str">
        <f t="shared" ca="1" si="8"/>
        <v>NE</v>
      </c>
      <c r="N65" t="str">
        <f t="shared" ca="1" si="7"/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 t="shared" ref="K66:K101" si="9">IF(B66=FALSE, IF(C66=FALSE, IF(D66=FALSE, IF(E66=FALSE, "RAND", E66), D66), C66), B66)</f>
        <v>DI</v>
      </c>
      <c r="L66" t="str">
        <f t="shared" ref="L66:L97" ca="1" si="10">IF(K66="RAND", OFFSET(F66, 0, MOD(RAND(), 3)), K66)</f>
        <v>DI</v>
      </c>
      <c r="M66" t="str">
        <f t="shared" ca="1" si="8"/>
        <v>DI</v>
      </c>
      <c r="N66" t="str">
        <f t="shared" ref="N66:N97" ca="1" si="1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 t="shared" si="9"/>
        <v>IL</v>
      </c>
      <c r="L67" t="str">
        <f t="shared" ca="1" si="10"/>
        <v>IL</v>
      </c>
      <c r="M67" t="str">
        <f t="shared" ca="1" si="8"/>
        <v>IL</v>
      </c>
      <c r="N67" t="str">
        <f t="shared" ca="1" si="11"/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 t="shared" si="9"/>
        <v>IL</v>
      </c>
      <c r="L68" t="str">
        <f t="shared" ca="1" si="10"/>
        <v>IL</v>
      </c>
      <c r="M68" t="str">
        <f t="shared" ca="1" si="8"/>
        <v>IL</v>
      </c>
      <c r="N68" t="str">
        <f t="shared" ca="1" si="11"/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 t="shared" si="9"/>
        <v>EN</v>
      </c>
      <c r="L69" t="str">
        <f t="shared" ca="1" si="10"/>
        <v>EN</v>
      </c>
      <c r="M69" t="str">
        <f t="shared" ca="1" si="8"/>
        <v>EN</v>
      </c>
      <c r="N69" t="str">
        <f t="shared" ca="1" si="11"/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 t="shared" si="9"/>
        <v>DI</v>
      </c>
      <c r="L70" t="str">
        <f t="shared" ca="1" si="10"/>
        <v>DI</v>
      </c>
      <c r="M70" t="str">
        <f t="shared" ca="1" si="8"/>
        <v>DI</v>
      </c>
      <c r="N70" t="str">
        <f t="shared" ca="1" si="11"/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 t="shared" si="9"/>
        <v>EN</v>
      </c>
      <c r="L71" t="str">
        <f t="shared" ca="1" si="10"/>
        <v>EN</v>
      </c>
      <c r="M71" t="str">
        <f t="shared" ca="1" si="8"/>
        <v>EN</v>
      </c>
      <c r="N71" t="str">
        <f t="shared" ca="1" si="11"/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 t="shared" si="9"/>
        <v>RAND</v>
      </c>
      <c r="L72" t="str">
        <f t="shared" ca="1" si="10"/>
        <v>NE</v>
      </c>
      <c r="M72" t="str">
        <f t="shared" ca="1" si="8"/>
        <v>NE</v>
      </c>
      <c r="N72" t="str">
        <f t="shared" ca="1" si="11"/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 t="shared" si="9"/>
        <v>IL</v>
      </c>
      <c r="L73" t="str">
        <f t="shared" ca="1" si="10"/>
        <v>IL</v>
      </c>
      <c r="M73" t="str">
        <f t="shared" ca="1" si="8"/>
        <v>IL</v>
      </c>
      <c r="N73" t="str">
        <f t="shared" ca="1" si="11"/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 t="shared" si="9"/>
        <v>EN</v>
      </c>
      <c r="L74" t="str">
        <f t="shared" ca="1" si="10"/>
        <v>EN</v>
      </c>
      <c r="M74" t="str">
        <f t="shared" ca="1" si="8"/>
        <v>EN</v>
      </c>
      <c r="N74" t="str">
        <f t="shared" ca="1" si="11"/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 t="shared" si="9"/>
        <v>RAND</v>
      </c>
      <c r="L75" t="b">
        <f t="shared" ca="1" si="10"/>
        <v>0</v>
      </c>
      <c r="M75" s="6" t="s">
        <v>651</v>
      </c>
      <c r="N75" t="str">
        <f t="shared" si="11"/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 t="shared" si="9"/>
        <v>EN</v>
      </c>
      <c r="L76" t="str">
        <f t="shared" ca="1" si="10"/>
        <v>EN</v>
      </c>
      <c r="M76" t="str">
        <f t="shared" ref="M76:M85" ca="1" si="12">IF(L76=FALSE, ,L76)</f>
        <v>EN</v>
      </c>
      <c r="N76" t="str">
        <f t="shared" ca="1" si="11"/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 t="shared" si="9"/>
        <v>DI</v>
      </c>
      <c r="L77" t="str">
        <f t="shared" ca="1" si="10"/>
        <v>DI</v>
      </c>
      <c r="M77" t="str">
        <f t="shared" ca="1" si="12"/>
        <v>DI</v>
      </c>
      <c r="N77" t="str">
        <f t="shared" ca="1" si="11"/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 t="shared" si="9"/>
        <v>EN</v>
      </c>
      <c r="L78" t="str">
        <f t="shared" ca="1" si="10"/>
        <v>EN</v>
      </c>
      <c r="M78" t="str">
        <f t="shared" ca="1" si="12"/>
        <v>EN</v>
      </c>
      <c r="N78" t="str">
        <f t="shared" ca="1" si="11"/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 t="shared" si="9"/>
        <v>EN</v>
      </c>
      <c r="L79" t="str">
        <f t="shared" ca="1" si="10"/>
        <v>EN</v>
      </c>
      <c r="M79" t="str">
        <f t="shared" ca="1" si="12"/>
        <v>EN</v>
      </c>
      <c r="N79" t="str">
        <f t="shared" ca="1" si="11"/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 t="shared" si="9"/>
        <v>IL</v>
      </c>
      <c r="L80" t="str">
        <f t="shared" ca="1" si="10"/>
        <v>IL</v>
      </c>
      <c r="M80" t="str">
        <f t="shared" ca="1" si="12"/>
        <v>IL</v>
      </c>
      <c r="N80" t="str">
        <f t="shared" ca="1" si="11"/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 t="shared" si="9"/>
        <v>IL</v>
      </c>
      <c r="L81" t="str">
        <f t="shared" ca="1" si="10"/>
        <v>IL</v>
      </c>
      <c r="M81" t="str">
        <f t="shared" ca="1" si="12"/>
        <v>IL</v>
      </c>
      <c r="N81" t="str">
        <f t="shared" ca="1" si="11"/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 t="shared" si="9"/>
        <v>EN</v>
      </c>
      <c r="L82" t="str">
        <f t="shared" ca="1" si="10"/>
        <v>EN</v>
      </c>
      <c r="M82" t="str">
        <f t="shared" ca="1" si="12"/>
        <v>EN</v>
      </c>
      <c r="N82" t="str">
        <f t="shared" ca="1" si="11"/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 t="shared" si="9"/>
        <v>DI</v>
      </c>
      <c r="L83" t="str">
        <f t="shared" ca="1" si="10"/>
        <v>DI</v>
      </c>
      <c r="M83" t="str">
        <f t="shared" ca="1" si="12"/>
        <v>DI</v>
      </c>
      <c r="N83" t="str">
        <f t="shared" ca="1" si="11"/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 t="shared" si="9"/>
        <v>WM</v>
      </c>
      <c r="L84" t="str">
        <f t="shared" ca="1" si="10"/>
        <v>WM</v>
      </c>
      <c r="M84" t="str">
        <f t="shared" ca="1" si="12"/>
        <v>WM</v>
      </c>
      <c r="N84" t="str">
        <f t="shared" ca="1" si="11"/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 t="shared" si="9"/>
        <v>EN</v>
      </c>
      <c r="L85" t="str">
        <f t="shared" ca="1" si="10"/>
        <v>EN</v>
      </c>
      <c r="M85" t="str">
        <f t="shared" ca="1" si="12"/>
        <v>EN</v>
      </c>
      <c r="N85" t="str">
        <f t="shared" ca="1" si="11"/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 t="shared" si="9"/>
        <v>RAND</v>
      </c>
      <c r="L86" t="b">
        <f t="shared" ca="1" si="10"/>
        <v>0</v>
      </c>
      <c r="M86" s="6" t="s">
        <v>648</v>
      </c>
      <c r="N86" t="str">
        <f t="shared" si="11"/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 t="shared" si="9"/>
        <v>IL</v>
      </c>
      <c r="L87" t="str">
        <f t="shared" ca="1" si="10"/>
        <v>IL</v>
      </c>
      <c r="M87" t="str">
        <f ca="1">IF(L87=FALSE, ,L87)</f>
        <v>IL</v>
      </c>
      <c r="N87" t="str">
        <f t="shared" ca="1" si="11"/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 t="shared" si="9"/>
        <v>EN</v>
      </c>
      <c r="L88" t="str">
        <f t="shared" ca="1" si="10"/>
        <v>EN</v>
      </c>
      <c r="M88" t="str">
        <f ca="1">IF(L88=FALSE, ,L88)</f>
        <v>EN</v>
      </c>
      <c r="N88" t="str">
        <f t="shared" ca="1" si="11"/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 t="shared" si="9"/>
        <v>EN</v>
      </c>
      <c r="L89" t="str">
        <f t="shared" ca="1" si="10"/>
        <v>EN</v>
      </c>
      <c r="M89" t="str">
        <f ca="1">IF(L89=FALSE, ,L89)</f>
        <v>EN</v>
      </c>
      <c r="N89" t="str">
        <f t="shared" ca="1" si="11"/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 t="shared" si="9"/>
        <v>RAND</v>
      </c>
      <c r="L90" t="b">
        <f t="shared" ca="1" si="10"/>
        <v>0</v>
      </c>
      <c r="M90" s="6" t="s">
        <v>651</v>
      </c>
      <c r="N90" t="str">
        <f t="shared" si="11"/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 t="shared" si="9"/>
        <v>IL</v>
      </c>
      <c r="L91" t="str">
        <f t="shared" ca="1" si="10"/>
        <v>IL</v>
      </c>
      <c r="M91" t="str">
        <f ca="1">IF(L91=FALSE, ,L91)</f>
        <v>IL</v>
      </c>
      <c r="N91" t="str">
        <f t="shared" ca="1" si="11"/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 t="shared" si="9"/>
        <v>IL</v>
      </c>
      <c r="L92" t="str">
        <f t="shared" ca="1" si="10"/>
        <v>IL</v>
      </c>
      <c r="M92" t="str">
        <f ca="1">IF(L92=FALSE, ,L92)</f>
        <v>IL</v>
      </c>
      <c r="N92" t="str">
        <f t="shared" ca="1" si="11"/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 t="shared" si="9"/>
        <v>EN</v>
      </c>
      <c r="L93" t="str">
        <f t="shared" ca="1" si="10"/>
        <v>EN</v>
      </c>
      <c r="M93" t="str">
        <f ca="1">IF(L93=FALSE, ,L93)</f>
        <v>EN</v>
      </c>
      <c r="N93" t="str">
        <f t="shared" ca="1" si="11"/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 t="shared" si="9"/>
        <v>IL</v>
      </c>
      <c r="L94" t="str">
        <f t="shared" ca="1" si="10"/>
        <v>IL</v>
      </c>
      <c r="M94" t="str">
        <f ca="1">IF(L94=FALSE, ,L94)</f>
        <v>IL</v>
      </c>
      <c r="N94" t="str">
        <f t="shared" ca="1" si="11"/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 t="shared" si="9"/>
        <v>EN</v>
      </c>
      <c r="L95" t="str">
        <f t="shared" ca="1" si="10"/>
        <v>EN</v>
      </c>
      <c r="M95" t="str">
        <f ca="1">IF(L95=FALSE, ,L95)</f>
        <v>EN</v>
      </c>
      <c r="N95" t="str">
        <f t="shared" ca="1" si="11"/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 t="shared" si="9"/>
        <v>RAND</v>
      </c>
      <c r="L96" t="b">
        <f t="shared" ca="1" si="10"/>
        <v>0</v>
      </c>
      <c r="M96" s="6" t="s">
        <v>649</v>
      </c>
      <c r="N96" t="str">
        <f t="shared" si="11"/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 t="shared" si="9"/>
        <v>EN</v>
      </c>
      <c r="L97" t="str">
        <f t="shared" ca="1" si="10"/>
        <v>EN</v>
      </c>
      <c r="M97" t="str">
        <f ca="1">IF(L97=FALSE, ,L97)</f>
        <v>EN</v>
      </c>
      <c r="N97" t="str">
        <f t="shared" ca="1" si="11"/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 t="shared" si="9"/>
        <v>EN</v>
      </c>
      <c r="L98" t="str">
        <f t="shared" ref="L98:L101" ca="1" si="13">IF(K98="RAND", OFFSET(F98, 0, MOD(RAND(), 3)), K98)</f>
        <v>EN</v>
      </c>
      <c r="M98" t="str">
        <f ca="1">IF(L98=FALSE, ,L98)</f>
        <v>EN</v>
      </c>
      <c r="N98" t="str">
        <f t="shared" ref="N98:N101" ca="1" si="14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 t="shared" si="9"/>
        <v>DI</v>
      </c>
      <c r="L99" t="str">
        <f t="shared" ca="1" si="13"/>
        <v>DI</v>
      </c>
      <c r="M99" t="str">
        <f ca="1">IF(L99=FALSE, ,L99)</f>
        <v>DI</v>
      </c>
      <c r="N99" t="str">
        <f t="shared" ca="1" si="14"/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 t="shared" si="9"/>
        <v>EN</v>
      </c>
      <c r="L100" t="str">
        <f t="shared" ca="1" si="13"/>
        <v>EN</v>
      </c>
      <c r="M100" t="str">
        <f ca="1">IF(L100=FALSE, ,L100)</f>
        <v>EN</v>
      </c>
      <c r="N100" t="str">
        <f t="shared" ca="1" si="14"/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 t="shared" si="9"/>
        <v>IL</v>
      </c>
      <c r="L101" t="str">
        <f t="shared" ca="1" si="13"/>
        <v>IL</v>
      </c>
      <c r="M101" t="str">
        <f ca="1">IF(L101=FALSE, ,L101)</f>
        <v>IL</v>
      </c>
      <c r="N101" t="str">
        <f t="shared" ca="1" si="14"/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2" t="s">
        <v>698</v>
      </c>
    </row>
    <row r="93" spans="1:5" ht="13" thickBot="1">
      <c r="B93" s="2" t="s">
        <v>442</v>
      </c>
      <c r="D93" s="52" t="s">
        <v>854</v>
      </c>
    </row>
    <row r="94" spans="1:5" ht="13" thickBot="1">
      <c r="B94" s="2" t="s">
        <v>402</v>
      </c>
      <c r="D94" s="52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2" t="s">
        <v>1093</v>
      </c>
    </row>
    <row r="99" spans="2:2" ht="15.75" customHeight="1" thickBot="1">
      <c r="B99" s="53" t="s">
        <v>1094</v>
      </c>
    </row>
    <row r="100" spans="2:2" ht="15.75" customHeight="1" thickBot="1">
      <c r="B100" s="52" t="s">
        <v>1092</v>
      </c>
    </row>
    <row r="101" spans="2:2" ht="15.75" customHeight="1" thickBot="1">
      <c r="B101" s="53" t="s">
        <v>1475</v>
      </c>
    </row>
    <row r="102" spans="2:2" ht="15.75" customHeight="1" thickBot="1">
      <c r="B102" s="52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7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584"/>
  <sheetViews>
    <sheetView tabSelected="1" zoomScale="85" zoomScaleNormal="85" workbookViewId="0">
      <pane xSplit="1" ySplit="1" topLeftCell="Z509" activePane="bottomRight" state="frozen"/>
      <selection pane="topRight" activeCell="B1" sqref="B1"/>
      <selection pane="bottomLeft" activeCell="A2" sqref="A2"/>
      <selection pane="bottomRight" activeCell="AA527" sqref="AA527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4" t="s">
        <v>1966</v>
      </c>
      <c r="AB1" s="54" t="s">
        <v>1967</v>
      </c>
      <c r="AC1" s="54" t="s">
        <v>1968</v>
      </c>
      <c r="AD1" s="54" t="s">
        <v>1969</v>
      </c>
      <c r="AE1" s="54" t="s">
        <v>1970</v>
      </c>
      <c r="AF1" s="54" t="s">
        <v>1971</v>
      </c>
      <c r="AG1" s="54" t="s">
        <v>1972</v>
      </c>
      <c r="AH1" s="54" t="s">
        <v>1973</v>
      </c>
      <c r="AI1" s="54" t="s">
        <v>1974</v>
      </c>
      <c r="AJ1" s="54" t="s">
        <v>1975</v>
      </c>
      <c r="AK1" s="54" t="s">
        <v>1976</v>
      </c>
      <c r="AL1" s="54" t="s">
        <v>1977</v>
      </c>
      <c r="AM1" s="54" t="s">
        <v>1978</v>
      </c>
      <c r="AN1" s="54" t="s">
        <v>1979</v>
      </c>
      <c r="AO1" s="54" t="s">
        <v>1982</v>
      </c>
      <c r="AP1" s="54" t="s">
        <v>1983</v>
      </c>
      <c r="AQ1" s="54" t="s">
        <v>1980</v>
      </c>
      <c r="AR1" s="54" t="s">
        <v>1981</v>
      </c>
      <c r="AS1" s="54" t="s">
        <v>1984</v>
      </c>
      <c r="AT1" s="54" t="s">
        <v>1985</v>
      </c>
      <c r="AU1" s="54" t="s">
        <v>1990</v>
      </c>
      <c r="AV1" s="58" t="s">
        <v>2016</v>
      </c>
      <c r="AW1" s="58" t="s">
        <v>2018</v>
      </c>
      <c r="AX1" s="58" t="s">
        <v>2014</v>
      </c>
      <c r="AY1" s="58" t="s">
        <v>2022</v>
      </c>
      <c r="AZ1" s="58" t="s">
        <v>2015</v>
      </c>
      <c r="BA1" s="58" t="s">
        <v>2017</v>
      </c>
      <c r="BB1" s="58" t="s">
        <v>2019</v>
      </c>
      <c r="BC1" s="58" t="s">
        <v>2020</v>
      </c>
      <c r="BD1" s="58" t="s">
        <v>2003</v>
      </c>
      <c r="BE1" s="58" t="s">
        <v>2004</v>
      </c>
      <c r="BF1" s="58" t="s">
        <v>2005</v>
      </c>
      <c r="BG1" s="58" t="s">
        <v>2006</v>
      </c>
    </row>
    <row r="2" spans="1:59">
      <c r="A2" s="9" t="s">
        <v>607</v>
      </c>
      <c r="B2" s="9" t="s">
        <v>870</v>
      </c>
      <c r="C2" s="9">
        <v>1</v>
      </c>
      <c r="D2" s="9">
        <v>1</v>
      </c>
      <c r="E2" s="9" t="str">
        <f t="shared" ref="E2:E17" si="0">_xlfn.CONCAT(B2, RIGHT(_xlfn.CONCAT("0", D2), 2))</f>
        <v>BZ-1_01</v>
      </c>
      <c r="F2" s="9" t="s">
        <v>794</v>
      </c>
      <c r="G2" s="9" t="s">
        <v>655</v>
      </c>
      <c r="H2" s="9" t="s">
        <v>652</v>
      </c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 t="shared" ref="S2:S18" si="1">IF(ISNA($J2), IF(ISNA($K2), IF(ISNA($L2), IF(ISNA($M2), IF(ISNA($N2), IF(ISNA($O2), IF(ISNA($P2), IF(ISNA($Q2), IF(ISNA($R2), "###error###", R$1),Q$1),P$1),O$1),N$1),M$1),L$1),K$1),J$1)</f>
        <v>Conjuration</v>
      </c>
      <c r="T2" s="9" t="str">
        <f t="shared" ref="T2:T18" si="2"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 t="shared" ref="W2:W18" si="3">_xlfn.CONCAT(V2, "_", T2)</f>
        <v>wand_ai_950_CO</v>
      </c>
      <c r="Z2" s="9" t="str">
        <f t="shared" ref="Z2:Z18" si="4">IF(ISBLANK(X2), W2, X2)</f>
        <v>wand_ai_950_CO</v>
      </c>
      <c r="AA2" s="9" t="b">
        <v>1</v>
      </c>
      <c r="AD2" s="9" t="b">
        <v>1</v>
      </c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V2" s="55">
        <v>61000</v>
      </c>
      <c r="AW2" s="55">
        <v>61001</v>
      </c>
      <c r="AX2" s="55">
        <v>71000</v>
      </c>
      <c r="AY2" s="55">
        <v>71001</v>
      </c>
      <c r="BB2" s="55">
        <v>91000</v>
      </c>
      <c r="BC2" s="55">
        <v>91001</v>
      </c>
      <c r="BD2" s="57">
        <v>1000</v>
      </c>
      <c r="BE2" s="57">
        <f t="shared" ref="BE2:BE17" si="5">IF(BD2="", "", BD2+1)</f>
        <v>1001</v>
      </c>
      <c r="BF2" s="57" t="b">
        <f t="shared" ref="BF2:BG16" si="6">AND(
OR(ISBLANK(AV2), AND(MOD(AV2, 10000) = BD2, QUOTIENT(AV2, 10000) = 6)),
OR(ISBLANK(AX2), AND(MOD(AX2, 10000) = BD2, QUOTIENT(AX2, 10000) = 7)),
OR(ISBLANK(AZ2), AND(MOD(AZ2, 10000) = BD2, QUOTIENT(AZ2, 10000) = 8)),
OR(ISBLANK(BB2), AND(MOD(BB2, 10000) = BD2, QUOTIENT(BB2, 10000) = 9))
)</f>
        <v>1</v>
      </c>
      <c r="BG2" s="57" t="b">
        <f t="shared" si="6"/>
        <v>1</v>
      </c>
    </row>
    <row r="3" spans="1:59">
      <c r="A3" s="9" t="s">
        <v>589</v>
      </c>
      <c r="B3" s="9" t="s">
        <v>701</v>
      </c>
      <c r="C3" s="9">
        <v>1</v>
      </c>
      <c r="D3" s="9">
        <v>1</v>
      </c>
      <c r="E3" s="9" t="str">
        <f t="shared" si="0"/>
        <v>BZ-1001</v>
      </c>
      <c r="F3" s="9" t="s">
        <v>795</v>
      </c>
      <c r="G3" s="9" t="s">
        <v>655</v>
      </c>
      <c r="H3" s="9" t="s">
        <v>652</v>
      </c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 t="shared" si="1"/>
        <v>Conjuration</v>
      </c>
      <c r="T3" s="9" t="str">
        <f t="shared" si="2"/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 t="shared" si="3"/>
        <v>wand_ai_920_CO</v>
      </c>
      <c r="Z3" s="9" t="str">
        <f t="shared" si="4"/>
        <v>wand_ai_920_CO</v>
      </c>
      <c r="AA3" s="9" t="b">
        <v>1</v>
      </c>
      <c r="AD3" s="9" t="b">
        <v>1</v>
      </c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V3" s="55">
        <v>61002</v>
      </c>
      <c r="AW3" s="55">
        <v>61003</v>
      </c>
      <c r="BB3" s="55">
        <v>91002</v>
      </c>
      <c r="BC3" s="55">
        <v>91003</v>
      </c>
      <c r="BD3" s="57">
        <v>1002</v>
      </c>
      <c r="BE3" s="57">
        <f t="shared" si="5"/>
        <v>1003</v>
      </c>
      <c r="BF3" s="57" t="b">
        <f t="shared" si="6"/>
        <v>1</v>
      </c>
      <c r="BG3" s="57" t="b">
        <f t="shared" si="6"/>
        <v>1</v>
      </c>
    </row>
    <row r="4" spans="1:59">
      <c r="A4" s="9" t="s">
        <v>229</v>
      </c>
      <c r="B4" s="9" t="s">
        <v>702</v>
      </c>
      <c r="C4" s="9">
        <v>1</v>
      </c>
      <c r="D4" s="9">
        <v>1</v>
      </c>
      <c r="E4" s="9" t="str">
        <f t="shared" si="0"/>
        <v>BZ-1101</v>
      </c>
      <c r="F4" s="9" t="s">
        <v>796</v>
      </c>
      <c r="G4" s="9" t="s">
        <v>655</v>
      </c>
      <c r="H4" s="9" t="s">
        <v>652</v>
      </c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 t="shared" si="1"/>
        <v>Transmutation</v>
      </c>
      <c r="T4" s="9" t="str">
        <f t="shared" si="2"/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 t="shared" si="3"/>
        <v>wand_ai_380_TR</v>
      </c>
      <c r="Z4" s="9" t="str">
        <f t="shared" si="4"/>
        <v>wand_ai_380_TR</v>
      </c>
      <c r="AA4" s="9" t="b">
        <v>1</v>
      </c>
      <c r="AD4" s="9" t="b">
        <v>1</v>
      </c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V4" s="55">
        <v>61004</v>
      </c>
      <c r="AW4" s="55">
        <v>61005</v>
      </c>
      <c r="AX4" s="55">
        <v>71004</v>
      </c>
      <c r="AY4" s="55">
        <v>71005</v>
      </c>
      <c r="BB4" s="55">
        <v>91004</v>
      </c>
      <c r="BC4" s="55">
        <v>91005</v>
      </c>
      <c r="BD4" s="57">
        <v>1004</v>
      </c>
      <c r="BE4" s="57">
        <f t="shared" si="5"/>
        <v>1005</v>
      </c>
      <c r="BF4" s="57" t="b">
        <f t="shared" si="6"/>
        <v>1</v>
      </c>
      <c r="BG4" s="57" t="b">
        <f t="shared" si="6"/>
        <v>1</v>
      </c>
    </row>
    <row r="5" spans="1:59">
      <c r="A5" s="9" t="s">
        <v>78</v>
      </c>
      <c r="B5" s="9" t="s">
        <v>703</v>
      </c>
      <c r="C5" s="9">
        <v>1</v>
      </c>
      <c r="D5" s="9">
        <v>1</v>
      </c>
      <c r="E5" s="9" t="str">
        <f t="shared" si="0"/>
        <v>BZ-1201</v>
      </c>
      <c r="F5" s="9" t="s">
        <v>797</v>
      </c>
      <c r="G5" s="9" t="s">
        <v>655</v>
      </c>
      <c r="H5" s="9" t="s">
        <v>652</v>
      </c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 t="shared" si="1"/>
        <v>Enchantment</v>
      </c>
      <c r="T5" s="9" t="str">
        <f t="shared" si="2"/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 t="shared" si="3"/>
        <v>wand_ai_120_EN</v>
      </c>
      <c r="Z5" s="9" t="str">
        <f t="shared" si="4"/>
        <v>wand_ai_120_EN</v>
      </c>
      <c r="AA5" s="9" t="b">
        <v>1</v>
      </c>
      <c r="AD5" s="9" t="b">
        <v>1</v>
      </c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V5" s="55">
        <v>61006</v>
      </c>
      <c r="AW5" s="55">
        <v>61007</v>
      </c>
      <c r="BB5" s="55">
        <v>91006</v>
      </c>
      <c r="BC5" s="55">
        <v>91007</v>
      </c>
      <c r="BD5" s="57">
        <v>1006</v>
      </c>
      <c r="BE5" s="57">
        <f t="shared" si="5"/>
        <v>1007</v>
      </c>
      <c r="BF5" s="57" t="b">
        <f t="shared" si="6"/>
        <v>1</v>
      </c>
      <c r="BG5" s="57" t="b">
        <f t="shared" si="6"/>
        <v>1</v>
      </c>
    </row>
    <row r="6" spans="1:59">
      <c r="A6" s="9" t="s">
        <v>481</v>
      </c>
      <c r="B6" s="9" t="s">
        <v>704</v>
      </c>
      <c r="C6" s="9">
        <v>1</v>
      </c>
      <c r="D6" s="9">
        <v>1</v>
      </c>
      <c r="E6" s="9" t="str">
        <f t="shared" si="0"/>
        <v>BZ-1301</v>
      </c>
      <c r="F6" s="9" t="s">
        <v>798</v>
      </c>
      <c r="G6" s="9" t="s">
        <v>655</v>
      </c>
      <c r="H6" s="9" t="s">
        <v>652</v>
      </c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 t="shared" si="1"/>
        <v>Transmutation</v>
      </c>
      <c r="T6" s="9" t="str">
        <f t="shared" si="2"/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 t="shared" si="3"/>
        <v>wand_ai_760_TR</v>
      </c>
      <c r="Z6" s="9" t="str">
        <f t="shared" si="4"/>
        <v>wand_ai_760_TR</v>
      </c>
      <c r="AA6" s="9" t="b">
        <v>1</v>
      </c>
      <c r="AD6" s="9" t="b">
        <v>1</v>
      </c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V6" s="55">
        <v>61008</v>
      </c>
      <c r="AW6" s="55">
        <v>61009</v>
      </c>
      <c r="AX6" s="55">
        <v>71008</v>
      </c>
      <c r="AY6" s="55">
        <v>71009</v>
      </c>
      <c r="BB6" s="55">
        <v>91008</v>
      </c>
      <c r="BC6" s="55">
        <v>91009</v>
      </c>
      <c r="BD6" s="57">
        <v>1008</v>
      </c>
      <c r="BE6" s="57">
        <f t="shared" si="5"/>
        <v>1009</v>
      </c>
      <c r="BF6" s="57" t="b">
        <f t="shared" si="6"/>
        <v>1</v>
      </c>
      <c r="BG6" s="57" t="b">
        <f t="shared" si="6"/>
        <v>1</v>
      </c>
    </row>
    <row r="7" spans="1:59">
      <c r="A7" s="9" t="s">
        <v>355</v>
      </c>
      <c r="B7" s="9" t="s">
        <v>705</v>
      </c>
      <c r="C7" s="9">
        <v>1</v>
      </c>
      <c r="D7" s="9">
        <v>1</v>
      </c>
      <c r="E7" s="9" t="str">
        <f t="shared" si="0"/>
        <v>BZ-1401</v>
      </c>
      <c r="F7" s="9" t="s">
        <v>799</v>
      </c>
      <c r="G7" s="9" t="s">
        <v>655</v>
      </c>
      <c r="H7" s="9" t="s">
        <v>652</v>
      </c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t="shared" ca="1" si="1"/>
        <v>Illusion</v>
      </c>
      <c r="T7" s="9" t="str">
        <f t="shared" ca="1" si="2"/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t="shared" ca="1" si="3"/>
        <v>wand_ai_560_IL</v>
      </c>
      <c r="Z7" s="9" t="str">
        <f t="shared" ca="1" si="4"/>
        <v>wand_ai_560_IL</v>
      </c>
      <c r="AA7" s="9" t="b">
        <v>1</v>
      </c>
      <c r="AD7" s="9" t="b">
        <v>1</v>
      </c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V7" s="55">
        <v>61010</v>
      </c>
      <c r="AW7" s="55">
        <v>61011</v>
      </c>
      <c r="AX7" s="55">
        <v>71010</v>
      </c>
      <c r="AY7" s="55">
        <v>71011</v>
      </c>
      <c r="BB7" s="55"/>
      <c r="BC7" s="55"/>
      <c r="BD7" s="57">
        <v>1010</v>
      </c>
      <c r="BE7" s="57">
        <f t="shared" si="5"/>
        <v>1011</v>
      </c>
      <c r="BF7" s="57" t="b">
        <f t="shared" si="6"/>
        <v>1</v>
      </c>
      <c r="BG7" s="57" t="b">
        <f t="shared" si="6"/>
        <v>1</v>
      </c>
    </row>
    <row r="8" spans="1:59">
      <c r="A8" s="9" t="s">
        <v>66</v>
      </c>
      <c r="B8" s="9" t="s">
        <v>706</v>
      </c>
      <c r="C8" s="9">
        <v>1</v>
      </c>
      <c r="D8" s="9">
        <v>1</v>
      </c>
      <c r="E8" s="9" t="str">
        <f t="shared" si="0"/>
        <v>BZ-1501</v>
      </c>
      <c r="F8" s="9" t="s">
        <v>800</v>
      </c>
      <c r="G8" s="9" t="s">
        <v>655</v>
      </c>
      <c r="H8" s="9" t="s">
        <v>652</v>
      </c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 t="shared" si="1"/>
        <v>Enchantment</v>
      </c>
      <c r="T8" s="9" t="str">
        <f t="shared" si="2"/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 t="shared" si="3"/>
        <v>wand_ai_100_EN</v>
      </c>
      <c r="Z8" s="9" t="str">
        <f t="shared" si="4"/>
        <v>wand_ai_100_EN</v>
      </c>
      <c r="AA8" s="9" t="b">
        <v>1</v>
      </c>
      <c r="AD8" s="9" t="b">
        <v>1</v>
      </c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V8" s="55">
        <v>61012</v>
      </c>
      <c r="AW8" s="55">
        <v>61013</v>
      </c>
      <c r="AX8" s="55">
        <v>71012</v>
      </c>
      <c r="AY8" s="55">
        <v>71013</v>
      </c>
      <c r="BB8" s="55"/>
      <c r="BC8" s="55"/>
      <c r="BD8" s="57">
        <v>1012</v>
      </c>
      <c r="BE8" s="57">
        <f t="shared" si="5"/>
        <v>1013</v>
      </c>
      <c r="BF8" s="57" t="b">
        <f t="shared" si="6"/>
        <v>1</v>
      </c>
      <c r="BG8" s="57" t="b">
        <f t="shared" si="6"/>
        <v>1</v>
      </c>
    </row>
    <row r="9" spans="1:59">
      <c r="A9" s="9" t="s">
        <v>611</v>
      </c>
      <c r="B9" s="9" t="s">
        <v>707</v>
      </c>
      <c r="C9" s="9">
        <v>1</v>
      </c>
      <c r="D9" s="9">
        <v>1</v>
      </c>
      <c r="E9" s="9" t="str">
        <f t="shared" si="0"/>
        <v>BZ-1601</v>
      </c>
      <c r="F9" s="9" t="s">
        <v>801</v>
      </c>
      <c r="G9" s="9" t="s">
        <v>655</v>
      </c>
      <c r="H9" s="9" t="s">
        <v>652</v>
      </c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 t="shared" si="1"/>
        <v>Abjuration</v>
      </c>
      <c r="T9" s="9" t="str">
        <f t="shared" si="2"/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 t="shared" si="3"/>
        <v>wand_ai_960_AB</v>
      </c>
      <c r="Z9" s="9" t="str">
        <f t="shared" si="4"/>
        <v>wand_ai_960_AB</v>
      </c>
      <c r="AA9" s="9" t="b">
        <v>1</v>
      </c>
      <c r="AD9" s="9" t="b">
        <v>1</v>
      </c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V9" s="55">
        <v>61014</v>
      </c>
      <c r="AW9" s="55">
        <v>61015</v>
      </c>
      <c r="AX9" s="55">
        <v>71014</v>
      </c>
      <c r="AY9" s="55">
        <v>71015</v>
      </c>
      <c r="BD9" s="57">
        <v>1014</v>
      </c>
      <c r="BE9" s="57">
        <f t="shared" si="5"/>
        <v>1015</v>
      </c>
      <c r="BF9" s="57" t="b">
        <f t="shared" si="6"/>
        <v>1</v>
      </c>
      <c r="BG9" s="57" t="b">
        <f t="shared" si="6"/>
        <v>1</v>
      </c>
    </row>
    <row r="10" spans="1:59">
      <c r="A10" s="9" t="s">
        <v>620</v>
      </c>
      <c r="B10" s="9" t="s">
        <v>708</v>
      </c>
      <c r="C10" s="9">
        <v>1</v>
      </c>
      <c r="D10" s="9">
        <v>1</v>
      </c>
      <c r="E10" s="9" t="str">
        <f t="shared" si="0"/>
        <v>BZ-1701</v>
      </c>
      <c r="F10" s="9" t="s">
        <v>802</v>
      </c>
      <c r="G10" s="9" t="s">
        <v>655</v>
      </c>
      <c r="H10" s="9" t="s">
        <v>652</v>
      </c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 t="shared" si="1"/>
        <v>Divination</v>
      </c>
      <c r="T10" s="9" t="str">
        <f t="shared" si="2"/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 t="shared" si="3"/>
        <v>wand_ai_970_DI</v>
      </c>
      <c r="Z10" s="9" t="str">
        <f t="shared" si="4"/>
        <v>wand_ai_970_DI</v>
      </c>
      <c r="AA10" s="9" t="b">
        <v>1</v>
      </c>
      <c r="AD10" s="9" t="b">
        <v>1</v>
      </c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V10" s="55">
        <v>61016</v>
      </c>
      <c r="AW10" s="55">
        <v>61017</v>
      </c>
      <c r="BB10" s="55">
        <v>91016</v>
      </c>
      <c r="BC10" s="55">
        <v>91017</v>
      </c>
      <c r="BD10" s="57">
        <v>1016</v>
      </c>
      <c r="BE10" s="57">
        <f t="shared" si="5"/>
        <v>1017</v>
      </c>
      <c r="BF10" s="57" t="b">
        <f t="shared" si="6"/>
        <v>1</v>
      </c>
      <c r="BG10" s="57" t="b">
        <f t="shared" si="6"/>
        <v>1</v>
      </c>
    </row>
    <row r="11" spans="1:59">
      <c r="A11" s="9" t="s">
        <v>63</v>
      </c>
      <c r="B11" s="9" t="s">
        <v>709</v>
      </c>
      <c r="C11" s="9">
        <v>1</v>
      </c>
      <c r="D11" s="9">
        <v>1</v>
      </c>
      <c r="E11" s="9" t="str">
        <f t="shared" si="0"/>
        <v>BZ-1801</v>
      </c>
      <c r="F11" s="9" t="s">
        <v>803</v>
      </c>
      <c r="G11" s="9" t="s">
        <v>655</v>
      </c>
      <c r="H11" s="9" t="s">
        <v>652</v>
      </c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 t="shared" si="1"/>
        <v>Divination</v>
      </c>
      <c r="T11" s="9" t="str">
        <f t="shared" si="2"/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 t="shared" si="3"/>
        <v>wand_ai_100_DI</v>
      </c>
      <c r="Z11" s="9" t="str">
        <f t="shared" si="4"/>
        <v>wand_ai_100_DI</v>
      </c>
      <c r="AA11" s="9" t="b">
        <v>1</v>
      </c>
      <c r="AD11" s="9" t="b">
        <v>1</v>
      </c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V11" s="55">
        <v>61018</v>
      </c>
      <c r="AW11" s="55">
        <v>61019</v>
      </c>
      <c r="AX11" s="55">
        <v>71018</v>
      </c>
      <c r="AY11" s="55">
        <v>71019</v>
      </c>
      <c r="AZ11" s="55"/>
      <c r="BA11" s="55"/>
      <c r="BB11" s="55"/>
      <c r="BC11" s="55"/>
      <c r="BD11" s="57">
        <v>1018</v>
      </c>
      <c r="BE11" s="57">
        <f t="shared" si="5"/>
        <v>1019</v>
      </c>
      <c r="BF11" s="57" t="b">
        <f t="shared" si="6"/>
        <v>1</v>
      </c>
      <c r="BG11" s="57" t="b">
        <f t="shared" si="6"/>
        <v>1</v>
      </c>
    </row>
    <row r="12" spans="1:59">
      <c r="A12" s="15" t="s">
        <v>697</v>
      </c>
      <c r="B12" s="9" t="s">
        <v>710</v>
      </c>
      <c r="C12" s="9">
        <v>1</v>
      </c>
      <c r="D12" s="9">
        <v>1</v>
      </c>
      <c r="E12" s="9" t="str">
        <f t="shared" si="0"/>
        <v>BZ-1901</v>
      </c>
      <c r="F12" s="9" t="s">
        <v>804</v>
      </c>
      <c r="G12" s="9" t="s">
        <v>655</v>
      </c>
      <c r="H12" s="9" t="s">
        <v>652</v>
      </c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t="shared" ca="1" si="1"/>
        <v>###error###</v>
      </c>
      <c r="T12" s="9" t="str">
        <f t="shared" ca="1" si="2"/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t="shared" ca="1" si="3"/>
        <v>#VALUE!</v>
      </c>
      <c r="X12" s="9" t="s">
        <v>1938</v>
      </c>
      <c r="Z12" s="9" t="str">
        <f t="shared" si="4"/>
        <v>IWAND03</v>
      </c>
      <c r="AA12" s="9" t="b">
        <v>1</v>
      </c>
      <c r="AD12" s="9" t="b">
        <v>1</v>
      </c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V12" s="55">
        <v>61020</v>
      </c>
      <c r="AW12" s="55">
        <v>61021</v>
      </c>
      <c r="BB12" s="55">
        <v>91020</v>
      </c>
      <c r="BC12" s="55">
        <v>91021</v>
      </c>
      <c r="BD12" s="57">
        <v>1020</v>
      </c>
      <c r="BE12" s="57">
        <f t="shared" si="5"/>
        <v>1021</v>
      </c>
      <c r="BF12" s="57" t="b">
        <f t="shared" si="6"/>
        <v>1</v>
      </c>
      <c r="BG12" s="57" t="b">
        <f t="shared" si="6"/>
        <v>1</v>
      </c>
    </row>
    <row r="13" spans="1:59">
      <c r="A13" s="21" t="s">
        <v>82</v>
      </c>
      <c r="B13" s="9" t="s">
        <v>871</v>
      </c>
      <c r="C13" s="9">
        <v>1</v>
      </c>
      <c r="D13" s="9">
        <v>1</v>
      </c>
      <c r="E13" s="9" t="str">
        <f t="shared" si="0"/>
        <v>BZ-1A01</v>
      </c>
      <c r="F13" s="9" t="s">
        <v>805</v>
      </c>
      <c r="G13" s="9" t="s">
        <v>655</v>
      </c>
      <c r="H13" s="9" t="s">
        <v>652</v>
      </c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 t="shared" si="1"/>
        <v>Abjuration</v>
      </c>
      <c r="T13" s="9" t="str">
        <f t="shared" si="2"/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 t="shared" si="3"/>
        <v>wand_ai_130_AB</v>
      </c>
      <c r="Z13" s="9" t="str">
        <f t="shared" si="4"/>
        <v>wand_ai_130_AB</v>
      </c>
      <c r="AA13" s="9" t="b">
        <v>1</v>
      </c>
      <c r="AB13" s="9" t="b">
        <v>1</v>
      </c>
      <c r="AD13" s="9" t="b">
        <v>1</v>
      </c>
      <c r="AE13" s="9" t="b">
        <v>1</v>
      </c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V13" s="55">
        <v>61022</v>
      </c>
      <c r="AW13" s="55">
        <v>61023</v>
      </c>
      <c r="AX13" s="55">
        <v>71022</v>
      </c>
      <c r="AY13" s="55">
        <v>71023</v>
      </c>
      <c r="BD13" s="57">
        <v>1022</v>
      </c>
      <c r="BE13" s="57">
        <f t="shared" si="5"/>
        <v>1023</v>
      </c>
      <c r="BF13" s="57" t="b">
        <f t="shared" si="6"/>
        <v>1</v>
      </c>
      <c r="BG13" s="57" t="b">
        <f t="shared" si="6"/>
        <v>1</v>
      </c>
    </row>
    <row r="14" spans="1:59">
      <c r="A14" s="9" t="s">
        <v>570</v>
      </c>
      <c r="B14" s="9" t="s">
        <v>872</v>
      </c>
      <c r="C14" s="9">
        <v>1</v>
      </c>
      <c r="D14" s="9">
        <v>1</v>
      </c>
      <c r="E14" s="9" t="str">
        <f t="shared" si="0"/>
        <v>BZ-1B01</v>
      </c>
      <c r="F14" s="9" t="s">
        <v>806</v>
      </c>
      <c r="G14" s="9" t="s">
        <v>655</v>
      </c>
      <c r="H14" s="9" t="s">
        <v>652</v>
      </c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 t="shared" si="1"/>
        <v>Invocation</v>
      </c>
      <c r="T14" s="9" t="str">
        <f t="shared" si="2"/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 t="shared" si="3"/>
        <v>wand_ai_890_EV</v>
      </c>
      <c r="Z14" s="9" t="str">
        <f t="shared" si="4"/>
        <v>wand_ai_890_EV</v>
      </c>
      <c r="AA14" s="9" t="b">
        <v>1</v>
      </c>
      <c r="AD14" s="9" t="b">
        <v>1</v>
      </c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V14" s="55">
        <v>61024</v>
      </c>
      <c r="AW14" s="55">
        <v>61025</v>
      </c>
      <c r="BB14" s="55">
        <v>91024</v>
      </c>
      <c r="BC14" s="55">
        <v>91025</v>
      </c>
      <c r="BD14" s="57">
        <v>1024</v>
      </c>
      <c r="BE14" s="57">
        <f t="shared" si="5"/>
        <v>1025</v>
      </c>
      <c r="BF14" s="57" t="b">
        <f t="shared" si="6"/>
        <v>1</v>
      </c>
      <c r="BG14" s="57" t="b">
        <f t="shared" si="6"/>
        <v>1</v>
      </c>
    </row>
    <row r="15" spans="1:59">
      <c r="A15" s="9" t="s">
        <v>113</v>
      </c>
      <c r="B15" s="9" t="s">
        <v>873</v>
      </c>
      <c r="C15" s="9">
        <v>1</v>
      </c>
      <c r="D15" s="9">
        <v>1</v>
      </c>
      <c r="E15" s="9" t="str">
        <f t="shared" si="0"/>
        <v>BZ-1C01</v>
      </c>
      <c r="F15" s="9" t="s">
        <v>807</v>
      </c>
      <c r="G15" s="9" t="s">
        <v>655</v>
      </c>
      <c r="H15" s="9" t="s">
        <v>652</v>
      </c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 t="shared" si="1"/>
        <v>Transmutation</v>
      </c>
      <c r="T15" s="9" t="str">
        <f t="shared" si="2"/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 t="shared" si="3"/>
        <v>wand_ai_180_TR</v>
      </c>
      <c r="Z15" s="9" t="str">
        <f t="shared" si="4"/>
        <v>wand_ai_180_TR</v>
      </c>
      <c r="AA15" s="9" t="b">
        <v>1</v>
      </c>
      <c r="AD15" s="9" t="b">
        <v>1</v>
      </c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V15" s="55">
        <v>61026</v>
      </c>
      <c r="AW15" s="55">
        <v>61027</v>
      </c>
      <c r="AX15" s="55">
        <v>71026</v>
      </c>
      <c r="AY15" s="55">
        <v>71027</v>
      </c>
      <c r="BB15" s="55">
        <v>91026</v>
      </c>
      <c r="BC15" s="55">
        <v>91027</v>
      </c>
      <c r="BD15" s="57">
        <v>1026</v>
      </c>
      <c r="BE15" s="57">
        <f t="shared" si="5"/>
        <v>1027</v>
      </c>
      <c r="BF15" s="57" t="b">
        <f t="shared" si="6"/>
        <v>1</v>
      </c>
      <c r="BG15" s="57" t="b">
        <f t="shared" si="6"/>
        <v>1</v>
      </c>
    </row>
    <row r="16" spans="1:59">
      <c r="A16" s="14" t="s">
        <v>661</v>
      </c>
      <c r="B16" s="9" t="s">
        <v>874</v>
      </c>
      <c r="C16" s="9">
        <v>1</v>
      </c>
      <c r="D16" s="9">
        <v>1</v>
      </c>
      <c r="E16" s="9" t="str">
        <f t="shared" si="0"/>
        <v>BZ-1D01</v>
      </c>
      <c r="F16" s="9" t="s">
        <v>808</v>
      </c>
      <c r="G16" s="9" t="s">
        <v>655</v>
      </c>
      <c r="H16" s="9" t="s">
        <v>652</v>
      </c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t="shared" ca="1" si="1"/>
        <v>###error###</v>
      </c>
      <c r="T16" s="9" t="str">
        <f t="shared" ca="1" si="2"/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t="shared" ca="1" si="3"/>
        <v>#VALUE!</v>
      </c>
      <c r="X16" s="9" t="s">
        <v>1946</v>
      </c>
      <c r="Z16" s="9" t="str">
        <f t="shared" si="4"/>
        <v>IWAND08</v>
      </c>
      <c r="AA16" s="9" t="b">
        <v>1</v>
      </c>
      <c r="AD16" s="9" t="b">
        <v>1</v>
      </c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V16" s="55">
        <v>61028</v>
      </c>
      <c r="AW16" s="55">
        <v>61029</v>
      </c>
      <c r="AX16" s="55">
        <v>71028</v>
      </c>
      <c r="AY16" s="55">
        <v>71029</v>
      </c>
      <c r="AZ16" s="55">
        <v>81028</v>
      </c>
      <c r="BA16" s="55">
        <v>81029</v>
      </c>
      <c r="BB16" s="55">
        <v>91028</v>
      </c>
      <c r="BC16" s="55">
        <v>91029</v>
      </c>
      <c r="BD16" s="57">
        <v>1028</v>
      </c>
      <c r="BE16" s="57">
        <f t="shared" si="5"/>
        <v>1029</v>
      </c>
      <c r="BF16" s="57" t="b">
        <f t="shared" si="6"/>
        <v>1</v>
      </c>
      <c r="BG16" s="57" t="b">
        <f t="shared" si="6"/>
        <v>1</v>
      </c>
    </row>
    <row r="17" spans="1:59">
      <c r="A17" s="9" t="s">
        <v>432</v>
      </c>
      <c r="B17" s="9" t="s">
        <v>875</v>
      </c>
      <c r="C17" s="9">
        <v>1</v>
      </c>
      <c r="D17" s="9">
        <v>1</v>
      </c>
      <c r="E17" s="9" t="str">
        <f t="shared" si="0"/>
        <v>BZ-1E01</v>
      </c>
      <c r="F17" s="9" t="s">
        <v>809</v>
      </c>
      <c r="G17" s="9" t="s">
        <v>655</v>
      </c>
      <c r="H17" s="9" t="s">
        <v>652</v>
      </c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t="shared" ca="1" si="1"/>
        <v>Necromancy</v>
      </c>
      <c r="T17" s="9" t="str">
        <f t="shared" ca="1" si="2"/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t="shared" ca="1" si="3"/>
        <v>wand_ai_680_NE</v>
      </c>
      <c r="Z17" s="9" t="str">
        <f t="shared" ca="1" si="4"/>
        <v>wand_ai_680_NE</v>
      </c>
      <c r="AA17" s="9" t="b">
        <v>1</v>
      </c>
      <c r="AD17" s="9" t="b">
        <v>1</v>
      </c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V17" s="55">
        <v>61030</v>
      </c>
      <c r="AW17" s="55">
        <v>61031</v>
      </c>
      <c r="AX17" s="55">
        <v>71030</v>
      </c>
      <c r="AY17" s="55">
        <v>71031</v>
      </c>
      <c r="AZ17" s="55">
        <v>81030</v>
      </c>
      <c r="BA17" s="55">
        <v>81031</v>
      </c>
      <c r="BB17" s="55">
        <v>91030</v>
      </c>
      <c r="BC17" s="55">
        <v>91031</v>
      </c>
      <c r="BD17" s="57">
        <v>1030</v>
      </c>
      <c r="BE17" s="57">
        <f t="shared" si="5"/>
        <v>1031</v>
      </c>
      <c r="BF17" s="57" t="b">
        <f t="shared" ref="BF17:BG48" si="7">AND(
OR(ISBLANK(AV17), AND(MOD(AV17, 10000) = BD17, QUOTIENT(AV17, 10000) = 6)),
OR(ISBLANK(AX17), AND(MOD(AX17, 10000) = BD17, QUOTIENT(AX17, 10000) = 7)),
OR(ISBLANK(AZ17), AND(MOD(AZ17, 10000) = BD17, QUOTIENT(AZ17, 10000) = 8)),
OR(ISBLANK(BB17), AND(MOD(BB17, 10000) = BD17, QUOTIENT(BB17, 10000) = 9))
)</f>
        <v>1</v>
      </c>
      <c r="BG17" s="57" t="b">
        <f t="shared" si="7"/>
        <v>1</v>
      </c>
    </row>
    <row r="18" spans="1:59">
      <c r="A18" s="9" t="s">
        <v>525</v>
      </c>
      <c r="B18" s="9" t="s">
        <v>876</v>
      </c>
      <c r="F18" s="9" t="s">
        <v>810</v>
      </c>
      <c r="G18" s="9" t="s">
        <v>655</v>
      </c>
      <c r="H18" s="9" t="s">
        <v>652</v>
      </c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 t="shared" si="1"/>
        <v>Invocation</v>
      </c>
      <c r="T18" s="9" t="str">
        <f t="shared" si="2"/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 t="shared" si="3"/>
        <v>wand_ai_820_EV</v>
      </c>
      <c r="Z18" s="9" t="str">
        <f t="shared" si="4"/>
        <v>wand_ai_820_EV</v>
      </c>
      <c r="AA18" s="9" t="b">
        <v>1</v>
      </c>
      <c r="AD18" s="9" t="b">
        <v>1</v>
      </c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BF18" s="57"/>
      <c r="BG18" s="57"/>
    </row>
    <row r="19" spans="1:59">
      <c r="A19" s="56" t="s">
        <v>1993</v>
      </c>
      <c r="B19" s="9" t="s">
        <v>876</v>
      </c>
      <c r="C19" s="9">
        <v>1</v>
      </c>
      <c r="D19" s="9">
        <v>1</v>
      </c>
      <c r="E19" s="9" t="str">
        <f t="shared" ref="E19:E50" si="8"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AV19" s="55">
        <v>61032</v>
      </c>
      <c r="AW19" s="55">
        <v>61033</v>
      </c>
      <c r="AX19" s="55">
        <v>71032</v>
      </c>
      <c r="AY19" s="55">
        <v>71033</v>
      </c>
      <c r="BB19" s="55">
        <v>91032</v>
      </c>
      <c r="BC19" s="55">
        <v>91033</v>
      </c>
      <c r="BD19" s="57">
        <v>1032</v>
      </c>
      <c r="BE19" s="57">
        <f t="shared" ref="BE19:BE50" si="9">IF(BD19="", "", BD19+1)</f>
        <v>1033</v>
      </c>
      <c r="BF19" s="57" t="b">
        <f t="shared" si="7"/>
        <v>1</v>
      </c>
      <c r="BG19" s="57" t="b">
        <f t="shared" si="7"/>
        <v>1</v>
      </c>
    </row>
    <row r="20" spans="1:59">
      <c r="A20" s="56" t="s">
        <v>1994</v>
      </c>
      <c r="B20" s="9" t="s">
        <v>876</v>
      </c>
      <c r="C20" s="9">
        <v>1</v>
      </c>
      <c r="D20" s="9">
        <v>2</v>
      </c>
      <c r="E20" s="9" t="str">
        <f t="shared" si="8"/>
        <v>BZ-1F02</v>
      </c>
      <c r="F20" s="9" t="s">
        <v>810</v>
      </c>
      <c r="G20" s="9" t="s">
        <v>655</v>
      </c>
      <c r="H20" s="9" t="s">
        <v>652</v>
      </c>
      <c r="AV20" s="55">
        <v>61034</v>
      </c>
      <c r="AW20" s="55">
        <v>61035</v>
      </c>
      <c r="AX20" s="55">
        <v>71034</v>
      </c>
      <c r="AY20" s="55">
        <v>71035</v>
      </c>
      <c r="BB20" s="55">
        <v>91034</v>
      </c>
      <c r="BC20" s="55">
        <v>91035</v>
      </c>
      <c r="BD20" s="57">
        <v>1034</v>
      </c>
      <c r="BE20" s="57">
        <f t="shared" si="9"/>
        <v>1035</v>
      </c>
      <c r="BF20" s="57" t="b">
        <f t="shared" si="7"/>
        <v>1</v>
      </c>
      <c r="BG20" s="57" t="b">
        <f t="shared" si="7"/>
        <v>1</v>
      </c>
    </row>
    <row r="21" spans="1:59">
      <c r="A21" s="56" t="s">
        <v>1995</v>
      </c>
      <c r="B21" s="9" t="s">
        <v>876</v>
      </c>
      <c r="C21" s="9">
        <v>1</v>
      </c>
      <c r="D21" s="9">
        <v>3</v>
      </c>
      <c r="E21" s="9" t="str">
        <f t="shared" si="8"/>
        <v>BZ-1F03</v>
      </c>
      <c r="F21" s="9" t="s">
        <v>810</v>
      </c>
      <c r="G21" s="9" t="s">
        <v>655</v>
      </c>
      <c r="H21" s="9" t="s">
        <v>652</v>
      </c>
      <c r="AV21" s="55">
        <v>61036</v>
      </c>
      <c r="AW21" s="55">
        <v>61037</v>
      </c>
      <c r="AX21" s="55">
        <v>71036</v>
      </c>
      <c r="AY21" s="55">
        <v>71037</v>
      </c>
      <c r="BD21" s="57">
        <v>1036</v>
      </c>
      <c r="BE21" s="57">
        <f t="shared" si="9"/>
        <v>1037</v>
      </c>
      <c r="BF21" s="57" t="b">
        <f t="shared" si="7"/>
        <v>1</v>
      </c>
      <c r="BG21" s="57" t="b">
        <f t="shared" si="7"/>
        <v>1</v>
      </c>
    </row>
    <row r="22" spans="1:59">
      <c r="A22" s="56" t="s">
        <v>1996</v>
      </c>
      <c r="B22" s="9" t="s">
        <v>876</v>
      </c>
      <c r="C22" s="9">
        <v>1</v>
      </c>
      <c r="D22" s="9">
        <v>4</v>
      </c>
      <c r="E22" s="9" t="str">
        <f t="shared" si="8"/>
        <v>BZ-1F04</v>
      </c>
      <c r="F22" s="9" t="s">
        <v>810</v>
      </c>
      <c r="G22" s="9" t="s">
        <v>655</v>
      </c>
      <c r="H22" s="9" t="s">
        <v>652</v>
      </c>
      <c r="AV22" s="55">
        <v>61038</v>
      </c>
      <c r="AW22" s="55">
        <v>61039</v>
      </c>
      <c r="AX22" s="55">
        <v>71038</v>
      </c>
      <c r="AY22" s="55">
        <v>71039</v>
      </c>
      <c r="BB22" s="55">
        <v>91038</v>
      </c>
      <c r="BC22" s="55">
        <v>91039</v>
      </c>
      <c r="BD22" s="57">
        <v>1038</v>
      </c>
      <c r="BE22" s="57">
        <f t="shared" si="9"/>
        <v>1039</v>
      </c>
      <c r="BF22" s="57" t="b">
        <f t="shared" si="7"/>
        <v>1</v>
      </c>
      <c r="BG22" s="57" t="b">
        <f t="shared" si="7"/>
        <v>1</v>
      </c>
    </row>
    <row r="23" spans="1:59">
      <c r="A23" s="56" t="s">
        <v>1997</v>
      </c>
      <c r="B23" s="9" t="s">
        <v>876</v>
      </c>
      <c r="C23" s="9">
        <v>1</v>
      </c>
      <c r="D23" s="9">
        <v>5</v>
      </c>
      <c r="E23" s="9" t="str">
        <f t="shared" si="8"/>
        <v>BZ-1F05</v>
      </c>
      <c r="F23" s="9" t="s">
        <v>810</v>
      </c>
      <c r="G23" s="9" t="s">
        <v>655</v>
      </c>
      <c r="H23" s="9" t="s">
        <v>652</v>
      </c>
      <c r="AV23" s="55">
        <v>61040</v>
      </c>
      <c r="AW23" s="55">
        <v>61041</v>
      </c>
      <c r="AX23" s="55">
        <v>71040</v>
      </c>
      <c r="AY23" s="55">
        <v>71041</v>
      </c>
      <c r="BD23" s="57">
        <v>1040</v>
      </c>
      <c r="BE23" s="57">
        <f t="shared" si="9"/>
        <v>1041</v>
      </c>
      <c r="BF23" s="57" t="b">
        <f t="shared" si="7"/>
        <v>1</v>
      </c>
      <c r="BG23" s="57" t="b">
        <f t="shared" si="7"/>
        <v>1</v>
      </c>
    </row>
    <row r="24" spans="1:59">
      <c r="A24" s="56" t="s">
        <v>1998</v>
      </c>
      <c r="B24" s="9" t="s">
        <v>876</v>
      </c>
      <c r="C24" s="9">
        <v>1</v>
      </c>
      <c r="D24" s="9">
        <v>6</v>
      </c>
      <c r="E24" s="9" t="str">
        <f t="shared" si="8"/>
        <v>BZ-1F06</v>
      </c>
      <c r="F24" s="9" t="s">
        <v>810</v>
      </c>
      <c r="G24" s="9" t="s">
        <v>655</v>
      </c>
      <c r="H24" s="9" t="s">
        <v>652</v>
      </c>
      <c r="AV24" s="55">
        <v>61042</v>
      </c>
      <c r="AW24" s="55">
        <v>61043</v>
      </c>
      <c r="BB24" s="55">
        <v>91042</v>
      </c>
      <c r="BC24" s="55">
        <v>91043</v>
      </c>
      <c r="BD24" s="57">
        <v>1042</v>
      </c>
      <c r="BE24" s="57">
        <f t="shared" si="9"/>
        <v>1043</v>
      </c>
      <c r="BF24" s="57" t="b">
        <f t="shared" si="7"/>
        <v>1</v>
      </c>
      <c r="BG24" s="57" t="b">
        <f t="shared" si="7"/>
        <v>1</v>
      </c>
    </row>
    <row r="25" spans="1:59">
      <c r="A25" s="56" t="s">
        <v>1999</v>
      </c>
      <c r="B25" s="9" t="s">
        <v>876</v>
      </c>
      <c r="C25" s="9">
        <v>1</v>
      </c>
      <c r="D25" s="9">
        <v>7</v>
      </c>
      <c r="E25" s="9" t="str">
        <f t="shared" si="8"/>
        <v>BZ-1F07</v>
      </c>
      <c r="F25" s="9" t="s">
        <v>810</v>
      </c>
      <c r="G25" s="9" t="s">
        <v>655</v>
      </c>
      <c r="H25" s="9" t="s">
        <v>652</v>
      </c>
      <c r="AV25" s="55">
        <v>61044</v>
      </c>
      <c r="AW25" s="55">
        <v>61045</v>
      </c>
      <c r="AX25" s="55">
        <v>71044</v>
      </c>
      <c r="AY25" s="55">
        <v>71045</v>
      </c>
      <c r="BD25" s="57">
        <v>1044</v>
      </c>
      <c r="BE25" s="57">
        <f t="shared" si="9"/>
        <v>1045</v>
      </c>
      <c r="BF25" s="57" t="b">
        <f t="shared" si="7"/>
        <v>1</v>
      </c>
      <c r="BG25" s="57" t="b">
        <f t="shared" si="7"/>
        <v>1</v>
      </c>
    </row>
    <row r="26" spans="1:59">
      <c r="A26" s="56" t="s">
        <v>2000</v>
      </c>
      <c r="B26" s="9" t="s">
        <v>876</v>
      </c>
      <c r="C26" s="9">
        <v>1</v>
      </c>
      <c r="D26" s="9">
        <v>8</v>
      </c>
      <c r="E26" s="9" t="str">
        <f t="shared" si="8"/>
        <v>BZ-1F08</v>
      </c>
      <c r="F26" s="9" t="s">
        <v>810</v>
      </c>
      <c r="G26" s="9" t="s">
        <v>655</v>
      </c>
      <c r="H26" s="9" t="s">
        <v>652</v>
      </c>
      <c r="BB26" s="55">
        <v>91046</v>
      </c>
      <c r="BC26" s="55">
        <v>91047</v>
      </c>
      <c r="BD26" s="57">
        <v>1046</v>
      </c>
      <c r="BE26" s="57">
        <f t="shared" si="9"/>
        <v>1047</v>
      </c>
      <c r="BF26" s="57" t="b">
        <f t="shared" si="7"/>
        <v>1</v>
      </c>
      <c r="BG26" s="57" t="b">
        <f t="shared" si="7"/>
        <v>1</v>
      </c>
    </row>
    <row r="27" spans="1:59">
      <c r="A27" s="56" t="s">
        <v>2001</v>
      </c>
      <c r="B27" s="9" t="s">
        <v>876</v>
      </c>
      <c r="C27" s="9">
        <v>1</v>
      </c>
      <c r="D27" s="9">
        <v>10</v>
      </c>
      <c r="E27" s="9" t="str">
        <f t="shared" si="8"/>
        <v>BZ-1F10</v>
      </c>
      <c r="F27" s="9" t="s">
        <v>810</v>
      </c>
      <c r="G27" s="9" t="s">
        <v>655</v>
      </c>
      <c r="H27" s="9" t="s">
        <v>652</v>
      </c>
      <c r="AV27" s="55">
        <v>61048</v>
      </c>
      <c r="AW27" s="55">
        <v>61049</v>
      </c>
      <c r="BB27" s="55">
        <v>91048</v>
      </c>
      <c r="BC27" s="55">
        <v>91049</v>
      </c>
      <c r="BD27" s="57">
        <v>1048</v>
      </c>
      <c r="BE27" s="57">
        <f t="shared" si="9"/>
        <v>1049</v>
      </c>
      <c r="BF27" s="57" t="b">
        <f t="shared" si="7"/>
        <v>1</v>
      </c>
      <c r="BG27" s="57" t="b">
        <f t="shared" si="7"/>
        <v>1</v>
      </c>
    </row>
    <row r="28" spans="1:59">
      <c r="A28" s="56" t="s">
        <v>2002</v>
      </c>
      <c r="B28" s="9" t="s">
        <v>876</v>
      </c>
      <c r="C28" s="9">
        <v>1</v>
      </c>
      <c r="D28" s="9">
        <v>12</v>
      </c>
      <c r="E28" s="9" t="str">
        <f t="shared" si="8"/>
        <v>BZ-1F12</v>
      </c>
      <c r="F28" s="9" t="s">
        <v>810</v>
      </c>
      <c r="G28" s="9" t="s">
        <v>655</v>
      </c>
      <c r="H28" s="9" t="s">
        <v>652</v>
      </c>
      <c r="AV28" s="55">
        <v>61050</v>
      </c>
      <c r="AW28" s="55">
        <v>61051</v>
      </c>
      <c r="BB28" s="55">
        <v>91050</v>
      </c>
      <c r="BC28" s="55">
        <v>91051</v>
      </c>
      <c r="BD28" s="57">
        <v>1050</v>
      </c>
      <c r="BE28" s="57">
        <f t="shared" si="9"/>
        <v>1051</v>
      </c>
      <c r="BF28" s="57" t="b">
        <f t="shared" si="7"/>
        <v>1</v>
      </c>
      <c r="BG28" s="57" t="b">
        <f t="shared" si="7"/>
        <v>1</v>
      </c>
    </row>
    <row r="29" spans="1:59">
      <c r="A29" s="9" t="s">
        <v>343</v>
      </c>
      <c r="B29" s="9" t="s">
        <v>877</v>
      </c>
      <c r="C29" s="9">
        <v>1</v>
      </c>
      <c r="D29" s="9">
        <v>1</v>
      </c>
      <c r="E29" s="9" t="str">
        <f t="shared" si="8"/>
        <v>BZ-1G01</v>
      </c>
      <c r="F29" s="9" t="s">
        <v>811</v>
      </c>
      <c r="G29" s="9" t="s">
        <v>655</v>
      </c>
      <c r="H29" s="9" t="s">
        <v>652</v>
      </c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t="shared" ref="S29:S43" ca="1" si="10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t="shared" ref="T29:T43" ca="1" si="11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t="shared" ref="W29:W43" ca="1" si="12">_xlfn.CONCAT(V29, "_", T29)</f>
        <v>wand_ai_540_NE</v>
      </c>
      <c r="Z29" s="9" t="str">
        <f t="shared" ref="Z29:Z43" ca="1" si="13">IF(ISBLANK(X29), W29, X29)</f>
        <v>wand_ai_540_NE</v>
      </c>
      <c r="AA29" s="9" t="b">
        <v>1</v>
      </c>
      <c r="AD29" s="9" t="b">
        <v>1</v>
      </c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V29" s="55">
        <v>61052</v>
      </c>
      <c r="AW29" s="55">
        <v>61053</v>
      </c>
      <c r="AX29" s="55">
        <v>71052</v>
      </c>
      <c r="AY29" s="55">
        <v>71053</v>
      </c>
      <c r="AZ29" s="55">
        <v>81052</v>
      </c>
      <c r="BA29" s="55">
        <v>81053</v>
      </c>
      <c r="BB29" s="55">
        <v>91052</v>
      </c>
      <c r="BC29" s="55">
        <v>91053</v>
      </c>
      <c r="BD29" s="57">
        <v>1052</v>
      </c>
      <c r="BE29" s="57">
        <f t="shared" si="9"/>
        <v>1053</v>
      </c>
      <c r="BF29" s="57" t="b">
        <f t="shared" si="7"/>
        <v>1</v>
      </c>
      <c r="BG29" s="57" t="b">
        <f t="shared" si="7"/>
        <v>1</v>
      </c>
    </row>
    <row r="30" spans="1:59">
      <c r="A30" s="9" t="s">
        <v>451</v>
      </c>
      <c r="B30" s="9" t="s">
        <v>878</v>
      </c>
      <c r="C30" s="9">
        <v>1</v>
      </c>
      <c r="D30" s="9">
        <v>1</v>
      </c>
      <c r="E30" s="9" t="str">
        <f t="shared" si="8"/>
        <v>BZ-1H01</v>
      </c>
      <c r="F30" s="9" t="s">
        <v>812</v>
      </c>
      <c r="G30" s="9" t="s">
        <v>655</v>
      </c>
      <c r="H30" s="9" t="s">
        <v>652</v>
      </c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t="shared" ca="1" si="10"/>
        <v>Illusion</v>
      </c>
      <c r="T30" s="9" t="str">
        <f t="shared" ca="1" si="11"/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t="shared" ca="1" si="12"/>
        <v>wand_ai_710_IL</v>
      </c>
      <c r="Z30" s="9" t="str">
        <f t="shared" ca="1" si="13"/>
        <v>wand_ai_710_IL</v>
      </c>
      <c r="AA30" s="9" t="b">
        <v>1</v>
      </c>
      <c r="AD30" s="9" t="b">
        <v>1</v>
      </c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V30" s="55">
        <v>61054</v>
      </c>
      <c r="AW30" s="55">
        <v>61055</v>
      </c>
      <c r="BB30" s="55">
        <v>91054</v>
      </c>
      <c r="BC30" s="55">
        <v>91055</v>
      </c>
      <c r="BD30" s="57">
        <v>1054</v>
      </c>
      <c r="BE30" s="57">
        <f t="shared" si="9"/>
        <v>1055</v>
      </c>
      <c r="BF30" s="57" t="b">
        <f t="shared" si="7"/>
        <v>1</v>
      </c>
      <c r="BG30" s="57" t="b">
        <f t="shared" si="7"/>
        <v>1</v>
      </c>
    </row>
    <row r="31" spans="1:59">
      <c r="A31" s="9" t="s">
        <v>529</v>
      </c>
      <c r="B31" s="9" t="s">
        <v>880</v>
      </c>
      <c r="C31" s="9">
        <v>1</v>
      </c>
      <c r="D31" s="9">
        <v>1</v>
      </c>
      <c r="E31" s="9" t="str">
        <f t="shared" si="8"/>
        <v>BZ-1J01</v>
      </c>
      <c r="F31" s="9" t="s">
        <v>814</v>
      </c>
      <c r="G31" s="9" t="s">
        <v>655</v>
      </c>
      <c r="H31" s="9" t="s">
        <v>652</v>
      </c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t="shared" ca="1" si="10"/>
        <v>Wild Magic</v>
      </c>
      <c r="T31" s="9" t="str">
        <f t="shared" ca="1" si="11"/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t="shared" ca="1" si="12"/>
        <v>wand_ai_820_WM</v>
      </c>
      <c r="Z31" s="9" t="str">
        <f t="shared" ca="1" si="13"/>
        <v>wand_ai_820_WM</v>
      </c>
      <c r="AA31" s="9" t="b">
        <v>1</v>
      </c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U31" s="9" t="s">
        <v>1991</v>
      </c>
      <c r="AV31" s="55">
        <v>61056</v>
      </c>
      <c r="AW31" s="55">
        <v>61057</v>
      </c>
      <c r="BD31" s="57">
        <v>1056</v>
      </c>
      <c r="BE31" s="57">
        <f t="shared" si="9"/>
        <v>1057</v>
      </c>
      <c r="BF31" s="57" t="b">
        <f t="shared" si="7"/>
        <v>1</v>
      </c>
      <c r="BG31" s="57" t="b">
        <f t="shared" si="7"/>
        <v>1</v>
      </c>
    </row>
    <row r="32" spans="1:59">
      <c r="A32" s="9" t="s">
        <v>248</v>
      </c>
      <c r="B32" s="9" t="s">
        <v>881</v>
      </c>
      <c r="C32" s="9">
        <v>1</v>
      </c>
      <c r="D32" s="9">
        <v>1</v>
      </c>
      <c r="E32" s="9" t="str">
        <f t="shared" si="8"/>
        <v>BZ-1K01</v>
      </c>
      <c r="F32" s="9" t="s">
        <v>815</v>
      </c>
      <c r="G32" s="9" t="s">
        <v>655</v>
      </c>
      <c r="H32" s="9" t="s">
        <v>652</v>
      </c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t="shared" ca="1" si="10"/>
        <v>Illusion</v>
      </c>
      <c r="T32" s="9" t="str">
        <f t="shared" ca="1" si="11"/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t="shared" ca="1" si="12"/>
        <v>wand_ai_400_IL</v>
      </c>
      <c r="Z32" s="9" t="str">
        <f t="shared" ca="1" si="13"/>
        <v>wand_ai_400_IL</v>
      </c>
      <c r="AA32" s="9" t="b">
        <v>1</v>
      </c>
      <c r="AD32" s="9" t="b">
        <v>1</v>
      </c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V32" s="55">
        <v>61058</v>
      </c>
      <c r="AW32" s="55">
        <v>61059</v>
      </c>
      <c r="BB32" s="55">
        <v>91058</v>
      </c>
      <c r="BC32" s="55">
        <v>91059</v>
      </c>
      <c r="BD32" s="57">
        <v>1058</v>
      </c>
      <c r="BE32" s="57">
        <f t="shared" si="9"/>
        <v>1059</v>
      </c>
      <c r="BF32" s="57" t="b">
        <f t="shared" si="7"/>
        <v>1</v>
      </c>
      <c r="BG32" s="57" t="b">
        <f t="shared" si="7"/>
        <v>1</v>
      </c>
    </row>
    <row r="33" spans="1:59">
      <c r="A33" s="9" t="s">
        <v>698</v>
      </c>
      <c r="B33" s="9" t="s">
        <v>882</v>
      </c>
      <c r="C33" s="9">
        <v>1</v>
      </c>
      <c r="D33" s="9">
        <v>1</v>
      </c>
      <c r="E33" s="9" t="str">
        <f t="shared" si="8"/>
        <v>BZ-1L01</v>
      </c>
      <c r="F33" s="9" t="s">
        <v>816</v>
      </c>
      <c r="G33" s="9" t="s">
        <v>655</v>
      </c>
      <c r="H33" s="9" t="s">
        <v>652</v>
      </c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 t="shared" si="10"/>
        <v>Transmutation</v>
      </c>
      <c r="T33" s="9" t="str">
        <f t="shared" si="11"/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 t="shared" si="12"/>
        <v>#N/A</v>
      </c>
      <c r="X33" s="60" t="s">
        <v>1964</v>
      </c>
      <c r="Z33" s="9" t="str">
        <f t="shared" si="13"/>
        <v>wand_ai_070_TR</v>
      </c>
      <c r="AA33" s="9" t="b">
        <v>1</v>
      </c>
      <c r="AD33" s="9" t="b">
        <v>1</v>
      </c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V33" s="55">
        <v>61060</v>
      </c>
      <c r="AW33" s="55">
        <v>61061</v>
      </c>
      <c r="BD33" s="57">
        <v>1060</v>
      </c>
      <c r="BE33" s="57">
        <f t="shared" si="9"/>
        <v>1061</v>
      </c>
      <c r="BF33" s="57" t="b">
        <f t="shared" si="7"/>
        <v>1</v>
      </c>
      <c r="BG33" s="57" t="b">
        <f t="shared" si="7"/>
        <v>1</v>
      </c>
    </row>
    <row r="34" spans="1:59">
      <c r="A34" s="9" t="s">
        <v>584</v>
      </c>
      <c r="B34" s="9" t="s">
        <v>1917</v>
      </c>
      <c r="C34" s="9">
        <v>1</v>
      </c>
      <c r="D34" s="9">
        <v>1</v>
      </c>
      <c r="E34" s="9" t="str">
        <f t="shared" si="8"/>
        <v>BZ-Y201</v>
      </c>
      <c r="F34" s="9" t="s">
        <v>1416</v>
      </c>
      <c r="G34" s="9" t="s">
        <v>655</v>
      </c>
      <c r="H34" s="9" t="s">
        <v>656</v>
      </c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 t="shared" si="10"/>
        <v>Transmutation</v>
      </c>
      <c r="T34" s="9" t="str">
        <f t="shared" si="11"/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 t="shared" si="12"/>
        <v>wand_ai_910_TR</v>
      </c>
      <c r="Z34" s="9" t="str">
        <f t="shared" si="13"/>
        <v>wand_ai_910_TR</v>
      </c>
      <c r="AA34" s="9" t="b">
        <v>1</v>
      </c>
      <c r="AD34" s="9" t="b">
        <v>1</v>
      </c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X34" s="55">
        <v>71062</v>
      </c>
      <c r="AY34" s="55">
        <v>71063</v>
      </c>
      <c r="BB34" s="55">
        <v>91062</v>
      </c>
      <c r="BC34" s="55">
        <v>91063</v>
      </c>
      <c r="BD34" s="57">
        <v>1062</v>
      </c>
      <c r="BE34" s="57">
        <f t="shared" si="9"/>
        <v>1063</v>
      </c>
      <c r="BF34" s="57" t="b">
        <f t="shared" si="7"/>
        <v>1</v>
      </c>
      <c r="BG34" s="57" t="b">
        <f t="shared" si="7"/>
        <v>1</v>
      </c>
    </row>
    <row r="35" spans="1:59">
      <c r="A35" s="70" t="s">
        <v>2064</v>
      </c>
      <c r="B35" s="9" t="s">
        <v>1097</v>
      </c>
      <c r="C35" s="9">
        <v>1</v>
      </c>
      <c r="D35" s="9">
        <v>1</v>
      </c>
      <c r="E35" s="9" t="str">
        <f t="shared" ref="E35" si="14">_xlfn.CONCAT(B35, RIGHT(_xlfn.CONCAT("0", D35), 2))</f>
        <v>BZ-4!01</v>
      </c>
      <c r="F35" s="9" t="s">
        <v>971</v>
      </c>
      <c r="G35" s="9" t="s">
        <v>655</v>
      </c>
      <c r="H35" s="9" t="s">
        <v>652</v>
      </c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 t="e">
        <f>MATCH($A35, 'Spells By School'!D:D, 0)</f>
        <v>#N/A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 t="shared" ref="S35" ca="1" si="15">IF(ISNA($J35), IF(ISNA($K35), IF(ISNA($L35), IF(ISNA($M35), IF(ISNA($N35), IF(ISNA($O35), IF(ISNA($P35), IF(ISNA($Q35), IF(ISNA($R35), "###error###", R$1),Q$1),P$1),O$1),N$1),M$1),L$1),K$1),J$1)</f>
        <v>###error###</v>
      </c>
      <c r="T35" s="9" t="str">
        <f t="shared" ca="1" si="11"/>
        <v>###error###</v>
      </c>
      <c r="U35" s="9" t="str">
        <f ca="1"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###error###</v>
      </c>
      <c r="V35" s="9" t="e">
        <f ca="1">INDEX('Wand Mapping'!K:K, U35)</f>
        <v>#VALUE!</v>
      </c>
      <c r="W35" s="9" t="e">
        <f t="shared" ref="W35" ca="1" si="16">_xlfn.CONCAT(V35, "_", T35)</f>
        <v>#VALUE!</v>
      </c>
      <c r="Y35" s="9" t="s">
        <v>1986</v>
      </c>
      <c r="Z35" s="9" t="e">
        <f t="shared" ref="Z35" ca="1" si="17">IF(ISBLANK(X35), W35, X35)</f>
        <v>#VALUE!</v>
      </c>
      <c r="AA35" s="9" t="b">
        <v>1</v>
      </c>
      <c r="AD35" s="9" t="b">
        <v>1</v>
      </c>
      <c r="AH35" s="9" t="b">
        <v>1</v>
      </c>
      <c r="AI35" s="9" t="b">
        <v>1</v>
      </c>
      <c r="AJ35" s="9" t="b">
        <v>1</v>
      </c>
      <c r="AK35" s="9" t="b">
        <v>1</v>
      </c>
      <c r="AL35" s="9" t="b">
        <v>1</v>
      </c>
      <c r="AM35" s="9" t="b">
        <v>1</v>
      </c>
      <c r="AV35" s="55"/>
      <c r="AW35" s="55"/>
      <c r="AZ35" s="55">
        <v>81064</v>
      </c>
      <c r="BA35" s="55">
        <v>81065</v>
      </c>
      <c r="BB35" s="55">
        <v>91064</v>
      </c>
      <c r="BC35" s="55">
        <v>91065</v>
      </c>
      <c r="BD35" s="57">
        <v>1064</v>
      </c>
      <c r="BE35" s="57">
        <f t="shared" ref="BE35" si="18">IF(BD35="", "", BD35+1)</f>
        <v>1065</v>
      </c>
      <c r="BF35" s="57" t="b">
        <f t="shared" ref="BF35" si="19">AND(
OR(ISBLANK(AV35), AND(MOD(AV35, 10000) = BD35, QUOTIENT(AV35, 10000) = 6)),
OR(ISBLANK(AX35), AND(MOD(AX35, 10000) = BD35, QUOTIENT(AX35, 10000) = 7)),
OR(ISBLANK(AZ35), AND(MOD(AZ35, 10000) = BD35, QUOTIENT(AZ35, 10000) = 8)),
OR(ISBLANK(BB35), AND(MOD(BB35, 10000) = BD35, QUOTIENT(BB35, 10000) = 9))
)</f>
        <v>1</v>
      </c>
      <c r="BG35" s="57" t="b">
        <f t="shared" ref="BG35" si="20">AND(
OR(ISBLANK(AW35), AND(MOD(AW35, 10000) = BE35, QUOTIENT(AW35, 10000) = 6)),
OR(ISBLANK(AY35), AND(MOD(AY35, 10000) = BE35, QUOTIENT(AY35, 10000) = 7)),
OR(ISBLANK(BA35), AND(MOD(BA35, 10000) = BE35, QUOTIENT(BA35, 10000) = 8)),
OR(ISBLANK(BC35), AND(MOD(BC35, 10000) = BE35, QUOTIENT(BC35, 10000) = 9))
)</f>
        <v>1</v>
      </c>
    </row>
    <row r="36" spans="1:59">
      <c r="A36" s="9" t="s">
        <v>208</v>
      </c>
      <c r="B36" s="9" t="s">
        <v>1686</v>
      </c>
      <c r="C36" s="9">
        <v>1</v>
      </c>
      <c r="D36" s="9">
        <v>1</v>
      </c>
      <c r="E36" s="9" t="str">
        <f t="shared" si="8"/>
        <v>BZ-O001</v>
      </c>
      <c r="F36" s="9" t="s">
        <v>1518</v>
      </c>
      <c r="G36" s="9" t="s">
        <v>655</v>
      </c>
      <c r="H36" s="9" t="s">
        <v>654</v>
      </c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t="shared" ca="1" si="10"/>
        <v>Wild Magic</v>
      </c>
      <c r="T36" s="9" t="str">
        <f t="shared" ca="1" si="11"/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t="shared" ca="1" si="12"/>
        <v>wand_ai_340_WM</v>
      </c>
      <c r="Z36" s="9" t="str">
        <f t="shared" ca="1" si="13"/>
        <v>wand_ai_340_WM</v>
      </c>
      <c r="AA36" s="9" t="b">
        <v>1</v>
      </c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U36" s="9" t="s">
        <v>1991</v>
      </c>
      <c r="AZ36" s="55">
        <v>81066</v>
      </c>
      <c r="BA36" s="55">
        <v>81067</v>
      </c>
      <c r="BD36" s="57">
        <v>1066</v>
      </c>
      <c r="BE36" s="57">
        <f t="shared" si="9"/>
        <v>1067</v>
      </c>
      <c r="BF36" s="57" t="b">
        <f t="shared" si="7"/>
        <v>1</v>
      </c>
      <c r="BG36" s="57" t="b">
        <f t="shared" si="7"/>
        <v>1</v>
      </c>
    </row>
    <row r="37" spans="1:59">
      <c r="A37" s="9" t="s">
        <v>510</v>
      </c>
      <c r="B37" s="9" t="s">
        <v>1687</v>
      </c>
      <c r="C37" s="9">
        <v>1</v>
      </c>
      <c r="D37" s="9">
        <v>1</v>
      </c>
      <c r="E37" s="9" t="str">
        <f t="shared" si="8"/>
        <v>BZ-O101</v>
      </c>
      <c r="F37" s="9" t="s">
        <v>1519</v>
      </c>
      <c r="G37" s="9" t="s">
        <v>655</v>
      </c>
      <c r="H37" s="9" t="s">
        <v>654</v>
      </c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 t="shared" si="10"/>
        <v>Transmutation</v>
      </c>
      <c r="T37" s="9" t="str">
        <f t="shared" si="11"/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 t="shared" si="12"/>
        <v>wand_ai_800_TR</v>
      </c>
      <c r="Z37" s="9" t="str">
        <f t="shared" si="13"/>
        <v>wand_ai_800_TR</v>
      </c>
      <c r="AA37" s="9" t="b">
        <v>1</v>
      </c>
      <c r="AD37" s="9" t="b">
        <v>1</v>
      </c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Z37" s="55">
        <v>81068</v>
      </c>
      <c r="BA37" s="55">
        <v>81069</v>
      </c>
      <c r="BD37" s="57">
        <v>1068</v>
      </c>
      <c r="BE37" s="57">
        <f t="shared" si="9"/>
        <v>1069</v>
      </c>
      <c r="BF37" s="57" t="b">
        <f t="shared" si="7"/>
        <v>1</v>
      </c>
      <c r="BG37" s="57" t="b">
        <f t="shared" si="7"/>
        <v>1</v>
      </c>
    </row>
    <row r="38" spans="1:59">
      <c r="A38" s="9" t="s">
        <v>217</v>
      </c>
      <c r="B38" s="9" t="s">
        <v>1688</v>
      </c>
      <c r="C38" s="9">
        <v>1</v>
      </c>
      <c r="D38" s="9">
        <v>1</v>
      </c>
      <c r="E38" s="9" t="str">
        <f t="shared" si="8"/>
        <v>BZ-O201</v>
      </c>
      <c r="F38" s="9" t="s">
        <v>1520</v>
      </c>
      <c r="G38" s="9" t="s">
        <v>655</v>
      </c>
      <c r="H38" s="9" t="s">
        <v>654</v>
      </c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 t="shared" si="10"/>
        <v>Conjuration</v>
      </c>
      <c r="T38" s="9" t="str">
        <f t="shared" si="11"/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 t="shared" si="12"/>
        <v>wand_ai_360_CO</v>
      </c>
      <c r="Z38" s="9" t="str">
        <f t="shared" si="13"/>
        <v>wand_ai_360_CO</v>
      </c>
      <c r="AA38" s="9" t="b">
        <v>1</v>
      </c>
      <c r="AD38" s="9" t="b">
        <v>1</v>
      </c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Z38" s="55">
        <v>81070</v>
      </c>
      <c r="BA38" s="55">
        <v>81071</v>
      </c>
      <c r="BD38" s="57">
        <v>1070</v>
      </c>
      <c r="BE38" s="57">
        <f t="shared" si="9"/>
        <v>1071</v>
      </c>
      <c r="BF38" s="57" t="b">
        <f t="shared" si="7"/>
        <v>1</v>
      </c>
      <c r="BG38" s="57" t="b">
        <f t="shared" si="7"/>
        <v>1</v>
      </c>
    </row>
    <row r="39" spans="1:59">
      <c r="A39" s="9" t="s">
        <v>385</v>
      </c>
      <c r="B39" s="9" t="s">
        <v>1772</v>
      </c>
      <c r="C39" s="9">
        <v>1</v>
      </c>
      <c r="D39" s="9">
        <v>1</v>
      </c>
      <c r="E39" s="9" t="str">
        <f t="shared" si="8"/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 t="shared" si="10"/>
        <v>Transmutation</v>
      </c>
      <c r="T39" s="9" t="str">
        <f t="shared" si="11"/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 t="shared" si="12"/>
        <v>wand_ai_610_TR</v>
      </c>
      <c r="Z39" s="9" t="str">
        <f t="shared" si="13"/>
        <v>wand_ai_610_TR</v>
      </c>
      <c r="AA39" s="9" t="b">
        <v>1</v>
      </c>
      <c r="AD39" s="9" t="b">
        <v>1</v>
      </c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Z39" s="55">
        <v>81072</v>
      </c>
      <c r="BA39" s="55">
        <v>81073</v>
      </c>
      <c r="BD39" s="57">
        <v>1072</v>
      </c>
      <c r="BE39" s="57">
        <f t="shared" si="9"/>
        <v>1073</v>
      </c>
      <c r="BF39" s="57" t="b">
        <f t="shared" si="7"/>
        <v>1</v>
      </c>
      <c r="BG39" s="57" t="b">
        <f t="shared" si="7"/>
        <v>1</v>
      </c>
    </row>
    <row r="40" spans="1:59">
      <c r="A40" s="27" t="s">
        <v>609</v>
      </c>
      <c r="B40" s="9" t="s">
        <v>1773</v>
      </c>
      <c r="C40" s="9">
        <v>1</v>
      </c>
      <c r="D40" s="9">
        <v>1</v>
      </c>
      <c r="E40" s="9" t="str">
        <f t="shared" si="8"/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 t="shared" si="10"/>
        <v>Enchantment</v>
      </c>
      <c r="T40" s="9" t="str">
        <f t="shared" si="11"/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 t="shared" si="12"/>
        <v>wand_ai_950_EN</v>
      </c>
      <c r="Z40" s="9" t="str">
        <f t="shared" si="13"/>
        <v>wand_ai_950_EN</v>
      </c>
      <c r="AA40" s="9" t="b">
        <v>1</v>
      </c>
      <c r="AC40" s="9" t="b">
        <v>1</v>
      </c>
      <c r="AD40" s="9" t="b">
        <v>1</v>
      </c>
      <c r="AF40" s="9" t="b">
        <v>1</v>
      </c>
      <c r="AG40" s="9" t="b">
        <v>1</v>
      </c>
      <c r="AJ40" s="9" t="b">
        <v>1</v>
      </c>
      <c r="AK40" s="9" t="b">
        <v>1</v>
      </c>
      <c r="AL40" s="9" t="b">
        <v>1</v>
      </c>
      <c r="AM40" s="9" t="b">
        <v>1</v>
      </c>
      <c r="AZ40" s="55">
        <v>81074</v>
      </c>
      <c r="BA40" s="55">
        <v>81075</v>
      </c>
      <c r="BD40" s="57">
        <v>1074</v>
      </c>
      <c r="BE40" s="57">
        <f t="shared" si="9"/>
        <v>1075</v>
      </c>
      <c r="BF40" s="57" t="b">
        <f t="shared" si="7"/>
        <v>1</v>
      </c>
      <c r="BG40" s="57" t="b">
        <f t="shared" si="7"/>
        <v>1</v>
      </c>
    </row>
    <row r="41" spans="1:59">
      <c r="A41" s="9" t="s">
        <v>522</v>
      </c>
      <c r="B41" s="9" t="s">
        <v>1774</v>
      </c>
      <c r="C41" s="9">
        <v>1</v>
      </c>
      <c r="D41" s="9">
        <v>1</v>
      </c>
      <c r="E41" s="9" t="str">
        <f t="shared" si="8"/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 t="shared" si="10"/>
        <v>Abjuration</v>
      </c>
      <c r="T41" s="9" t="str">
        <f t="shared" si="11"/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 t="shared" si="12"/>
        <v>wand_ai_820_AB</v>
      </c>
      <c r="Z41" s="9" t="str">
        <f t="shared" si="13"/>
        <v>wand_ai_820_AB</v>
      </c>
      <c r="AA41" s="9" t="b">
        <v>1</v>
      </c>
      <c r="AD41" s="9" t="b">
        <v>1</v>
      </c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Z41" s="55">
        <v>81076</v>
      </c>
      <c r="BA41" s="55">
        <v>81077</v>
      </c>
      <c r="BD41" s="57">
        <v>1076</v>
      </c>
      <c r="BE41" s="57">
        <f t="shared" si="9"/>
        <v>1077</v>
      </c>
      <c r="BF41" s="57" t="b">
        <f t="shared" si="7"/>
        <v>1</v>
      </c>
      <c r="BG41" s="57" t="b">
        <f t="shared" si="7"/>
        <v>1</v>
      </c>
    </row>
    <row r="42" spans="1:59">
      <c r="A42" s="9" t="s">
        <v>512</v>
      </c>
      <c r="B42" s="9" t="s">
        <v>1775</v>
      </c>
      <c r="C42" s="9">
        <v>1</v>
      </c>
      <c r="D42" s="9">
        <v>1</v>
      </c>
      <c r="E42" s="9" t="str">
        <f t="shared" si="8"/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 t="shared" si="10"/>
        <v>Enchantment</v>
      </c>
      <c r="T42" s="9" t="str">
        <f t="shared" si="11"/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 t="shared" si="12"/>
        <v>wand_ai_800_EN</v>
      </c>
      <c r="Z42" s="9" t="str">
        <f t="shared" si="13"/>
        <v>wand_ai_800_EN</v>
      </c>
      <c r="AA42" s="9" t="b">
        <v>1</v>
      </c>
      <c r="AD42" s="9" t="b">
        <v>1</v>
      </c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Z42" s="55">
        <v>81078</v>
      </c>
      <c r="BA42" s="55">
        <v>81079</v>
      </c>
      <c r="BD42" s="57">
        <v>1078</v>
      </c>
      <c r="BE42" s="57">
        <f t="shared" si="9"/>
        <v>1079</v>
      </c>
      <c r="BF42" s="57" t="b">
        <f t="shared" si="7"/>
        <v>1</v>
      </c>
      <c r="BG42" s="57" t="b">
        <f t="shared" si="7"/>
        <v>1</v>
      </c>
    </row>
    <row r="43" spans="1:59">
      <c r="A43" s="9" t="s">
        <v>234</v>
      </c>
      <c r="B43" s="9" t="s">
        <v>1690</v>
      </c>
      <c r="C43" s="9">
        <v>1</v>
      </c>
      <c r="D43" s="9">
        <v>1</v>
      </c>
      <c r="E43" s="9" t="str">
        <f t="shared" si="8"/>
        <v>BZ-O401</v>
      </c>
      <c r="F43" s="9" t="s">
        <v>1522</v>
      </c>
      <c r="G43" s="9" t="s">
        <v>655</v>
      </c>
      <c r="H43" s="9" t="s">
        <v>654</v>
      </c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 t="shared" si="10"/>
        <v>Conjuration</v>
      </c>
      <c r="T43" s="9" t="str">
        <f t="shared" si="11"/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 t="shared" si="12"/>
        <v>wand_ai_390_CO</v>
      </c>
      <c r="Z43" s="9" t="str">
        <f t="shared" si="13"/>
        <v>wand_ai_390_CO</v>
      </c>
      <c r="AA43" s="9" t="b">
        <v>1</v>
      </c>
      <c r="AD43" s="9" t="b">
        <v>1</v>
      </c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Z43" s="55">
        <v>81080</v>
      </c>
      <c r="BA43" s="55">
        <v>81081</v>
      </c>
      <c r="BD43" s="57">
        <v>1080</v>
      </c>
      <c r="BE43" s="57">
        <f t="shared" si="9"/>
        <v>1081</v>
      </c>
      <c r="BF43" s="57" t="b">
        <f t="shared" si="7"/>
        <v>1</v>
      </c>
      <c r="BG43" s="57" t="b">
        <f t="shared" si="7"/>
        <v>1</v>
      </c>
    </row>
    <row r="44" spans="1:59">
      <c r="A44" s="9" t="s">
        <v>1992</v>
      </c>
      <c r="B44" s="9" t="s">
        <v>1931</v>
      </c>
      <c r="C44" s="9">
        <v>1</v>
      </c>
      <c r="D44" s="9">
        <v>1</v>
      </c>
      <c r="E44" s="9" t="str">
        <f t="shared" si="8"/>
        <v>BZ-YG01</v>
      </c>
      <c r="G44" s="9" t="s">
        <v>2008</v>
      </c>
      <c r="AA44" s="9" t="b">
        <v>1</v>
      </c>
      <c r="AD44" s="9" t="b">
        <v>1</v>
      </c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BB44" s="55">
        <v>91082</v>
      </c>
      <c r="BC44" s="55">
        <v>91083</v>
      </c>
      <c r="BD44" s="59">
        <v>1082</v>
      </c>
      <c r="BE44" s="57">
        <f t="shared" si="9"/>
        <v>1083</v>
      </c>
      <c r="BF44" s="57" t="b">
        <f t="shared" si="7"/>
        <v>1</v>
      </c>
      <c r="BG44" s="57" t="b">
        <f t="shared" si="7"/>
        <v>1</v>
      </c>
    </row>
    <row r="45" spans="1:59">
      <c r="A45" s="9" t="s">
        <v>2012</v>
      </c>
      <c r="B45" s="9" t="s">
        <v>1932</v>
      </c>
      <c r="C45" s="9">
        <v>1</v>
      </c>
      <c r="D45" s="9">
        <v>1</v>
      </c>
      <c r="E45" s="9" t="str">
        <f t="shared" si="8"/>
        <v>BZ-YH01</v>
      </c>
      <c r="G45" s="9" t="s">
        <v>2008</v>
      </c>
      <c r="AA45" s="9" t="b">
        <v>1</v>
      </c>
      <c r="AD45" s="9" t="b">
        <v>1</v>
      </c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BB45" s="55">
        <v>91084</v>
      </c>
      <c r="BC45" s="55">
        <v>91085</v>
      </c>
      <c r="BD45" s="59">
        <v>1084</v>
      </c>
      <c r="BE45" s="57">
        <f t="shared" si="9"/>
        <v>1085</v>
      </c>
      <c r="BF45" s="57" t="b">
        <f t="shared" si="7"/>
        <v>1</v>
      </c>
      <c r="BG45" s="57" t="b">
        <f t="shared" si="7"/>
        <v>1</v>
      </c>
    </row>
    <row r="46" spans="1:59">
      <c r="A46" s="9" t="s">
        <v>657</v>
      </c>
      <c r="B46" s="9" t="s">
        <v>1832</v>
      </c>
      <c r="C46" s="9">
        <v>1</v>
      </c>
      <c r="D46" s="9">
        <v>1</v>
      </c>
      <c r="E46" s="9" t="str">
        <f t="shared" si="8"/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 t="shared" ref="S46:S62" si="21">IF(ISNA($J46), IF(ISNA($K46), IF(ISNA($L46), IF(ISNA($M46), IF(ISNA($N46), IF(ISNA($O46), IF(ISNA($P46), IF(ISNA($Q46), IF(ISNA($R46), "###error###", R$1),Q$1),P$1),O$1),N$1),M$1),L$1),K$1),J$1)</f>
        <v>Divination</v>
      </c>
      <c r="T46" s="9" t="str">
        <f t="shared" ref="T46:T62" si="22"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 t="shared" ref="W46:W62" si="23">_xlfn.CONCAT(V46, "_", T46)</f>
        <v>#N/A</v>
      </c>
      <c r="X46" s="60" t="s">
        <v>1959</v>
      </c>
      <c r="Z46" s="9" t="str">
        <f t="shared" ref="Z46:Z62" si="24">IF(ISBLANK(X46), W46, X46)</f>
        <v>wand_ai_160_DI</v>
      </c>
      <c r="AA46" s="9" t="b">
        <v>1</v>
      </c>
      <c r="AD46" s="9" t="b">
        <v>1</v>
      </c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Z46" s="55">
        <v>81086</v>
      </c>
      <c r="BA46" s="55">
        <v>81087</v>
      </c>
      <c r="BB46" s="55">
        <v>91086</v>
      </c>
      <c r="BC46" s="55">
        <v>91087</v>
      </c>
      <c r="BD46" s="59">
        <v>1086</v>
      </c>
      <c r="BE46" s="57">
        <f t="shared" si="9"/>
        <v>1087</v>
      </c>
      <c r="BF46" s="57" t="b">
        <f t="shared" si="7"/>
        <v>1</v>
      </c>
      <c r="BG46" s="57" t="b">
        <f t="shared" si="7"/>
        <v>1</v>
      </c>
    </row>
    <row r="47" spans="1:59">
      <c r="A47" s="9" t="s">
        <v>52</v>
      </c>
      <c r="B47" s="9" t="s">
        <v>883</v>
      </c>
      <c r="C47" s="9">
        <v>1</v>
      </c>
      <c r="D47" s="9">
        <v>1</v>
      </c>
      <c r="E47" s="9" t="str">
        <f t="shared" si="8"/>
        <v>BZ-1M01</v>
      </c>
      <c r="F47" s="9" t="s">
        <v>840</v>
      </c>
      <c r="G47" s="9" t="s">
        <v>655</v>
      </c>
      <c r="H47" s="9" t="s">
        <v>652</v>
      </c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 t="shared" si="21"/>
        <v>Conjuration</v>
      </c>
      <c r="T47" s="9" t="str">
        <f t="shared" si="22"/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 t="shared" si="23"/>
        <v>wand_ai_080_CO</v>
      </c>
      <c r="Z47" s="9" t="str">
        <f t="shared" si="24"/>
        <v>wand_ai_080_CO</v>
      </c>
      <c r="AB47" s="9" t="b">
        <v>1</v>
      </c>
      <c r="AC47" s="9" t="b">
        <v>1</v>
      </c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V47" s="55">
        <v>61500</v>
      </c>
      <c r="AW47" s="55">
        <v>61501</v>
      </c>
      <c r="BB47" s="55">
        <v>91500</v>
      </c>
      <c r="BC47" s="55">
        <v>91501</v>
      </c>
      <c r="BD47" s="57">
        <v>1500</v>
      </c>
      <c r="BE47" s="57">
        <f t="shared" si="9"/>
        <v>1501</v>
      </c>
      <c r="BF47" s="57" t="b">
        <f t="shared" si="7"/>
        <v>1</v>
      </c>
      <c r="BG47" s="57" t="b">
        <f t="shared" si="7"/>
        <v>1</v>
      </c>
    </row>
    <row r="48" spans="1:59">
      <c r="A48" s="9" t="s">
        <v>547</v>
      </c>
      <c r="B48" s="9" t="s">
        <v>884</v>
      </c>
      <c r="C48" s="9">
        <v>1</v>
      </c>
      <c r="D48" s="9">
        <v>1</v>
      </c>
      <c r="E48" s="9" t="str">
        <f t="shared" si="8"/>
        <v>BZ-1N01</v>
      </c>
      <c r="F48" s="9" t="s">
        <v>841</v>
      </c>
      <c r="G48" s="9" t="s">
        <v>655</v>
      </c>
      <c r="H48" s="9" t="s">
        <v>652</v>
      </c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 t="shared" si="21"/>
        <v>Enchantment</v>
      </c>
      <c r="T48" s="9" t="str">
        <f t="shared" si="22"/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 t="shared" si="23"/>
        <v>wand_ai_850_EN</v>
      </c>
      <c r="Z48" s="9" t="str">
        <f t="shared" si="24"/>
        <v>wand_ai_850_EN</v>
      </c>
      <c r="AB48" s="9" t="b">
        <v>1</v>
      </c>
      <c r="AE48" s="9" t="b">
        <v>1</v>
      </c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V48" s="55">
        <v>61502</v>
      </c>
      <c r="AW48" s="55">
        <v>61503</v>
      </c>
      <c r="AX48" s="55">
        <v>71502</v>
      </c>
      <c r="AY48" s="55">
        <v>71503</v>
      </c>
      <c r="AZ48" s="55">
        <v>81502</v>
      </c>
      <c r="BA48" s="55">
        <v>81503</v>
      </c>
      <c r="BB48" s="55">
        <v>91502</v>
      </c>
      <c r="BC48" s="55">
        <v>91503</v>
      </c>
      <c r="BD48" s="57">
        <v>1502</v>
      </c>
      <c r="BE48" s="57">
        <f t="shared" si="9"/>
        <v>1503</v>
      </c>
      <c r="BF48" s="57" t="b">
        <f t="shared" si="7"/>
        <v>1</v>
      </c>
      <c r="BG48" s="57" t="b">
        <f t="shared" si="7"/>
        <v>1</v>
      </c>
    </row>
    <row r="49" spans="1:59">
      <c r="A49" s="9" t="s">
        <v>201</v>
      </c>
      <c r="B49" s="9" t="s">
        <v>885</v>
      </c>
      <c r="C49" s="9">
        <v>1</v>
      </c>
      <c r="D49" s="9">
        <v>1</v>
      </c>
      <c r="E49" s="9" t="str">
        <f t="shared" si="8"/>
        <v>BZ-1O01</v>
      </c>
      <c r="F49" s="9" t="s">
        <v>842</v>
      </c>
      <c r="G49" s="9" t="s">
        <v>655</v>
      </c>
      <c r="H49" s="9" t="s">
        <v>652</v>
      </c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t="shared" ca="1" si="21"/>
        <v>Necromancy</v>
      </c>
      <c r="T49" s="9" t="str">
        <f t="shared" ca="1" si="22"/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t="shared" ca="1" si="23"/>
        <v>wand_ai_330_NE</v>
      </c>
      <c r="Z49" s="9" t="str">
        <f t="shared" ca="1" si="24"/>
        <v>wand_ai_330_NE</v>
      </c>
      <c r="AB49" s="9" t="b">
        <v>1</v>
      </c>
      <c r="AC49" s="9" t="b">
        <v>1</v>
      </c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V49" s="55">
        <v>61504</v>
      </c>
      <c r="AW49" s="55">
        <v>61505</v>
      </c>
      <c r="AX49" s="55">
        <v>71504</v>
      </c>
      <c r="AY49" s="55">
        <v>71505</v>
      </c>
      <c r="BB49" s="55">
        <v>91504</v>
      </c>
      <c r="BC49" s="55">
        <v>91505</v>
      </c>
      <c r="BD49" s="57">
        <v>1504</v>
      </c>
      <c r="BE49" s="57">
        <f t="shared" si="9"/>
        <v>1505</v>
      </c>
      <c r="BF49" s="57" t="b">
        <f t="shared" ref="BF49:BG66" si="25">AND(
OR(ISBLANK(AV49), AND(MOD(AV49, 10000) = BD49, QUOTIENT(AV49, 10000) = 6)),
OR(ISBLANK(AX49), AND(MOD(AX49, 10000) = BD49, QUOTIENT(AX49, 10000) = 7)),
OR(ISBLANK(AZ49), AND(MOD(AZ49, 10000) = BD49, QUOTIENT(AZ49, 10000) = 8)),
OR(ISBLANK(BB49), AND(MOD(BB49, 10000) = BD49, QUOTIENT(BB49, 10000) = 9))
)</f>
        <v>1</v>
      </c>
      <c r="BG49" s="57" t="b">
        <f t="shared" si="25"/>
        <v>1</v>
      </c>
    </row>
    <row r="50" spans="1:59">
      <c r="A50" s="22" t="s">
        <v>310</v>
      </c>
      <c r="B50" s="9" t="s">
        <v>886</v>
      </c>
      <c r="C50" s="9">
        <v>1</v>
      </c>
      <c r="D50" s="9">
        <v>1</v>
      </c>
      <c r="E50" s="9" t="str">
        <f t="shared" si="8"/>
        <v>BZ-1P01</v>
      </c>
      <c r="F50" s="9" t="s">
        <v>843</v>
      </c>
      <c r="G50" s="9" t="s">
        <v>655</v>
      </c>
      <c r="H50" s="9" t="s">
        <v>652</v>
      </c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 t="shared" si="21"/>
        <v>Divination</v>
      </c>
      <c r="T50" s="9" t="str">
        <f t="shared" si="22"/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 t="shared" si="23"/>
        <v>wand_ai_490_DI</v>
      </c>
      <c r="Z50" s="9" t="str">
        <f t="shared" si="24"/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V50" s="55">
        <v>61506</v>
      </c>
      <c r="AW50" s="55">
        <v>61507</v>
      </c>
      <c r="AX50" s="55">
        <v>71506</v>
      </c>
      <c r="AY50" s="55">
        <v>71507</v>
      </c>
      <c r="BB50" s="55"/>
      <c r="BC50" s="55"/>
      <c r="BD50" s="57">
        <v>1506</v>
      </c>
      <c r="BE50" s="57">
        <f t="shared" si="9"/>
        <v>1507</v>
      </c>
      <c r="BF50" s="57" t="b">
        <f t="shared" si="25"/>
        <v>1</v>
      </c>
      <c r="BG50" s="57" t="b">
        <f t="shared" si="25"/>
        <v>1</v>
      </c>
    </row>
    <row r="51" spans="1:59">
      <c r="A51" s="9" t="s">
        <v>461</v>
      </c>
      <c r="B51" s="9" t="s">
        <v>887</v>
      </c>
      <c r="C51" s="9">
        <v>1</v>
      </c>
      <c r="D51" s="9">
        <v>1</v>
      </c>
      <c r="E51" s="9" t="str">
        <f t="shared" ref="E51:E82" si="26">_xlfn.CONCAT(B51, RIGHT(_xlfn.CONCAT("0", D51), 2))</f>
        <v>BZ-1Q01</v>
      </c>
      <c r="F51" s="9" t="s">
        <v>844</v>
      </c>
      <c r="G51" s="9" t="s">
        <v>655</v>
      </c>
      <c r="H51" s="9" t="s">
        <v>652</v>
      </c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 t="shared" si="21"/>
        <v>Transmutation</v>
      </c>
      <c r="T51" s="9" t="str">
        <f t="shared" si="22"/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 t="shared" si="23"/>
        <v>wand_ai_730_TR</v>
      </c>
      <c r="Z51" s="9" t="str">
        <f t="shared" si="24"/>
        <v>wand_ai_730_TR</v>
      </c>
      <c r="AC51" s="9" t="b">
        <v>1</v>
      </c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V51" s="55">
        <v>61508</v>
      </c>
      <c r="AW51" s="55">
        <v>61509</v>
      </c>
      <c r="AX51" s="55">
        <v>71508</v>
      </c>
      <c r="AY51" s="55">
        <v>71509</v>
      </c>
      <c r="AZ51" s="55">
        <v>81508</v>
      </c>
      <c r="BA51" s="55">
        <v>81509</v>
      </c>
      <c r="BB51" s="55">
        <v>91508</v>
      </c>
      <c r="BC51" s="55">
        <v>91509</v>
      </c>
      <c r="BD51" s="57">
        <v>1508</v>
      </c>
      <c r="BE51" s="57">
        <f t="shared" ref="BE51:BE82" si="27">IF(BD51="", "", BD51+1)</f>
        <v>1509</v>
      </c>
      <c r="BF51" s="57" t="b">
        <f t="shared" si="25"/>
        <v>1</v>
      </c>
      <c r="BG51" s="57" t="b">
        <f t="shared" si="25"/>
        <v>1</v>
      </c>
    </row>
    <row r="52" spans="1:59">
      <c r="A52" s="9" t="s">
        <v>2013</v>
      </c>
      <c r="B52" s="9" t="s">
        <v>888</v>
      </c>
      <c r="C52" s="9">
        <v>1</v>
      </c>
      <c r="D52" s="9">
        <v>1</v>
      </c>
      <c r="E52" s="9" t="str">
        <f t="shared" si="26"/>
        <v>BZ-1R01</v>
      </c>
      <c r="F52" s="9" t="s">
        <v>845</v>
      </c>
      <c r="G52" s="9" t="s">
        <v>655</v>
      </c>
      <c r="H52" s="9" t="s">
        <v>652</v>
      </c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t="shared" ca="1" si="21"/>
        <v>###error###</v>
      </c>
      <c r="T52" s="9" t="str">
        <f t="shared" ca="1" si="22"/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t="shared" ca="1" si="23"/>
        <v>#VALUE!</v>
      </c>
      <c r="Z52" s="9" t="e">
        <f t="shared" ca="1" si="24"/>
        <v>#VALUE!</v>
      </c>
      <c r="AB52" s="9" t="b">
        <v>1</v>
      </c>
      <c r="AC52" s="9" t="b">
        <v>1</v>
      </c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V52" s="55">
        <v>61510</v>
      </c>
      <c r="AW52" s="55">
        <v>61511</v>
      </c>
      <c r="AX52" s="55">
        <v>71510</v>
      </c>
      <c r="AY52" s="55">
        <v>71511</v>
      </c>
      <c r="AZ52" s="55">
        <v>81510</v>
      </c>
      <c r="BA52" s="55">
        <v>81511</v>
      </c>
      <c r="BB52" s="55">
        <v>91510</v>
      </c>
      <c r="BC52" s="55">
        <v>91511</v>
      </c>
      <c r="BD52" s="57">
        <v>1510</v>
      </c>
      <c r="BE52" s="57">
        <f t="shared" si="27"/>
        <v>1511</v>
      </c>
      <c r="BF52" s="57" t="b">
        <f t="shared" si="25"/>
        <v>1</v>
      </c>
      <c r="BG52" s="57" t="b">
        <f t="shared" si="25"/>
        <v>1</v>
      </c>
    </row>
    <row r="53" spans="1:59">
      <c r="A53" s="9" t="s">
        <v>606</v>
      </c>
      <c r="B53" s="9" t="s">
        <v>890</v>
      </c>
      <c r="C53" s="9">
        <v>1</v>
      </c>
      <c r="D53" s="9">
        <v>1</v>
      </c>
      <c r="E53" s="9" t="str">
        <f t="shared" si="26"/>
        <v>BZ-1T01</v>
      </c>
      <c r="F53" s="9" t="s">
        <v>847</v>
      </c>
      <c r="G53" s="9" t="s">
        <v>655</v>
      </c>
      <c r="H53" s="9" t="s">
        <v>652</v>
      </c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 t="shared" si="21"/>
        <v>Abjuration</v>
      </c>
      <c r="T53" s="9" t="str">
        <f t="shared" si="22"/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 t="shared" si="23"/>
        <v>wand_ai_950_AB</v>
      </c>
      <c r="Z53" s="9" t="str">
        <f t="shared" si="24"/>
        <v>wand_ai_950_AB</v>
      </c>
      <c r="AB53" s="9" t="b">
        <v>1</v>
      </c>
      <c r="AE53" s="9" t="b">
        <v>1</v>
      </c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V53" s="55">
        <v>61512</v>
      </c>
      <c r="AW53" s="55">
        <v>61513</v>
      </c>
      <c r="AX53" s="55">
        <v>71512</v>
      </c>
      <c r="AY53" s="55">
        <v>71513</v>
      </c>
      <c r="BB53" s="55">
        <v>91512</v>
      </c>
      <c r="BC53" s="55">
        <v>91513</v>
      </c>
      <c r="BD53" s="57">
        <v>1512</v>
      </c>
      <c r="BE53" s="57">
        <f t="shared" si="27"/>
        <v>1513</v>
      </c>
      <c r="BF53" s="57" t="b">
        <f t="shared" si="25"/>
        <v>1</v>
      </c>
      <c r="BG53" s="57" t="b">
        <f t="shared" si="25"/>
        <v>1</v>
      </c>
    </row>
    <row r="54" spans="1:59">
      <c r="A54" s="9" t="s">
        <v>538</v>
      </c>
      <c r="B54" s="9" t="s">
        <v>891</v>
      </c>
      <c r="C54" s="9">
        <v>1</v>
      </c>
      <c r="D54" s="9">
        <v>1</v>
      </c>
      <c r="E54" s="9" t="str">
        <f t="shared" si="26"/>
        <v>BZ-1U01</v>
      </c>
      <c r="F54" s="9" t="s">
        <v>848</v>
      </c>
      <c r="G54" s="9" t="s">
        <v>655</v>
      </c>
      <c r="H54" s="9" t="s">
        <v>652</v>
      </c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 t="shared" si="21"/>
        <v>Abjuration</v>
      </c>
      <c r="T54" s="9" t="str">
        <f t="shared" si="22"/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 t="shared" si="23"/>
        <v>wand_ai_840_AB</v>
      </c>
      <c r="Z54" s="9" t="str">
        <f t="shared" si="24"/>
        <v>wand_ai_840_AB</v>
      </c>
      <c r="AB54" s="9" t="b">
        <v>1</v>
      </c>
      <c r="AE54" s="9" t="b">
        <v>1</v>
      </c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V54" s="55">
        <v>61514</v>
      </c>
      <c r="AW54" s="55">
        <v>61515</v>
      </c>
      <c r="BB54" s="55">
        <v>91514</v>
      </c>
      <c r="BC54" s="55">
        <v>91515</v>
      </c>
      <c r="BD54" s="57">
        <v>1514</v>
      </c>
      <c r="BE54" s="57">
        <f t="shared" si="27"/>
        <v>1515</v>
      </c>
      <c r="BF54" s="57" t="b">
        <f t="shared" si="25"/>
        <v>1</v>
      </c>
      <c r="BG54" s="57" t="b">
        <f t="shared" si="25"/>
        <v>1</v>
      </c>
    </row>
    <row r="55" spans="1:59">
      <c r="A55" s="9" t="s">
        <v>223</v>
      </c>
      <c r="B55" s="9" t="s">
        <v>892</v>
      </c>
      <c r="C55" s="9">
        <v>1</v>
      </c>
      <c r="D55" s="9">
        <v>1</v>
      </c>
      <c r="E55" s="9" t="str">
        <f t="shared" si="26"/>
        <v>BZ-1V01</v>
      </c>
      <c r="F55" s="9" t="s">
        <v>849</v>
      </c>
      <c r="G55" s="9" t="s">
        <v>655</v>
      </c>
      <c r="H55" s="9" t="s">
        <v>652</v>
      </c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 t="shared" si="21"/>
        <v>Transmutation</v>
      </c>
      <c r="T55" s="9" t="str">
        <f t="shared" si="22"/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 t="shared" si="23"/>
        <v>wand_ai_370_TR</v>
      </c>
      <c r="Z55" s="9" t="str">
        <f t="shared" si="24"/>
        <v>wand_ai_370_TR</v>
      </c>
      <c r="AB55" s="9" t="b">
        <v>1</v>
      </c>
      <c r="AC55" s="9" t="b">
        <v>1</v>
      </c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V55" s="55">
        <v>61516</v>
      </c>
      <c r="AW55" s="55">
        <v>61517</v>
      </c>
      <c r="BB55" s="55">
        <v>91516</v>
      </c>
      <c r="BC55" s="55">
        <v>91517</v>
      </c>
      <c r="BD55" s="57">
        <v>1516</v>
      </c>
      <c r="BE55" s="57">
        <f t="shared" si="27"/>
        <v>1517</v>
      </c>
      <c r="BF55" s="57" t="b">
        <f t="shared" si="25"/>
        <v>1</v>
      </c>
      <c r="BG55" s="57" t="b">
        <f t="shared" si="25"/>
        <v>1</v>
      </c>
    </row>
    <row r="56" spans="1:59">
      <c r="A56" s="9" t="s">
        <v>44</v>
      </c>
      <c r="B56" s="9" t="s">
        <v>893</v>
      </c>
      <c r="C56" s="9">
        <v>1</v>
      </c>
      <c r="D56" s="9">
        <v>1</v>
      </c>
      <c r="E56" s="9" t="str">
        <f t="shared" si="26"/>
        <v>BZ-1W01</v>
      </c>
      <c r="F56" s="9" t="s">
        <v>850</v>
      </c>
      <c r="G56" s="9" t="s">
        <v>655</v>
      </c>
      <c r="H56" s="9" t="s">
        <v>652</v>
      </c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 t="shared" si="21"/>
        <v>Abjuration</v>
      </c>
      <c r="T56" s="9" t="str">
        <f t="shared" si="22"/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 t="shared" si="23"/>
        <v>wand_ai_070_AB</v>
      </c>
      <c r="Z56" s="9" t="str">
        <f t="shared" si="24"/>
        <v>wand_ai_070_AB</v>
      </c>
      <c r="AB56" s="9" t="b">
        <v>1</v>
      </c>
      <c r="AC56" s="9" t="b">
        <v>1</v>
      </c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V56" s="55">
        <v>61518</v>
      </c>
      <c r="AW56" s="55">
        <v>61519</v>
      </c>
      <c r="BB56" s="55">
        <v>91518</v>
      </c>
      <c r="BC56" s="55">
        <v>91519</v>
      </c>
      <c r="BD56" s="57">
        <v>1518</v>
      </c>
      <c r="BE56" s="57">
        <f t="shared" si="27"/>
        <v>1519</v>
      </c>
      <c r="BF56" s="57" t="b">
        <f t="shared" si="25"/>
        <v>1</v>
      </c>
      <c r="BG56" s="57" t="b">
        <f t="shared" si="25"/>
        <v>1</v>
      </c>
    </row>
    <row r="57" spans="1:59">
      <c r="A57" s="9" t="s">
        <v>404</v>
      </c>
      <c r="B57" s="9" t="s">
        <v>894</v>
      </c>
      <c r="C57" s="9">
        <v>1</v>
      </c>
      <c r="D57" s="9">
        <v>1</v>
      </c>
      <c r="E57" s="9" t="str">
        <f t="shared" si="26"/>
        <v>BZ-1X01</v>
      </c>
      <c r="F57" s="9" t="s">
        <v>851</v>
      </c>
      <c r="G57" s="9" t="s">
        <v>655</v>
      </c>
      <c r="H57" s="9" t="s">
        <v>652</v>
      </c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 t="shared" si="21"/>
        <v>Transmutation</v>
      </c>
      <c r="T57" s="9" t="str">
        <f t="shared" si="22"/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 t="shared" si="23"/>
        <v>wand_ai_640_TR</v>
      </c>
      <c r="Z57" s="9" t="str">
        <f t="shared" si="24"/>
        <v>wand_ai_640_TR</v>
      </c>
      <c r="AB57" s="9" t="b">
        <v>1</v>
      </c>
      <c r="AC57" s="9" t="b">
        <v>1</v>
      </c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V57" s="55">
        <v>61520</v>
      </c>
      <c r="AW57" s="55">
        <v>61521</v>
      </c>
      <c r="BB57" s="55">
        <v>91520</v>
      </c>
      <c r="BC57" s="55">
        <v>91521</v>
      </c>
      <c r="BD57" s="57">
        <v>1520</v>
      </c>
      <c r="BE57" s="57">
        <f t="shared" si="27"/>
        <v>1521</v>
      </c>
      <c r="BF57" s="57" t="b">
        <f t="shared" si="25"/>
        <v>1</v>
      </c>
      <c r="BG57" s="57" t="b">
        <f t="shared" si="25"/>
        <v>1</v>
      </c>
    </row>
    <row r="58" spans="1:59">
      <c r="A58" s="9" t="s">
        <v>699</v>
      </c>
      <c r="B58" s="9" t="s">
        <v>895</v>
      </c>
      <c r="C58" s="9">
        <v>1</v>
      </c>
      <c r="D58" s="9">
        <v>1</v>
      </c>
      <c r="E58" s="9" t="str">
        <f t="shared" si="26"/>
        <v>BZ-1Y01</v>
      </c>
      <c r="F58" s="9" t="s">
        <v>852</v>
      </c>
      <c r="G58" s="9" t="s">
        <v>655</v>
      </c>
      <c r="H58" s="9" t="s">
        <v>652</v>
      </c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 t="shared" si="21"/>
        <v>Transmutation</v>
      </c>
      <c r="T58" s="9" t="str">
        <f t="shared" si="22"/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 t="shared" si="23"/>
        <v>#N/A</v>
      </c>
      <c r="X58" s="60" t="s">
        <v>1963</v>
      </c>
      <c r="Z58" s="9" t="str">
        <f t="shared" si="24"/>
        <v>wand_ai_750_TR</v>
      </c>
      <c r="AB58" s="9" t="b">
        <v>1</v>
      </c>
      <c r="AC58" s="9" t="b">
        <v>1</v>
      </c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V58" s="55">
        <v>61522</v>
      </c>
      <c r="AW58" s="55">
        <v>61523</v>
      </c>
      <c r="BB58" s="55">
        <v>91522</v>
      </c>
      <c r="BC58" s="55">
        <v>91523</v>
      </c>
      <c r="BD58" s="57">
        <v>1522</v>
      </c>
      <c r="BE58" s="57">
        <f t="shared" si="27"/>
        <v>1523</v>
      </c>
      <c r="BF58" s="57" t="b">
        <f t="shared" si="25"/>
        <v>1</v>
      </c>
      <c r="BG58" s="57" t="b">
        <f t="shared" si="25"/>
        <v>1</v>
      </c>
    </row>
    <row r="59" spans="1:59">
      <c r="A59" s="9" t="s">
        <v>625</v>
      </c>
      <c r="B59" s="9" t="s">
        <v>896</v>
      </c>
      <c r="C59" s="9">
        <v>1</v>
      </c>
      <c r="D59" s="9">
        <v>1</v>
      </c>
      <c r="E59" s="9" t="str">
        <f t="shared" si="26"/>
        <v>BZ-1Z01</v>
      </c>
      <c r="F59" s="9" t="s">
        <v>853</v>
      </c>
      <c r="G59" s="9" t="s">
        <v>655</v>
      </c>
      <c r="H59" s="9" t="s">
        <v>652</v>
      </c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 t="shared" si="21"/>
        <v>Abjuration</v>
      </c>
      <c r="T59" s="9" t="str">
        <f t="shared" si="22"/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 t="shared" si="23"/>
        <v>wand_ai_980_AB</v>
      </c>
      <c r="Z59" s="9" t="str">
        <f t="shared" si="24"/>
        <v>wand_ai_980_AB</v>
      </c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V59" s="55">
        <v>61524</v>
      </c>
      <c r="AW59" s="55">
        <v>61525</v>
      </c>
      <c r="BB59" s="55">
        <v>91524</v>
      </c>
      <c r="BC59" s="55">
        <v>91525</v>
      </c>
      <c r="BD59" s="57">
        <v>1524</v>
      </c>
      <c r="BE59" s="57">
        <f t="shared" si="27"/>
        <v>1525</v>
      </c>
      <c r="BF59" s="57" t="b">
        <f t="shared" si="25"/>
        <v>1</v>
      </c>
      <c r="BG59" s="57" t="b">
        <f t="shared" si="25"/>
        <v>1</v>
      </c>
    </row>
    <row r="60" spans="1:59">
      <c r="A60" s="9" t="s">
        <v>211</v>
      </c>
      <c r="B60" s="9" t="s">
        <v>1918</v>
      </c>
      <c r="C60" s="9">
        <v>1</v>
      </c>
      <c r="D60" s="9">
        <v>1</v>
      </c>
      <c r="E60" s="9" t="str">
        <f t="shared" si="26"/>
        <v>BZ-Y301</v>
      </c>
      <c r="F60" s="9" t="s">
        <v>1417</v>
      </c>
      <c r="G60" s="9" t="s">
        <v>655</v>
      </c>
      <c r="H60" s="9" t="s">
        <v>656</v>
      </c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 t="shared" si="21"/>
        <v>Conjuration</v>
      </c>
      <c r="T60" s="9" t="str">
        <f t="shared" si="22"/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 t="shared" si="23"/>
        <v>wand_ai_350_CO</v>
      </c>
      <c r="Z60" s="9" t="str">
        <f t="shared" si="24"/>
        <v>wand_ai_350_CO</v>
      </c>
      <c r="AB60" s="9" t="b">
        <v>1</v>
      </c>
      <c r="AC60" s="9" t="b">
        <v>1</v>
      </c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X60" s="55">
        <v>71526</v>
      </c>
      <c r="AY60" s="55">
        <v>71527</v>
      </c>
      <c r="BD60" s="57">
        <v>1526</v>
      </c>
      <c r="BE60" s="57">
        <f t="shared" si="27"/>
        <v>1527</v>
      </c>
      <c r="BF60" s="57" t="b">
        <f t="shared" si="25"/>
        <v>1</v>
      </c>
      <c r="BG60" s="57" t="b">
        <f t="shared" si="25"/>
        <v>1</v>
      </c>
    </row>
    <row r="61" spans="1:59">
      <c r="A61" s="9" t="s">
        <v>292</v>
      </c>
      <c r="B61" s="9" t="s">
        <v>1919</v>
      </c>
      <c r="C61" s="9">
        <v>1</v>
      </c>
      <c r="D61" s="9">
        <v>1</v>
      </c>
      <c r="E61" s="9" t="str">
        <f t="shared" si="26"/>
        <v>BZ-Y401</v>
      </c>
      <c r="F61" s="9" t="s">
        <v>1418</v>
      </c>
      <c r="G61" s="9" t="s">
        <v>655</v>
      </c>
      <c r="H61" s="9" t="s">
        <v>656</v>
      </c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t="shared" ca="1" si="21"/>
        <v>Necromancy</v>
      </c>
      <c r="T61" s="9" t="str">
        <f t="shared" ca="1" si="22"/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t="shared" ca="1" si="23"/>
        <v>wand_ai_460_NE</v>
      </c>
      <c r="Y61" s="9" t="s">
        <v>2010</v>
      </c>
      <c r="Z61" s="9" t="str">
        <f t="shared" ca="1" si="24"/>
        <v>wand_ai_460_NE</v>
      </c>
      <c r="AB61" s="9" t="b">
        <v>1</v>
      </c>
      <c r="AE61" s="9" t="b">
        <v>1</v>
      </c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X61" s="55">
        <v>71528</v>
      </c>
      <c r="AY61" s="55">
        <v>71529</v>
      </c>
      <c r="BB61" s="55">
        <v>91528</v>
      </c>
      <c r="BC61" s="55">
        <v>91529</v>
      </c>
      <c r="BD61" s="57">
        <v>1528</v>
      </c>
      <c r="BE61" s="57">
        <f t="shared" si="27"/>
        <v>1529</v>
      </c>
      <c r="BF61" s="57" t="b">
        <f t="shared" si="25"/>
        <v>1</v>
      </c>
      <c r="BG61" s="57" t="b">
        <f t="shared" si="25"/>
        <v>1</v>
      </c>
    </row>
    <row r="62" spans="1:59">
      <c r="A62" s="9" t="s">
        <v>560</v>
      </c>
      <c r="B62" s="9" t="s">
        <v>1920</v>
      </c>
      <c r="C62" s="9">
        <v>1</v>
      </c>
      <c r="D62" s="9">
        <v>1</v>
      </c>
      <c r="E62" s="9" t="str">
        <f t="shared" si="26"/>
        <v>BZ-Y501</v>
      </c>
      <c r="F62" s="9" t="s">
        <v>1419</v>
      </c>
      <c r="G62" s="9" t="s">
        <v>655</v>
      </c>
      <c r="H62" s="9" t="s">
        <v>656</v>
      </c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 t="shared" si="21"/>
        <v>Invocation</v>
      </c>
      <c r="T62" s="9" t="str">
        <f t="shared" si="22"/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 t="shared" si="23"/>
        <v>wand_ai_870_EV</v>
      </c>
      <c r="Z62" s="9" t="str">
        <f t="shared" si="24"/>
        <v>wand_ai_870_EV</v>
      </c>
      <c r="AC62" s="9" t="b">
        <v>1</v>
      </c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X62" s="55">
        <v>71530</v>
      </c>
      <c r="AY62" s="55">
        <v>71531</v>
      </c>
      <c r="BB62" s="55">
        <v>91530</v>
      </c>
      <c r="BC62" s="55">
        <v>91531</v>
      </c>
      <c r="BD62" s="57">
        <v>1530</v>
      </c>
      <c r="BE62" s="57">
        <f t="shared" si="27"/>
        <v>1531</v>
      </c>
      <c r="BF62" s="57" t="b">
        <f t="shared" si="25"/>
        <v>1</v>
      </c>
      <c r="BG62" s="57" t="b">
        <f t="shared" si="25"/>
        <v>1</v>
      </c>
    </row>
    <row r="63" spans="1:59">
      <c r="A63" s="9" t="s">
        <v>2007</v>
      </c>
      <c r="B63" s="9" t="s">
        <v>1928</v>
      </c>
      <c r="C63" s="9">
        <v>1</v>
      </c>
      <c r="D63" s="9">
        <v>1</v>
      </c>
      <c r="E63" s="9" t="str">
        <f t="shared" si="26"/>
        <v>BZ-YD01</v>
      </c>
      <c r="G63" s="9" t="s">
        <v>2008</v>
      </c>
      <c r="AB63" s="9" t="b">
        <v>1</v>
      </c>
      <c r="AC63" s="9" t="b">
        <v>1</v>
      </c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BB63" s="55">
        <v>91532</v>
      </c>
      <c r="BC63" s="55">
        <v>91533</v>
      </c>
      <c r="BD63" s="57">
        <v>1532</v>
      </c>
      <c r="BE63" s="57">
        <f t="shared" si="27"/>
        <v>1533</v>
      </c>
      <c r="BF63" s="57" t="b">
        <f t="shared" si="25"/>
        <v>1</v>
      </c>
      <c r="BG63" s="57" t="b">
        <f t="shared" si="25"/>
        <v>1</v>
      </c>
    </row>
    <row r="64" spans="1:59">
      <c r="A64" s="9" t="s">
        <v>2009</v>
      </c>
      <c r="B64" s="9" t="s">
        <v>1929</v>
      </c>
      <c r="C64" s="9">
        <v>1</v>
      </c>
      <c r="D64" s="9">
        <v>1</v>
      </c>
      <c r="E64" s="9" t="str">
        <f t="shared" si="26"/>
        <v>BZ-YE01</v>
      </c>
      <c r="G64" s="9" t="s">
        <v>2008</v>
      </c>
      <c r="AB64" s="9" t="b">
        <v>1</v>
      </c>
      <c r="AC64" s="9" t="b">
        <v>1</v>
      </c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BB64" s="55">
        <v>91534</v>
      </c>
      <c r="BC64" s="55">
        <v>91535</v>
      </c>
      <c r="BD64" s="57">
        <v>1534</v>
      </c>
      <c r="BE64" s="57">
        <f t="shared" si="27"/>
        <v>1535</v>
      </c>
      <c r="BF64" s="57" t="b">
        <f t="shared" si="25"/>
        <v>1</v>
      </c>
      <c r="BG64" s="57" t="b">
        <f t="shared" si="25"/>
        <v>1</v>
      </c>
    </row>
    <row r="65" spans="1:59">
      <c r="A65" s="9" t="s">
        <v>2011</v>
      </c>
      <c r="B65" s="9" t="s">
        <v>1930</v>
      </c>
      <c r="C65" s="9">
        <v>1</v>
      </c>
      <c r="D65" s="9">
        <v>1</v>
      </c>
      <c r="E65" s="9" t="str">
        <f t="shared" si="26"/>
        <v>BZ-YF01</v>
      </c>
      <c r="G65" s="9" t="s">
        <v>2008</v>
      </c>
      <c r="AB65" s="9" t="b">
        <v>1</v>
      </c>
      <c r="AC65" s="9" t="b">
        <v>1</v>
      </c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BB65" s="55">
        <v>91536</v>
      </c>
      <c r="BC65" s="55">
        <v>91537</v>
      </c>
      <c r="BD65" s="57">
        <v>1536</v>
      </c>
      <c r="BE65" s="57">
        <f t="shared" si="27"/>
        <v>1537</v>
      </c>
      <c r="BF65" s="57" t="b">
        <f t="shared" si="25"/>
        <v>1</v>
      </c>
      <c r="BG65" s="57" t="b">
        <f t="shared" si="25"/>
        <v>1</v>
      </c>
    </row>
    <row r="66" spans="1:59">
      <c r="A66" s="9" t="s">
        <v>436</v>
      </c>
      <c r="B66" s="9" t="s">
        <v>1691</v>
      </c>
      <c r="C66" s="9">
        <v>1</v>
      </c>
      <c r="D66" s="9">
        <v>1</v>
      </c>
      <c r="E66" s="9" t="str">
        <f t="shared" si="26"/>
        <v>BZ-O501</v>
      </c>
      <c r="F66" s="9" t="s">
        <v>1573</v>
      </c>
      <c r="G66" s="9" t="s">
        <v>655</v>
      </c>
      <c r="H66" s="9" t="s">
        <v>654</v>
      </c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 t="shared" ref="S66:S95" si="28"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 t="shared" ref="T66:T95" si="29"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 t="shared" ref="W66:W95" si="30">_xlfn.CONCAT(V66, "_", T66)</f>
        <v>wand_ai_690_TR</v>
      </c>
      <c r="Z66" s="9" t="str">
        <f t="shared" ref="Z66:Z95" si="31">IF(ISBLANK(X66), W66, X66)</f>
        <v>wand_ai_690_TR</v>
      </c>
      <c r="AC66" s="9" t="b">
        <v>1</v>
      </c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Z66" s="55">
        <v>81538</v>
      </c>
      <c r="BA66" s="55">
        <v>81539</v>
      </c>
      <c r="BD66" s="59">
        <v>1538</v>
      </c>
      <c r="BE66" s="57">
        <f t="shared" si="27"/>
        <v>1539</v>
      </c>
      <c r="BF66" s="57" t="b">
        <f t="shared" si="25"/>
        <v>1</v>
      </c>
      <c r="BG66" s="57" t="b">
        <f t="shared" si="25"/>
        <v>1</v>
      </c>
    </row>
    <row r="67" spans="1:59">
      <c r="A67" s="9" t="s">
        <v>252</v>
      </c>
      <c r="B67" s="9" t="s">
        <v>1692</v>
      </c>
      <c r="C67" s="9">
        <v>1</v>
      </c>
      <c r="D67" s="9">
        <v>1</v>
      </c>
      <c r="E67" s="9" t="str">
        <f t="shared" si="26"/>
        <v>BZ-O601</v>
      </c>
      <c r="F67" s="9" t="s">
        <v>1574</v>
      </c>
      <c r="G67" s="9" t="s">
        <v>655</v>
      </c>
      <c r="H67" s="9" t="s">
        <v>654</v>
      </c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 t="shared" si="28"/>
        <v>Divination</v>
      </c>
      <c r="T67" s="9" t="str">
        <f t="shared" si="29"/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 t="shared" si="30"/>
        <v>wand_ai_410_DI</v>
      </c>
      <c r="Z67" s="9" t="str">
        <f t="shared" si="31"/>
        <v>wand_ai_410_DI</v>
      </c>
      <c r="AC67" s="9" t="b">
        <v>1</v>
      </c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Z67" s="55">
        <v>81540</v>
      </c>
      <c r="BA67" s="55">
        <v>81541</v>
      </c>
      <c r="BD67" s="59">
        <v>1540</v>
      </c>
      <c r="BE67" s="57">
        <f t="shared" si="27"/>
        <v>1541</v>
      </c>
      <c r="BF67" s="57" t="b">
        <f t="shared" ref="BF67:BG80" si="32">AND(
OR(ISBLANK(AV67), AND(MOD(AV67, 10000) = BD67, QUOTIENT(AV67, 10000) = 6)),
OR(ISBLANK(AX67), AND(MOD(AX67, 10000) = BD67, QUOTIENT(AX67, 10000) = 7)),
OR(ISBLANK(AZ67), AND(MOD(AZ67, 10000) = BD67, QUOTIENT(AZ67, 10000) = 8)),
OR(ISBLANK(BB67), AND(MOD(BB67, 10000) = BD67, QUOTIENT(BB67, 10000) = 9))
)</f>
        <v>1</v>
      </c>
      <c r="BG67" s="57" t="b">
        <f t="shared" si="32"/>
        <v>1</v>
      </c>
    </row>
    <row r="68" spans="1:59">
      <c r="A68" s="9" t="s">
        <v>20</v>
      </c>
      <c r="B68" s="9" t="s">
        <v>1693</v>
      </c>
      <c r="C68" s="9">
        <v>1</v>
      </c>
      <c r="D68" s="9">
        <v>1</v>
      </c>
      <c r="E68" s="9" t="str">
        <f t="shared" si="26"/>
        <v>BZ-O701</v>
      </c>
      <c r="F68" s="9" t="s">
        <v>1575</v>
      </c>
      <c r="G68" s="9" t="s">
        <v>655</v>
      </c>
      <c r="H68" s="9" t="s">
        <v>654</v>
      </c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 t="shared" si="28"/>
        <v>Enchantment</v>
      </c>
      <c r="T68" s="9" t="str">
        <f t="shared" si="29"/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 t="shared" si="30"/>
        <v>wand_ai_020_EN</v>
      </c>
      <c r="Z68" s="9" t="str">
        <f t="shared" si="31"/>
        <v>wand_ai_020_EN</v>
      </c>
      <c r="AB68" s="9" t="b">
        <v>1</v>
      </c>
      <c r="AE68" s="9" t="b">
        <v>1</v>
      </c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Z68" s="55">
        <v>81542</v>
      </c>
      <c r="BA68" s="55">
        <v>81543</v>
      </c>
      <c r="BD68" s="59">
        <v>1542</v>
      </c>
      <c r="BE68" s="57">
        <f t="shared" si="27"/>
        <v>1543</v>
      </c>
      <c r="BF68" s="57" t="b">
        <f t="shared" si="32"/>
        <v>1</v>
      </c>
      <c r="BG68" s="57" t="b">
        <f t="shared" si="32"/>
        <v>1</v>
      </c>
    </row>
    <row r="69" spans="1:59">
      <c r="A69" s="9" t="s">
        <v>216</v>
      </c>
      <c r="B69" s="9" t="s">
        <v>1694</v>
      </c>
      <c r="C69" s="9">
        <v>1</v>
      </c>
      <c r="D69" s="9">
        <v>1</v>
      </c>
      <c r="E69" s="9" t="str">
        <f t="shared" si="26"/>
        <v>BZ-O801</v>
      </c>
      <c r="F69" s="9" t="s">
        <v>1576</v>
      </c>
      <c r="G69" s="9" t="s">
        <v>655</v>
      </c>
      <c r="H69" s="9" t="s">
        <v>654</v>
      </c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 t="shared" si="28"/>
        <v>Abjuration</v>
      </c>
      <c r="T69" s="9" t="str">
        <f t="shared" si="29"/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 t="shared" si="30"/>
        <v>wand_ai_360_AB</v>
      </c>
      <c r="Z69" s="9" t="str">
        <f t="shared" si="31"/>
        <v>wand_ai_360_AB</v>
      </c>
      <c r="AB69" s="9" t="b">
        <v>1</v>
      </c>
      <c r="AE69" s="9" t="b">
        <v>1</v>
      </c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Z69" s="55">
        <v>81544</v>
      </c>
      <c r="BA69" s="55">
        <v>81545</v>
      </c>
      <c r="BD69" s="59">
        <v>1544</v>
      </c>
      <c r="BE69" s="57">
        <f t="shared" si="27"/>
        <v>1545</v>
      </c>
      <c r="BF69" s="57" t="b">
        <f t="shared" si="32"/>
        <v>1</v>
      </c>
      <c r="BG69" s="57" t="b">
        <f t="shared" si="32"/>
        <v>1</v>
      </c>
    </row>
    <row r="70" spans="1:59">
      <c r="A70" s="9" t="s">
        <v>80</v>
      </c>
      <c r="B70" s="9" t="s">
        <v>1695</v>
      </c>
      <c r="C70" s="9">
        <v>1</v>
      </c>
      <c r="D70" s="9">
        <v>1</v>
      </c>
      <c r="E70" s="9" t="str">
        <f t="shared" si="26"/>
        <v>BZ-O901</v>
      </c>
      <c r="F70" s="9" t="s">
        <v>1577</v>
      </c>
      <c r="G70" s="9" t="s">
        <v>655</v>
      </c>
      <c r="H70" s="9" t="s">
        <v>654</v>
      </c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t="shared" ca="1" si="28"/>
        <v>Illusion</v>
      </c>
      <c r="T70" s="9" t="str">
        <f t="shared" ca="1" si="29"/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t="shared" ca="1" si="30"/>
        <v>wand_ai_120_IL</v>
      </c>
      <c r="Z70" s="9" t="str">
        <f t="shared" ca="1" si="31"/>
        <v>wand_ai_120_IL</v>
      </c>
      <c r="AC70" s="9" t="b">
        <v>1</v>
      </c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Z70" s="55">
        <v>81546</v>
      </c>
      <c r="BA70" s="55">
        <v>81547</v>
      </c>
      <c r="BD70" s="59">
        <v>1546</v>
      </c>
      <c r="BE70" s="57">
        <f t="shared" si="27"/>
        <v>1547</v>
      </c>
      <c r="BF70" s="57" t="b">
        <f t="shared" si="32"/>
        <v>1</v>
      </c>
      <c r="BG70" s="57" t="b">
        <f t="shared" si="32"/>
        <v>1</v>
      </c>
    </row>
    <row r="71" spans="1:59">
      <c r="A71" s="9" t="s">
        <v>604</v>
      </c>
      <c r="B71" s="9" t="s">
        <v>1696</v>
      </c>
      <c r="C71" s="9">
        <v>1</v>
      </c>
      <c r="D71" s="9">
        <v>1</v>
      </c>
      <c r="E71" s="9" t="str">
        <f t="shared" si="26"/>
        <v>BZ-OA01</v>
      </c>
      <c r="F71" s="9" t="s">
        <v>1578</v>
      </c>
      <c r="G71" s="9" t="s">
        <v>655</v>
      </c>
      <c r="H71" s="9" t="s">
        <v>654</v>
      </c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 t="shared" si="28"/>
        <v>Invocation</v>
      </c>
      <c r="T71" s="9" t="str">
        <f t="shared" si="29"/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 t="shared" si="30"/>
        <v>wand_ai_940_EV</v>
      </c>
      <c r="Z71" s="9" t="str">
        <f t="shared" si="31"/>
        <v>wand_ai_940_EV</v>
      </c>
      <c r="AB71" s="9" t="b">
        <v>1</v>
      </c>
      <c r="AE71" s="9" t="b">
        <v>1</v>
      </c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Z71" s="55">
        <v>81548</v>
      </c>
      <c r="BA71" s="55">
        <v>81549</v>
      </c>
      <c r="BD71" s="59">
        <v>1548</v>
      </c>
      <c r="BE71" s="57">
        <f t="shared" si="27"/>
        <v>1549</v>
      </c>
      <c r="BF71" s="57" t="b">
        <f t="shared" si="32"/>
        <v>1</v>
      </c>
      <c r="BG71" s="57" t="b">
        <f t="shared" si="32"/>
        <v>1</v>
      </c>
    </row>
    <row r="72" spans="1:59">
      <c r="A72" s="9" t="s">
        <v>549</v>
      </c>
      <c r="B72" s="9" t="s">
        <v>942</v>
      </c>
      <c r="C72" s="9">
        <v>2</v>
      </c>
      <c r="D72" s="9">
        <v>3</v>
      </c>
      <c r="E72" s="9" t="str">
        <f t="shared" si="26"/>
        <v>BZ-2-03</v>
      </c>
      <c r="F72" s="9" t="s">
        <v>817</v>
      </c>
      <c r="G72" s="9" t="s">
        <v>655</v>
      </c>
      <c r="H72" s="9" t="s">
        <v>652</v>
      </c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t="shared" ca="1" si="28"/>
        <v>Illusion</v>
      </c>
      <c r="T72" s="9" t="str">
        <f t="shared" ca="1" si="29"/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t="shared" ca="1" si="30"/>
        <v>wand_ai_850_IL</v>
      </c>
      <c r="Z72" s="9" t="str">
        <f t="shared" ca="1" si="31"/>
        <v>wand_ai_850_IL</v>
      </c>
      <c r="AA72" s="9" t="b">
        <v>1</v>
      </c>
      <c r="AD72" s="9" t="b">
        <v>1</v>
      </c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V72" s="55">
        <v>62000</v>
      </c>
      <c r="AW72" s="55">
        <v>62001</v>
      </c>
      <c r="AX72" s="55">
        <v>72000</v>
      </c>
      <c r="AY72" s="55">
        <v>72001</v>
      </c>
      <c r="BB72" s="55">
        <v>92000</v>
      </c>
      <c r="BC72" s="55">
        <v>92001</v>
      </c>
      <c r="BD72" s="59">
        <v>2000</v>
      </c>
      <c r="BE72" s="57">
        <f t="shared" si="27"/>
        <v>2001</v>
      </c>
      <c r="BF72" s="57" t="b">
        <f t="shared" si="32"/>
        <v>1</v>
      </c>
      <c r="BG72" s="57" t="b">
        <f t="shared" si="32"/>
        <v>1</v>
      </c>
    </row>
    <row r="73" spans="1:59">
      <c r="A73" s="9" t="s">
        <v>403</v>
      </c>
      <c r="B73" s="9" t="s">
        <v>711</v>
      </c>
      <c r="C73" s="9">
        <v>2</v>
      </c>
      <c r="D73" s="9">
        <v>3</v>
      </c>
      <c r="E73" s="9" t="str">
        <f t="shared" si="26"/>
        <v>BZ-2003</v>
      </c>
      <c r="F73" s="9" t="s">
        <v>819</v>
      </c>
      <c r="G73" s="9" t="s">
        <v>655</v>
      </c>
      <c r="H73" s="9" t="s">
        <v>652</v>
      </c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 t="shared" si="28"/>
        <v>Divination</v>
      </c>
      <c r="T73" s="9" t="str">
        <f t="shared" si="29"/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 t="shared" si="30"/>
        <v>wand_ai_640_DI</v>
      </c>
      <c r="Z73" s="9" t="str">
        <f t="shared" si="31"/>
        <v>wand_ai_640_DI</v>
      </c>
      <c r="AA73" s="9" t="b">
        <v>1</v>
      </c>
      <c r="AD73" s="9" t="b">
        <v>1</v>
      </c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V73" s="55">
        <v>62002</v>
      </c>
      <c r="AW73" s="55">
        <v>62003</v>
      </c>
      <c r="AX73" s="55">
        <v>72002</v>
      </c>
      <c r="AY73" s="55">
        <v>72003</v>
      </c>
      <c r="AZ73" s="55">
        <v>82002</v>
      </c>
      <c r="BA73" s="55">
        <v>82003</v>
      </c>
      <c r="BB73" s="55">
        <v>92002</v>
      </c>
      <c r="BC73" s="55">
        <v>92003</v>
      </c>
      <c r="BD73" s="59">
        <v>2002</v>
      </c>
      <c r="BE73" s="57">
        <f t="shared" si="27"/>
        <v>2003</v>
      </c>
      <c r="BF73" s="57" t="b">
        <f t="shared" si="32"/>
        <v>1</v>
      </c>
      <c r="BG73" s="57" t="b">
        <f t="shared" si="32"/>
        <v>1</v>
      </c>
    </row>
    <row r="74" spans="1:59">
      <c r="A74" s="35" t="s">
        <v>348</v>
      </c>
      <c r="B74" s="9" t="s">
        <v>712</v>
      </c>
      <c r="C74" s="9">
        <v>2</v>
      </c>
      <c r="D74" s="9">
        <v>3</v>
      </c>
      <c r="E74" s="9" t="str">
        <f t="shared" si="26"/>
        <v>BZ-2103</v>
      </c>
      <c r="F74" s="9" t="s">
        <v>820</v>
      </c>
      <c r="G74" s="9" t="s">
        <v>655</v>
      </c>
      <c r="H74" s="9" t="s">
        <v>652</v>
      </c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t="shared" ca="1" si="28"/>
        <v>Necromancy</v>
      </c>
      <c r="T74" s="9" t="str">
        <f t="shared" ca="1" si="29"/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t="shared" ca="1" si="30"/>
        <v>wand_ai_550_NE</v>
      </c>
      <c r="Z74" s="9" t="str">
        <f t="shared" ca="1" si="31"/>
        <v>wand_ai_550_NE</v>
      </c>
      <c r="AA74" s="9" t="b">
        <v>1</v>
      </c>
      <c r="AD74" s="9" t="b">
        <v>1</v>
      </c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V74" s="55">
        <v>62004</v>
      </c>
      <c r="AW74" s="55">
        <v>62005</v>
      </c>
      <c r="BB74" s="55">
        <v>92004</v>
      </c>
      <c r="BC74" s="55">
        <v>92005</v>
      </c>
      <c r="BD74" s="59">
        <v>2004</v>
      </c>
      <c r="BE74" s="57">
        <f t="shared" si="27"/>
        <v>2005</v>
      </c>
      <c r="BF74" s="57" t="b">
        <f t="shared" si="32"/>
        <v>1</v>
      </c>
      <c r="BG74" s="57" t="b">
        <f t="shared" si="32"/>
        <v>1</v>
      </c>
    </row>
    <row r="75" spans="1:59">
      <c r="A75" s="9" t="s">
        <v>580</v>
      </c>
      <c r="B75" s="9" t="s">
        <v>713</v>
      </c>
      <c r="C75" s="9">
        <v>2</v>
      </c>
      <c r="D75" s="9">
        <v>3</v>
      </c>
      <c r="E75" s="9" t="str">
        <f t="shared" si="26"/>
        <v>BZ-2203</v>
      </c>
      <c r="F75" s="9" t="s">
        <v>821</v>
      </c>
      <c r="G75" s="9" t="s">
        <v>655</v>
      </c>
      <c r="H75" s="9" t="s">
        <v>652</v>
      </c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t="shared" ca="1" si="28"/>
        <v>Illusion</v>
      </c>
      <c r="T75" s="9" t="str">
        <f t="shared" ca="1" si="29"/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t="shared" ca="1" si="30"/>
        <v>wand_ai_900_IL</v>
      </c>
      <c r="Z75" s="9" t="str">
        <f t="shared" ca="1" si="31"/>
        <v>wand_ai_900_IL</v>
      </c>
      <c r="AA75" s="9" t="b">
        <v>1</v>
      </c>
      <c r="AD75" s="9" t="b">
        <v>1</v>
      </c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V75" s="55">
        <v>62006</v>
      </c>
      <c r="AW75" s="55">
        <v>62007</v>
      </c>
      <c r="AX75" s="55">
        <v>72006</v>
      </c>
      <c r="AY75" s="55">
        <v>72007</v>
      </c>
      <c r="BB75" s="55">
        <v>92006</v>
      </c>
      <c r="BC75" s="55">
        <v>92007</v>
      </c>
      <c r="BD75" s="59">
        <v>2006</v>
      </c>
      <c r="BE75" s="57">
        <f t="shared" si="27"/>
        <v>2007</v>
      </c>
      <c r="BF75" s="57" t="b">
        <f t="shared" si="32"/>
        <v>1</v>
      </c>
      <c r="BG75" s="57" t="b">
        <f t="shared" si="32"/>
        <v>1</v>
      </c>
    </row>
    <row r="76" spans="1:59">
      <c r="A76" s="9" t="s">
        <v>199</v>
      </c>
      <c r="B76" s="9" t="s">
        <v>714</v>
      </c>
      <c r="C76" s="9">
        <v>2</v>
      </c>
      <c r="D76" s="9">
        <v>3</v>
      </c>
      <c r="E76" s="9" t="str">
        <f t="shared" si="26"/>
        <v>BZ-2303</v>
      </c>
      <c r="F76" s="9" t="s">
        <v>822</v>
      </c>
      <c r="G76" s="9" t="s">
        <v>655</v>
      </c>
      <c r="H76" s="9" t="s">
        <v>652</v>
      </c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 t="shared" si="28"/>
        <v>Transmutation</v>
      </c>
      <c r="T76" s="9" t="str">
        <f t="shared" si="29"/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 t="shared" si="30"/>
        <v>wand_ai_330_TR</v>
      </c>
      <c r="Z76" s="9" t="str">
        <f t="shared" si="31"/>
        <v>wand_ai_330_TR</v>
      </c>
      <c r="AA76" s="9" t="b">
        <v>1</v>
      </c>
      <c r="AD76" s="9" t="b">
        <v>1</v>
      </c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V76" s="55">
        <v>62008</v>
      </c>
      <c r="AW76" s="55">
        <v>62009</v>
      </c>
      <c r="BD76" s="59">
        <v>2008</v>
      </c>
      <c r="BE76" s="57">
        <f t="shared" si="27"/>
        <v>2009</v>
      </c>
      <c r="BF76" s="57" t="b">
        <f t="shared" si="32"/>
        <v>1</v>
      </c>
      <c r="BG76" s="57" t="b">
        <f t="shared" si="32"/>
        <v>1</v>
      </c>
    </row>
    <row r="77" spans="1:59" ht="28">
      <c r="A77" s="36" t="s">
        <v>106</v>
      </c>
      <c r="B77" s="9" t="s">
        <v>715</v>
      </c>
      <c r="C77" s="9">
        <v>2</v>
      </c>
      <c r="D77" s="9">
        <v>3</v>
      </c>
      <c r="E77" s="9" t="str">
        <f t="shared" si="26"/>
        <v>BZ-2403</v>
      </c>
      <c r="F77" s="9" t="s">
        <v>823</v>
      </c>
      <c r="G77" s="9" t="s">
        <v>655</v>
      </c>
      <c r="H77" s="9" t="s">
        <v>652</v>
      </c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 t="shared" si="28"/>
        <v>Divination</v>
      </c>
      <c r="T77" s="9" t="str">
        <f t="shared" si="29"/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 t="shared" si="30"/>
        <v>wand_ai_170_DI</v>
      </c>
      <c r="Y77" s="51" t="s">
        <v>2021</v>
      </c>
      <c r="Z77" s="9" t="str">
        <f t="shared" si="31"/>
        <v>wand_ai_170_DI</v>
      </c>
      <c r="AA77" s="9" t="b">
        <v>1</v>
      </c>
      <c r="AB77" s="9" t="b">
        <v>1</v>
      </c>
      <c r="AC77" s="9" t="b">
        <v>1</v>
      </c>
      <c r="AD77" s="9" t="b">
        <v>1</v>
      </c>
      <c r="AE77" s="9" t="b">
        <v>1</v>
      </c>
      <c r="AF77" s="9" t="b">
        <v>1</v>
      </c>
      <c r="AG77" s="9" t="b">
        <v>1</v>
      </c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V77" s="62">
        <v>62010</v>
      </c>
      <c r="AW77" s="62">
        <v>62011</v>
      </c>
      <c r="AX77" s="62">
        <v>72010</v>
      </c>
      <c r="AY77" s="62">
        <v>72011</v>
      </c>
      <c r="BB77" s="62">
        <v>92010</v>
      </c>
      <c r="BC77" s="62">
        <v>92011</v>
      </c>
      <c r="BD77" s="59">
        <v>2010</v>
      </c>
      <c r="BE77" s="57">
        <f t="shared" si="27"/>
        <v>2011</v>
      </c>
      <c r="BF77" s="57" t="b">
        <f t="shared" si="32"/>
        <v>1</v>
      </c>
      <c r="BG77" s="57" t="b">
        <f t="shared" si="32"/>
        <v>1</v>
      </c>
    </row>
    <row r="78" spans="1:59">
      <c r="A78" s="9" t="s">
        <v>109</v>
      </c>
      <c r="B78" s="9" t="s">
        <v>716</v>
      </c>
      <c r="C78" s="9">
        <v>2</v>
      </c>
      <c r="D78" s="9">
        <v>3</v>
      </c>
      <c r="E78" s="9" t="str">
        <f t="shared" si="26"/>
        <v>BZ-2503</v>
      </c>
      <c r="F78" s="9" t="s">
        <v>824</v>
      </c>
      <c r="G78" s="9" t="s">
        <v>655</v>
      </c>
      <c r="H78" s="9" t="s">
        <v>652</v>
      </c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 t="shared" si="28"/>
        <v>Enchantment</v>
      </c>
      <c r="T78" s="9" t="str">
        <f t="shared" si="29"/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 t="shared" si="30"/>
        <v>wand_ai_170_EN</v>
      </c>
      <c r="Z78" s="9" t="str">
        <f t="shared" si="31"/>
        <v>wand_ai_170_EN</v>
      </c>
      <c r="AA78" s="9" t="b">
        <v>1</v>
      </c>
      <c r="AD78" s="9" t="b">
        <v>1</v>
      </c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V78" s="55">
        <v>62012</v>
      </c>
      <c r="AW78" s="55">
        <v>62013</v>
      </c>
      <c r="BB78" s="55">
        <v>92012</v>
      </c>
      <c r="BC78" s="55">
        <v>92013</v>
      </c>
      <c r="BD78" s="59">
        <v>2012</v>
      </c>
      <c r="BE78" s="57">
        <f t="shared" si="27"/>
        <v>2013</v>
      </c>
      <c r="BF78" s="57" t="b">
        <f t="shared" si="32"/>
        <v>1</v>
      </c>
      <c r="BG78" s="57" t="b">
        <f t="shared" si="32"/>
        <v>1</v>
      </c>
    </row>
    <row r="79" spans="1:59">
      <c r="A79" s="9" t="s">
        <v>83</v>
      </c>
      <c r="B79" s="9" t="s">
        <v>718</v>
      </c>
      <c r="C79" s="9">
        <v>2</v>
      </c>
      <c r="D79" s="9">
        <v>3</v>
      </c>
      <c r="E79" s="9" t="str">
        <f t="shared" si="26"/>
        <v>BZ-2703</v>
      </c>
      <c r="F79" s="9" t="s">
        <v>826</v>
      </c>
      <c r="G79" s="9" t="s">
        <v>655</v>
      </c>
      <c r="H79" s="9" t="s">
        <v>652</v>
      </c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 t="shared" si="28"/>
        <v>Conjuration</v>
      </c>
      <c r="T79" s="9" t="str">
        <f t="shared" si="29"/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 t="shared" si="30"/>
        <v>wand_ai_130_CO</v>
      </c>
      <c r="Z79" s="9" t="str">
        <f t="shared" si="31"/>
        <v>wand_ai_130_CO</v>
      </c>
      <c r="AA79" s="9" t="b">
        <v>1</v>
      </c>
      <c r="AD79" s="9" t="b">
        <v>1</v>
      </c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V79" s="55">
        <v>62014</v>
      </c>
      <c r="AW79" s="55">
        <v>62015</v>
      </c>
      <c r="AX79" s="55">
        <v>72014</v>
      </c>
      <c r="AY79" s="55">
        <v>72015</v>
      </c>
      <c r="BB79" s="55">
        <v>92014</v>
      </c>
      <c r="BC79" s="55">
        <v>92015</v>
      </c>
      <c r="BD79" s="59">
        <v>2014</v>
      </c>
      <c r="BE79" s="57">
        <f t="shared" si="27"/>
        <v>2015</v>
      </c>
      <c r="BF79" s="57" t="b">
        <f t="shared" si="32"/>
        <v>1</v>
      </c>
      <c r="BG79" s="57" t="b">
        <f t="shared" si="32"/>
        <v>1</v>
      </c>
    </row>
    <row r="80" spans="1:59">
      <c r="A80" s="9" t="s">
        <v>115</v>
      </c>
      <c r="B80" s="9" t="s">
        <v>719</v>
      </c>
      <c r="C80" s="9">
        <v>2</v>
      </c>
      <c r="D80" s="9">
        <v>3</v>
      </c>
      <c r="E80" s="9" t="str">
        <f t="shared" si="26"/>
        <v>BZ-2803</v>
      </c>
      <c r="F80" s="9" t="s">
        <v>827</v>
      </c>
      <c r="G80" s="9" t="s">
        <v>655</v>
      </c>
      <c r="H80" s="9" t="s">
        <v>652</v>
      </c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t="shared" ca="1" si="28"/>
        <v>Illusion</v>
      </c>
      <c r="T80" s="9" t="str">
        <f t="shared" ca="1" si="29"/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t="shared" ca="1" si="30"/>
        <v>wand_ai_180_IL</v>
      </c>
      <c r="Z80" s="9" t="str">
        <f t="shared" ca="1" si="31"/>
        <v>wand_ai_180_IL</v>
      </c>
      <c r="AA80" s="9" t="b">
        <v>1</v>
      </c>
      <c r="AD80" s="9" t="b">
        <v>1</v>
      </c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V80" s="55">
        <v>62016</v>
      </c>
      <c r="AW80" s="55">
        <v>62017</v>
      </c>
      <c r="AX80" s="55">
        <v>72016</v>
      </c>
      <c r="AY80" s="55">
        <v>72017</v>
      </c>
      <c r="BB80" s="55">
        <v>92016</v>
      </c>
      <c r="BC80" s="55">
        <v>92017</v>
      </c>
      <c r="BD80" s="59">
        <v>2016</v>
      </c>
      <c r="BE80" s="57">
        <f t="shared" si="27"/>
        <v>2017</v>
      </c>
      <c r="BF80" s="57" t="b">
        <f t="shared" si="32"/>
        <v>1</v>
      </c>
      <c r="BG80" s="57" t="b">
        <f t="shared" si="32"/>
        <v>1</v>
      </c>
    </row>
    <row r="81" spans="1:59">
      <c r="A81" s="9" t="s">
        <v>53</v>
      </c>
      <c r="B81" s="9" t="s">
        <v>720</v>
      </c>
      <c r="C81" s="9">
        <v>2</v>
      </c>
      <c r="D81" s="9">
        <v>3</v>
      </c>
      <c r="E81" s="9" t="str">
        <f t="shared" si="26"/>
        <v>BZ-2903</v>
      </c>
      <c r="F81" s="9" t="s">
        <v>828</v>
      </c>
      <c r="G81" s="9" t="s">
        <v>655</v>
      </c>
      <c r="H81" s="9" t="s">
        <v>652</v>
      </c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 t="shared" si="28"/>
        <v>Invocation</v>
      </c>
      <c r="T81" s="9" t="str">
        <f t="shared" si="29"/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 t="shared" si="30"/>
        <v>wand_ai_080_EV</v>
      </c>
      <c r="Z81" s="9" t="str">
        <f t="shared" si="31"/>
        <v>wand_ai_080_EV</v>
      </c>
      <c r="AA81" s="9" t="b">
        <v>1</v>
      </c>
      <c r="AD81" s="9" t="b">
        <v>1</v>
      </c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V81" s="55">
        <v>62018</v>
      </c>
      <c r="AW81" s="55">
        <v>62019</v>
      </c>
      <c r="AX81" s="55">
        <v>72018</v>
      </c>
      <c r="AY81" s="55">
        <v>72019</v>
      </c>
      <c r="BB81" s="55">
        <v>92018</v>
      </c>
      <c r="BC81" s="55">
        <v>92019</v>
      </c>
      <c r="BD81" s="59">
        <v>2018</v>
      </c>
      <c r="BE81" s="57">
        <f t="shared" si="27"/>
        <v>2019</v>
      </c>
      <c r="BF81" s="57" t="b">
        <f t="shared" ref="BF81:BG103" si="33">AND(
OR(ISBLANK(AV81), AND(MOD(AV81, 10000) = BD81, QUOTIENT(AV81, 10000) = 6)),
OR(ISBLANK(AX81), AND(MOD(AX81, 10000) = BD81, QUOTIENT(AX81, 10000) = 7)),
OR(ISBLANK(AZ81), AND(MOD(AZ81, 10000) = BD81, QUOTIENT(AZ81, 10000) = 8)),
OR(ISBLANK(BB81), AND(MOD(BB81, 10000) = BD81, QUOTIENT(BB81, 10000) = 9))
)</f>
        <v>1</v>
      </c>
      <c r="BG81" s="57" t="b">
        <f t="shared" si="33"/>
        <v>1</v>
      </c>
    </row>
    <row r="82" spans="1:59">
      <c r="A82" s="9" t="s">
        <v>141</v>
      </c>
      <c r="B82" s="9" t="s">
        <v>944</v>
      </c>
      <c r="C82" s="9">
        <v>2</v>
      </c>
      <c r="D82" s="9">
        <v>3</v>
      </c>
      <c r="E82" s="9" t="str">
        <f t="shared" si="26"/>
        <v>BZ-2A03</v>
      </c>
      <c r="F82" s="9" t="s">
        <v>829</v>
      </c>
      <c r="G82" s="9" t="s">
        <v>655</v>
      </c>
      <c r="H82" s="9" t="s">
        <v>652</v>
      </c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 t="shared" si="28"/>
        <v>Transmutation</v>
      </c>
      <c r="T82" s="9" t="str">
        <f t="shared" si="29"/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 t="shared" si="30"/>
        <v>wand_ai_230_TR</v>
      </c>
      <c r="Z82" s="9" t="str">
        <f t="shared" si="31"/>
        <v>wand_ai_230_TR</v>
      </c>
      <c r="AA82" s="9" t="b">
        <v>1</v>
      </c>
      <c r="AD82" s="9" t="b">
        <v>1</v>
      </c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V82" s="55">
        <v>62020</v>
      </c>
      <c r="AW82" s="55">
        <v>62021</v>
      </c>
      <c r="AX82" s="55">
        <v>72020</v>
      </c>
      <c r="AY82" s="55">
        <v>72021</v>
      </c>
      <c r="BB82" s="55">
        <v>92020</v>
      </c>
      <c r="BC82" s="55">
        <v>92021</v>
      </c>
      <c r="BD82" s="59">
        <v>2020</v>
      </c>
      <c r="BE82" s="57">
        <f t="shared" si="27"/>
        <v>2021</v>
      </c>
      <c r="BF82" s="57" t="b">
        <f t="shared" si="33"/>
        <v>1</v>
      </c>
      <c r="BG82" s="57" t="b">
        <f t="shared" si="33"/>
        <v>1</v>
      </c>
    </row>
    <row r="83" spans="1:59">
      <c r="A83" s="9" t="s">
        <v>378</v>
      </c>
      <c r="B83" s="9" t="s">
        <v>945</v>
      </c>
      <c r="C83" s="9">
        <v>2</v>
      </c>
      <c r="D83" s="9">
        <v>3</v>
      </c>
      <c r="E83" s="9" t="str">
        <f t="shared" ref="E83:E114" si="34">_xlfn.CONCAT(B83, RIGHT(_xlfn.CONCAT("0", D83), 2))</f>
        <v>BZ-2B03</v>
      </c>
      <c r="F83" s="9" t="s">
        <v>830</v>
      </c>
      <c r="G83" s="9" t="s">
        <v>655</v>
      </c>
      <c r="H83" s="9" t="s">
        <v>652</v>
      </c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 t="shared" si="28"/>
        <v>Invocation</v>
      </c>
      <c r="T83" s="9" t="str">
        <f t="shared" si="29"/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 t="shared" si="30"/>
        <v>wand_ai_600_EV</v>
      </c>
      <c r="Z83" s="9" t="str">
        <f t="shared" si="31"/>
        <v>wand_ai_600_EV</v>
      </c>
      <c r="AA83" s="9" t="b">
        <v>1</v>
      </c>
      <c r="AD83" s="9" t="b">
        <v>1</v>
      </c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V83" s="55">
        <v>62022</v>
      </c>
      <c r="AW83" s="55">
        <v>62023</v>
      </c>
      <c r="AX83" s="55">
        <v>72022</v>
      </c>
      <c r="AY83" s="55">
        <v>72023</v>
      </c>
      <c r="BB83" s="55">
        <v>92022</v>
      </c>
      <c r="BC83" s="55">
        <v>92023</v>
      </c>
      <c r="BD83" s="59">
        <v>2022</v>
      </c>
      <c r="BE83" s="57">
        <f t="shared" ref="BE83:BE114" si="35">IF(BD83="", "", BD83+1)</f>
        <v>2023</v>
      </c>
      <c r="BF83" s="57" t="b">
        <f t="shared" si="33"/>
        <v>1</v>
      </c>
      <c r="BG83" s="57" t="b">
        <f t="shared" si="33"/>
        <v>1</v>
      </c>
    </row>
    <row r="84" spans="1:59">
      <c r="A84" s="9" t="s">
        <v>534</v>
      </c>
      <c r="B84" s="9" t="s">
        <v>946</v>
      </c>
      <c r="C84" s="9">
        <v>2</v>
      </c>
      <c r="D84" s="9">
        <v>3</v>
      </c>
      <c r="E84" s="9" t="str">
        <f t="shared" si="34"/>
        <v>BZ-2C03</v>
      </c>
      <c r="F84" s="9" t="s">
        <v>831</v>
      </c>
      <c r="G84" s="9" t="s">
        <v>655</v>
      </c>
      <c r="H84" s="9" t="s">
        <v>652</v>
      </c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 t="shared" si="28"/>
        <v>Invocation</v>
      </c>
      <c r="T84" s="9" t="str">
        <f t="shared" si="29"/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 t="shared" si="30"/>
        <v>wand_ai_830_EV</v>
      </c>
      <c r="Z84" s="9" t="str">
        <f t="shared" si="31"/>
        <v>wand_ai_830_EV</v>
      </c>
      <c r="AA84" s="9" t="b">
        <v>1</v>
      </c>
      <c r="AD84" s="9" t="b">
        <v>1</v>
      </c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V84" s="55">
        <v>62024</v>
      </c>
      <c r="AW84" s="55">
        <v>62025</v>
      </c>
      <c r="AX84" s="55">
        <v>72024</v>
      </c>
      <c r="AY84" s="55">
        <v>72025</v>
      </c>
      <c r="BB84" s="55">
        <v>92024</v>
      </c>
      <c r="BC84" s="55">
        <v>92025</v>
      </c>
      <c r="BD84" s="59">
        <v>2024</v>
      </c>
      <c r="BE84" s="57">
        <f t="shared" si="35"/>
        <v>2025</v>
      </c>
      <c r="BF84" s="57" t="b">
        <f t="shared" si="33"/>
        <v>1</v>
      </c>
      <c r="BG84" s="57" t="b">
        <f t="shared" si="33"/>
        <v>1</v>
      </c>
    </row>
    <row r="85" spans="1:59">
      <c r="A85" s="9" t="s">
        <v>445</v>
      </c>
      <c r="B85" s="9" t="s">
        <v>947</v>
      </c>
      <c r="C85" s="9">
        <v>2</v>
      </c>
      <c r="D85" s="9">
        <v>3</v>
      </c>
      <c r="E85" s="9" t="str">
        <f t="shared" si="34"/>
        <v>BZ-2D03</v>
      </c>
      <c r="F85" s="9" t="s">
        <v>832</v>
      </c>
      <c r="G85" s="9" t="s">
        <v>655</v>
      </c>
      <c r="H85" s="9" t="s">
        <v>652</v>
      </c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t="shared" ca="1" si="28"/>
        <v>Necromancy</v>
      </c>
      <c r="T85" s="9" t="str">
        <f t="shared" ca="1" si="29"/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t="shared" ca="1" si="30"/>
        <v>wand_ai_700_NE</v>
      </c>
      <c r="Z85" s="9" t="str">
        <f t="shared" ca="1" si="31"/>
        <v>wand_ai_700_NE</v>
      </c>
      <c r="AA85" s="9" t="b">
        <v>1</v>
      </c>
      <c r="AD85" s="9" t="b">
        <v>1</v>
      </c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V85" s="55">
        <v>62026</v>
      </c>
      <c r="AW85" s="55">
        <v>62027</v>
      </c>
      <c r="AX85" s="55">
        <v>72026</v>
      </c>
      <c r="AY85" s="55">
        <v>72027</v>
      </c>
      <c r="AZ85" s="55">
        <v>82026</v>
      </c>
      <c r="BA85" s="55">
        <v>82027</v>
      </c>
      <c r="BB85" s="55">
        <v>92026</v>
      </c>
      <c r="BC85" s="55">
        <v>92027</v>
      </c>
      <c r="BD85" s="59">
        <v>2026</v>
      </c>
      <c r="BE85" s="57">
        <f t="shared" si="35"/>
        <v>2027</v>
      </c>
      <c r="BF85" s="57" t="b">
        <f t="shared" si="33"/>
        <v>1</v>
      </c>
      <c r="BG85" s="57" t="b">
        <f t="shared" si="33"/>
        <v>1</v>
      </c>
    </row>
    <row r="86" spans="1:59">
      <c r="A86" s="9" t="s">
        <v>540</v>
      </c>
      <c r="B86" s="9" t="s">
        <v>948</v>
      </c>
      <c r="C86" s="9">
        <v>2</v>
      </c>
      <c r="D86" s="9">
        <v>3</v>
      </c>
      <c r="E86" s="9" t="str">
        <f t="shared" si="34"/>
        <v>BZ-2E03</v>
      </c>
      <c r="F86" s="9" t="s">
        <v>833</v>
      </c>
      <c r="G86" s="9" t="s">
        <v>655</v>
      </c>
      <c r="H86" s="9" t="s">
        <v>652</v>
      </c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 t="shared" si="28"/>
        <v>Transmutation</v>
      </c>
      <c r="T86" s="9" t="str">
        <f t="shared" si="29"/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 t="shared" si="30"/>
        <v>wand_ai_840_TR</v>
      </c>
      <c r="Z86" s="9" t="str">
        <f t="shared" si="31"/>
        <v>wand_ai_840_TR</v>
      </c>
      <c r="AA86" s="9" t="b">
        <v>1</v>
      </c>
      <c r="AD86" s="9" t="b">
        <v>1</v>
      </c>
      <c r="AH86" s="9" t="b">
        <v>1</v>
      </c>
      <c r="AI86" s="9" t="b">
        <v>1</v>
      </c>
      <c r="AJ86" s="9" t="b">
        <v>1</v>
      </c>
      <c r="AK86" s="9" t="b">
        <v>1</v>
      </c>
      <c r="AL86" s="9" t="b">
        <v>1</v>
      </c>
      <c r="AM86" s="9" t="b">
        <v>1</v>
      </c>
      <c r="AV86" s="55">
        <v>62028</v>
      </c>
      <c r="AW86" s="55">
        <v>62029</v>
      </c>
      <c r="AX86" s="55">
        <v>72028</v>
      </c>
      <c r="AY86" s="55">
        <v>72029</v>
      </c>
      <c r="BB86" s="55">
        <v>92028</v>
      </c>
      <c r="BC86" s="55">
        <v>92029</v>
      </c>
      <c r="BD86" s="59">
        <v>2028</v>
      </c>
      <c r="BE86" s="57">
        <f t="shared" si="35"/>
        <v>2029</v>
      </c>
      <c r="BF86" s="57" t="b">
        <f t="shared" si="33"/>
        <v>1</v>
      </c>
      <c r="BG86" s="57" t="b">
        <f t="shared" si="33"/>
        <v>1</v>
      </c>
    </row>
    <row r="87" spans="1:59">
      <c r="A87" s="9" t="s">
        <v>11</v>
      </c>
      <c r="B87" s="9" t="s">
        <v>949</v>
      </c>
      <c r="C87" s="9">
        <v>2</v>
      </c>
      <c r="D87" s="9">
        <v>3</v>
      </c>
      <c r="E87" s="9" t="str">
        <f t="shared" si="34"/>
        <v>BZ-2F03</v>
      </c>
      <c r="F87" s="9" t="s">
        <v>834</v>
      </c>
      <c r="G87" s="9" t="s">
        <v>655</v>
      </c>
      <c r="H87" s="9" t="s">
        <v>652</v>
      </c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 t="shared" si="28"/>
        <v>Conjuration</v>
      </c>
      <c r="T87" s="9" t="str">
        <f t="shared" si="29"/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 t="shared" si="30"/>
        <v>wand_ai_000_CO</v>
      </c>
      <c r="Z87" s="9" t="str">
        <f t="shared" si="31"/>
        <v>wand_ai_000_CO</v>
      </c>
      <c r="AA87" s="9" t="b">
        <v>1</v>
      </c>
      <c r="AD87" s="9" t="b">
        <v>1</v>
      </c>
      <c r="AH87" s="9" t="b">
        <v>1</v>
      </c>
      <c r="AI87" s="9" t="b">
        <v>1</v>
      </c>
      <c r="AJ87" s="9" t="b">
        <v>1</v>
      </c>
      <c r="AK87" s="9" t="b">
        <v>1</v>
      </c>
      <c r="AL87" s="9" t="b">
        <v>1</v>
      </c>
      <c r="AM87" s="9" t="b">
        <v>1</v>
      </c>
      <c r="AV87" s="55">
        <v>62030</v>
      </c>
      <c r="AW87" s="55">
        <v>62031</v>
      </c>
      <c r="AZ87" s="55">
        <v>82030</v>
      </c>
      <c r="BA87" s="55">
        <v>82031</v>
      </c>
      <c r="BB87" s="55">
        <v>92030</v>
      </c>
      <c r="BC87" s="55">
        <v>92031</v>
      </c>
      <c r="BD87" s="59">
        <v>2030</v>
      </c>
      <c r="BE87" s="57">
        <f t="shared" si="35"/>
        <v>2031</v>
      </c>
      <c r="BF87" s="57" t="b">
        <f t="shared" si="33"/>
        <v>1</v>
      </c>
      <c r="BG87" s="57" t="b">
        <f t="shared" si="33"/>
        <v>1</v>
      </c>
    </row>
    <row r="88" spans="1:59">
      <c r="A88" s="9" t="s">
        <v>535</v>
      </c>
      <c r="B88" s="9" t="s">
        <v>950</v>
      </c>
      <c r="C88" s="9">
        <v>2</v>
      </c>
      <c r="D88" s="9">
        <v>3</v>
      </c>
      <c r="E88" s="9" t="str">
        <f t="shared" si="34"/>
        <v>BZ-2G03</v>
      </c>
      <c r="F88" s="9" t="s">
        <v>835</v>
      </c>
      <c r="G88" s="9" t="s">
        <v>655</v>
      </c>
      <c r="H88" s="9" t="s">
        <v>652</v>
      </c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 t="shared" si="28"/>
        <v>Enchantment</v>
      </c>
      <c r="T88" s="9" t="str">
        <f t="shared" si="29"/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 t="shared" si="30"/>
        <v>wand_ai_830_EN</v>
      </c>
      <c r="Z88" s="9" t="str">
        <f t="shared" si="31"/>
        <v>wand_ai_830_EN</v>
      </c>
      <c r="AA88" s="9" t="b">
        <v>1</v>
      </c>
      <c r="AD88" s="9" t="b">
        <v>1</v>
      </c>
      <c r="AH88" s="9" t="b">
        <v>1</v>
      </c>
      <c r="AI88" s="9" t="b">
        <v>1</v>
      </c>
      <c r="AJ88" s="9" t="b">
        <v>1</v>
      </c>
      <c r="AK88" s="9" t="b">
        <v>1</v>
      </c>
      <c r="AL88" s="9" t="b">
        <v>1</v>
      </c>
      <c r="AM88" s="9" t="b">
        <v>1</v>
      </c>
      <c r="AV88" s="55">
        <v>62032</v>
      </c>
      <c r="AW88" s="55">
        <v>62033</v>
      </c>
      <c r="AZ88" s="55">
        <v>82032</v>
      </c>
      <c r="BA88" s="55">
        <v>82033</v>
      </c>
      <c r="BB88" s="55">
        <v>92032</v>
      </c>
      <c r="BC88" s="55">
        <v>92033</v>
      </c>
      <c r="BD88" s="59">
        <v>2032</v>
      </c>
      <c r="BE88" s="57">
        <f t="shared" si="35"/>
        <v>2033</v>
      </c>
      <c r="BF88" s="57" t="b">
        <f t="shared" si="33"/>
        <v>1</v>
      </c>
      <c r="BG88" s="57" t="b">
        <f t="shared" si="33"/>
        <v>1</v>
      </c>
    </row>
    <row r="89" spans="1:59">
      <c r="A89" s="9" t="s">
        <v>49</v>
      </c>
      <c r="B89" s="9" t="s">
        <v>951</v>
      </c>
      <c r="C89" s="9">
        <v>2</v>
      </c>
      <c r="D89" s="9">
        <v>3</v>
      </c>
      <c r="E89" s="9" t="str">
        <f t="shared" si="34"/>
        <v>BZ-2H03</v>
      </c>
      <c r="F89" s="9" t="s">
        <v>836</v>
      </c>
      <c r="G89" s="9" t="s">
        <v>655</v>
      </c>
      <c r="H89" s="9" t="s">
        <v>652</v>
      </c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t="shared" ca="1" si="28"/>
        <v>Wild Magic</v>
      </c>
      <c r="T89" s="9" t="str">
        <f t="shared" ca="1" si="29"/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t="shared" ca="1" si="30"/>
        <v>wand_ai_070_WM</v>
      </c>
      <c r="Z89" s="9" t="str">
        <f t="shared" ca="1" si="31"/>
        <v>wand_ai_070_WM</v>
      </c>
      <c r="AA89" s="9" t="b">
        <v>1</v>
      </c>
      <c r="AH89" s="9" t="b">
        <v>1</v>
      </c>
      <c r="AI89" s="9" t="b">
        <v>1</v>
      </c>
      <c r="AJ89" s="9" t="b">
        <v>1</v>
      </c>
      <c r="AK89" s="9" t="b">
        <v>1</v>
      </c>
      <c r="AL89" s="9" t="b">
        <v>1</v>
      </c>
      <c r="AM89" s="9" t="b">
        <v>1</v>
      </c>
      <c r="AU89" s="9" t="s">
        <v>1991</v>
      </c>
      <c r="AV89" s="55">
        <v>62034</v>
      </c>
      <c r="AW89" s="55">
        <v>62035</v>
      </c>
      <c r="BB89" s="55">
        <v>92034</v>
      </c>
      <c r="BC89" s="55">
        <v>92035</v>
      </c>
      <c r="BD89" s="59">
        <v>2034</v>
      </c>
      <c r="BE89" s="57">
        <f t="shared" si="35"/>
        <v>2035</v>
      </c>
      <c r="BF89" s="57" t="b">
        <f t="shared" si="33"/>
        <v>1</v>
      </c>
      <c r="BG89" s="57" t="b">
        <f t="shared" si="33"/>
        <v>1</v>
      </c>
    </row>
    <row r="90" spans="1:59">
      <c r="A90" s="9" t="s">
        <v>418</v>
      </c>
      <c r="B90" s="9" t="s">
        <v>952</v>
      </c>
      <c r="C90" s="9">
        <v>2</v>
      </c>
      <c r="D90" s="9">
        <v>3</v>
      </c>
      <c r="E90" s="9" t="str">
        <f t="shared" si="34"/>
        <v>BZ-2I03</v>
      </c>
      <c r="F90" s="9" t="s">
        <v>837</v>
      </c>
      <c r="G90" s="9" t="s">
        <v>655</v>
      </c>
      <c r="H90" s="9" t="s">
        <v>652</v>
      </c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t="shared" ca="1" si="28"/>
        <v>Illusion</v>
      </c>
      <c r="T90" s="9" t="str">
        <f t="shared" ca="1" si="29"/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t="shared" ca="1" si="30"/>
        <v>wand_ai_660_IL</v>
      </c>
      <c r="Z90" s="9" t="str">
        <f t="shared" ca="1" si="31"/>
        <v>wand_ai_660_IL</v>
      </c>
      <c r="AA90" s="9" t="b">
        <v>1</v>
      </c>
      <c r="AD90" s="9" t="b">
        <v>1</v>
      </c>
      <c r="AH90" s="9" t="b">
        <v>1</v>
      </c>
      <c r="AI90" s="9" t="b">
        <v>1</v>
      </c>
      <c r="AJ90" s="9" t="b">
        <v>1</v>
      </c>
      <c r="AK90" s="9" t="b">
        <v>1</v>
      </c>
      <c r="AL90" s="9" t="b">
        <v>1</v>
      </c>
      <c r="AM90" s="9" t="b">
        <v>1</v>
      </c>
      <c r="AV90" s="55">
        <v>62036</v>
      </c>
      <c r="AW90" s="55">
        <v>62037</v>
      </c>
      <c r="AX90" s="55">
        <v>72036</v>
      </c>
      <c r="AY90" s="55">
        <v>72037</v>
      </c>
      <c r="AZ90" s="55">
        <v>82036</v>
      </c>
      <c r="BA90" s="55">
        <v>82037</v>
      </c>
      <c r="BD90" s="59">
        <v>2036</v>
      </c>
      <c r="BE90" s="57">
        <f t="shared" si="35"/>
        <v>2037</v>
      </c>
      <c r="BF90" s="57" t="b">
        <f t="shared" si="33"/>
        <v>1</v>
      </c>
      <c r="BG90" s="57" t="b">
        <f t="shared" si="33"/>
        <v>1</v>
      </c>
    </row>
    <row r="91" spans="1:59">
      <c r="A91" s="29" t="s">
        <v>94</v>
      </c>
      <c r="B91" s="9" t="s">
        <v>953</v>
      </c>
      <c r="C91" s="9">
        <v>2</v>
      </c>
      <c r="D91" s="9">
        <v>3</v>
      </c>
      <c r="E91" s="9" t="str">
        <f t="shared" si="34"/>
        <v>BZ-2J03</v>
      </c>
      <c r="F91" s="9" t="s">
        <v>838</v>
      </c>
      <c r="G91" s="9" t="s">
        <v>655</v>
      </c>
      <c r="H91" s="9" t="s">
        <v>652</v>
      </c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 t="shared" si="28"/>
        <v>Conjuration</v>
      </c>
      <c r="T91" s="9" t="str">
        <f t="shared" si="29"/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 t="shared" si="30"/>
        <v>wand_ai_150_CO</v>
      </c>
      <c r="Z91" s="9" t="str">
        <f t="shared" si="31"/>
        <v>wand_ai_150_CO</v>
      </c>
      <c r="AA91" s="9" t="b">
        <v>1</v>
      </c>
      <c r="AD91" s="9" t="b">
        <v>1</v>
      </c>
      <c r="AH91" s="9" t="b">
        <v>1</v>
      </c>
      <c r="AI91" s="9" t="b">
        <v>1</v>
      </c>
      <c r="AJ91" s="9" t="b">
        <v>1</v>
      </c>
      <c r="AK91" s="9" t="b">
        <v>1</v>
      </c>
      <c r="AL91" s="9" t="b">
        <v>1</v>
      </c>
      <c r="AM91" s="9" t="b">
        <v>1</v>
      </c>
      <c r="AV91" s="55">
        <v>62038</v>
      </c>
      <c r="AW91" s="55">
        <v>62039</v>
      </c>
      <c r="BD91" s="59">
        <v>2038</v>
      </c>
      <c r="BE91" s="57">
        <f t="shared" si="35"/>
        <v>2039</v>
      </c>
      <c r="BF91" s="57" t="b">
        <f t="shared" si="33"/>
        <v>1</v>
      </c>
      <c r="BG91" s="57" t="b">
        <f t="shared" si="33"/>
        <v>1</v>
      </c>
    </row>
    <row r="92" spans="1:59">
      <c r="A92" s="9" t="s">
        <v>854</v>
      </c>
      <c r="B92" s="9" t="s">
        <v>954</v>
      </c>
      <c r="C92" s="9">
        <v>2</v>
      </c>
      <c r="D92" s="9">
        <v>3</v>
      </c>
      <c r="E92" s="9" t="str">
        <f t="shared" si="34"/>
        <v>BZ-2K03</v>
      </c>
      <c r="F92" s="9" t="s">
        <v>839</v>
      </c>
      <c r="G92" s="9" t="s">
        <v>655</v>
      </c>
      <c r="H92" s="9" t="s">
        <v>652</v>
      </c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 t="shared" si="28"/>
        <v>Transmutation</v>
      </c>
      <c r="T92" s="9" t="str">
        <f t="shared" si="29"/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 t="shared" si="30"/>
        <v>#N/A</v>
      </c>
      <c r="X92" s="60" t="s">
        <v>1965</v>
      </c>
      <c r="Z92" s="9" t="str">
        <f t="shared" si="31"/>
        <v>wand_ai_080_TR</v>
      </c>
      <c r="AA92" s="9" t="b">
        <v>1</v>
      </c>
      <c r="AD92" s="9" t="b">
        <v>1</v>
      </c>
      <c r="AH92" s="9" t="b">
        <v>1</v>
      </c>
      <c r="AI92" s="9" t="b">
        <v>1</v>
      </c>
      <c r="AJ92" s="9" t="b">
        <v>1</v>
      </c>
      <c r="AK92" s="9" t="b">
        <v>1</v>
      </c>
      <c r="AL92" s="9" t="b">
        <v>1</v>
      </c>
      <c r="AM92" s="9" t="b">
        <v>1</v>
      </c>
      <c r="AV92" s="55">
        <v>62040</v>
      </c>
      <c r="AW92" s="55">
        <v>62041</v>
      </c>
      <c r="BD92" s="59">
        <v>2040</v>
      </c>
      <c r="BE92" s="57">
        <f t="shared" si="35"/>
        <v>2041</v>
      </c>
      <c r="BF92" s="57" t="b">
        <f t="shared" si="33"/>
        <v>1</v>
      </c>
      <c r="BG92" s="57" t="b">
        <f t="shared" si="33"/>
        <v>1</v>
      </c>
    </row>
    <row r="93" spans="1:59">
      <c r="A93" s="9" t="s">
        <v>474</v>
      </c>
      <c r="B93" s="9" t="s">
        <v>1921</v>
      </c>
      <c r="C93" s="9">
        <v>2</v>
      </c>
      <c r="D93" s="9">
        <v>3</v>
      </c>
      <c r="E93" s="9" t="str">
        <f t="shared" si="34"/>
        <v>BZ-Y603</v>
      </c>
      <c r="F93" s="9" t="s">
        <v>1424</v>
      </c>
      <c r="G93" s="9" t="s">
        <v>655</v>
      </c>
      <c r="H93" s="9" t="s">
        <v>656</v>
      </c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>
        <f>MATCH($A93, 'Spells By School'!E:E, 0)</f>
        <v>67</v>
      </c>
      <c r="O93" s="9" t="e">
        <f>MATCH($A93, 'Spells By School'!F:F, 0)</f>
        <v>#N/A</v>
      </c>
      <c r="P93" s="9" t="e">
        <f ca="1">MATCH($A93, 'Spells By School'!G:G, 0)</f>
        <v>#N/A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 t="shared" si="28"/>
        <v>Invocation</v>
      </c>
      <c r="T93" s="9" t="str">
        <f t="shared" si="29"/>
        <v>EV</v>
      </c>
      <c r="U93" s="9">
        <f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77</v>
      </c>
      <c r="V93" s="9" t="str">
        <f>INDEX('Wand Mapping'!K:K, U93)</f>
        <v>wand_ai_750</v>
      </c>
      <c r="W93" s="9" t="str">
        <f t="shared" si="30"/>
        <v>wand_ai_750_EV</v>
      </c>
      <c r="Z93" s="9" t="str">
        <f t="shared" si="31"/>
        <v>wand_ai_750_EV</v>
      </c>
      <c r="AA93" s="9" t="b">
        <v>1</v>
      </c>
      <c r="AD93" s="9" t="b">
        <v>1</v>
      </c>
      <c r="AH93" s="9" t="b">
        <v>1</v>
      </c>
      <c r="AI93" s="9" t="b">
        <v>1</v>
      </c>
      <c r="AJ93" s="9" t="b">
        <v>1</v>
      </c>
      <c r="AK93" s="9" t="b">
        <v>1</v>
      </c>
      <c r="AL93" s="9" t="b">
        <v>1</v>
      </c>
      <c r="AM93" s="9" t="b">
        <v>1</v>
      </c>
      <c r="AX93" s="55">
        <v>72042</v>
      </c>
      <c r="AY93" s="55">
        <v>72043</v>
      </c>
      <c r="BD93" s="59">
        <v>2042</v>
      </c>
      <c r="BE93" s="57">
        <f t="shared" si="35"/>
        <v>2043</v>
      </c>
      <c r="BF93" s="57" t="b">
        <f t="shared" si="33"/>
        <v>1</v>
      </c>
      <c r="BG93" s="57" t="b">
        <f t="shared" si="33"/>
        <v>1</v>
      </c>
    </row>
    <row r="94" spans="1:59">
      <c r="A94" s="9" t="s">
        <v>635</v>
      </c>
      <c r="B94" s="9" t="s">
        <v>1922</v>
      </c>
      <c r="C94" s="9">
        <v>2</v>
      </c>
      <c r="D94" s="9">
        <v>3</v>
      </c>
      <c r="E94" s="9" t="str">
        <f t="shared" si="34"/>
        <v>BZ-Y703</v>
      </c>
      <c r="F94" s="9" t="s">
        <v>1425</v>
      </c>
      <c r="G94" s="9" t="s">
        <v>655</v>
      </c>
      <c r="H94" s="9" t="s">
        <v>656</v>
      </c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 t="e">
        <f>MATCH($A94, 'Spells By School'!D:D, 0)</f>
        <v>#N/A</v>
      </c>
      <c r="N94" s="9">
        <f>MATCH($A94, 'Spells By School'!E:E, 0)</f>
        <v>19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 t="shared" si="28"/>
        <v>Invocation</v>
      </c>
      <c r="T94" s="9" t="str">
        <f t="shared" si="29"/>
        <v>EV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101</v>
      </c>
      <c r="V94" s="9" t="str">
        <f>INDEX('Wand Mapping'!K:K, U94)</f>
        <v>wand_ai_990</v>
      </c>
      <c r="W94" s="9" t="str">
        <f t="shared" si="30"/>
        <v>wand_ai_990_EV</v>
      </c>
      <c r="Z94" s="9" t="str">
        <f t="shared" si="31"/>
        <v>wand_ai_990_EV</v>
      </c>
      <c r="AA94" s="9" t="b">
        <v>1</v>
      </c>
      <c r="AD94" s="9" t="b">
        <v>1</v>
      </c>
      <c r="AH94" s="9" t="b">
        <v>1</v>
      </c>
      <c r="AI94" s="9" t="b">
        <v>1</v>
      </c>
      <c r="AJ94" s="9" t="b">
        <v>1</v>
      </c>
      <c r="AK94" s="9" t="b">
        <v>1</v>
      </c>
      <c r="AL94" s="9" t="b">
        <v>1</v>
      </c>
      <c r="AM94" s="9" t="b">
        <v>1</v>
      </c>
      <c r="AN94" s="9" t="b">
        <v>1</v>
      </c>
      <c r="AX94" s="55">
        <v>72044</v>
      </c>
      <c r="AY94" s="55">
        <v>72045</v>
      </c>
      <c r="BD94" s="59">
        <v>2044</v>
      </c>
      <c r="BE94" s="57">
        <f t="shared" si="35"/>
        <v>2045</v>
      </c>
      <c r="BF94" s="57" t="b">
        <f t="shared" si="33"/>
        <v>1</v>
      </c>
      <c r="BG94" s="57" t="b">
        <f t="shared" si="33"/>
        <v>1</v>
      </c>
    </row>
    <row r="95" spans="1:59">
      <c r="A95" s="9" t="s">
        <v>621</v>
      </c>
      <c r="B95" s="9" t="s">
        <v>1923</v>
      </c>
      <c r="C95" s="9">
        <v>2</v>
      </c>
      <c r="D95" s="9">
        <v>3</v>
      </c>
      <c r="E95" s="9" t="str">
        <f t="shared" si="34"/>
        <v>BZ-Y803</v>
      </c>
      <c r="F95" s="9" t="s">
        <v>1426</v>
      </c>
      <c r="G95" s="9" t="s">
        <v>655</v>
      </c>
      <c r="H95" s="9" t="s">
        <v>656</v>
      </c>
      <c r="J95" s="9" t="e">
        <f>MATCH($A95, 'Spells By School'!A:A, 0)</f>
        <v>#N/A</v>
      </c>
      <c r="K95" s="9" t="e">
        <f>MATCH($A95, 'Spells By School'!B:B, 0)</f>
        <v>#N/A</v>
      </c>
      <c r="L95" s="9" t="e">
        <f>MATCH($A95, 'Spells By School'!C:C, 0)</f>
        <v>#N/A</v>
      </c>
      <c r="M95" s="9">
        <f>MATCH($A95, 'Spells By School'!D:D, 0)</f>
        <v>10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 t="shared" si="28"/>
        <v>Transmutation</v>
      </c>
      <c r="T95" s="9" t="str">
        <f t="shared" si="29"/>
        <v>TR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99</v>
      </c>
      <c r="V95" s="9" t="str">
        <f>INDEX('Wand Mapping'!K:K, U95)</f>
        <v>wand_ai_970</v>
      </c>
      <c r="W95" s="9" t="str">
        <f t="shared" si="30"/>
        <v>wand_ai_970_TR</v>
      </c>
      <c r="Z95" s="9" t="str">
        <f t="shared" si="31"/>
        <v>wand_ai_970_TR</v>
      </c>
      <c r="AA95" s="9" t="b">
        <v>1</v>
      </c>
      <c r="AD95" s="9" t="b">
        <v>1</v>
      </c>
      <c r="AH95" s="9" t="b">
        <v>1</v>
      </c>
      <c r="AI95" s="9" t="b">
        <v>1</v>
      </c>
      <c r="AJ95" s="9" t="b">
        <v>1</v>
      </c>
      <c r="AK95" s="9" t="b">
        <v>1</v>
      </c>
      <c r="AL95" s="9" t="b">
        <v>1</v>
      </c>
      <c r="AM95" s="9" t="b">
        <v>1</v>
      </c>
      <c r="AN95" s="9" t="b">
        <v>1</v>
      </c>
      <c r="AX95" s="55">
        <v>72046</v>
      </c>
      <c r="AY95" s="55">
        <v>72047</v>
      </c>
      <c r="BD95" s="59">
        <v>2046</v>
      </c>
      <c r="BE95" s="57">
        <f t="shared" si="35"/>
        <v>2047</v>
      </c>
      <c r="BF95" s="57" t="b">
        <f t="shared" si="33"/>
        <v>1</v>
      </c>
      <c r="BG95" s="57" t="b">
        <f t="shared" si="33"/>
        <v>1</v>
      </c>
    </row>
    <row r="96" spans="1:59">
      <c r="A96" s="63" t="s">
        <v>2024</v>
      </c>
      <c r="B96" s="63" t="s">
        <v>2023</v>
      </c>
      <c r="C96" s="9">
        <v>2</v>
      </c>
      <c r="D96" s="9">
        <v>3</v>
      </c>
      <c r="E96" s="9" t="str">
        <f t="shared" si="34"/>
        <v>BZ-YI03</v>
      </c>
      <c r="G96" s="9" t="s">
        <v>655</v>
      </c>
      <c r="H96" s="9" t="s">
        <v>654</v>
      </c>
      <c r="AA96" s="9" t="b">
        <v>1</v>
      </c>
      <c r="AB96" s="9" t="b">
        <v>1</v>
      </c>
      <c r="AC96" s="9" t="b">
        <v>1</v>
      </c>
      <c r="AD96" s="9" t="b">
        <v>1</v>
      </c>
      <c r="AE96" s="9" t="b">
        <v>1</v>
      </c>
      <c r="AF96" s="9" t="b">
        <v>1</v>
      </c>
      <c r="AG96" s="9" t="b">
        <v>1</v>
      </c>
      <c r="AH96" s="9" t="b">
        <v>1</v>
      </c>
      <c r="AI96" s="9" t="b">
        <v>1</v>
      </c>
      <c r="AJ96" s="9" t="b">
        <v>1</v>
      </c>
      <c r="AK96" s="9" t="b">
        <v>1</v>
      </c>
      <c r="AL96" s="9" t="b">
        <v>1</v>
      </c>
      <c r="AM96" s="9" t="b">
        <v>1</v>
      </c>
      <c r="AZ96" s="55">
        <v>82048</v>
      </c>
      <c r="BA96" s="55">
        <v>82049</v>
      </c>
      <c r="BD96" s="59">
        <v>2048</v>
      </c>
      <c r="BE96" s="57">
        <f t="shared" si="35"/>
        <v>2049</v>
      </c>
      <c r="BF96" s="57" t="b">
        <f t="shared" si="33"/>
        <v>1</v>
      </c>
      <c r="BG96" s="57" t="b">
        <f t="shared" si="33"/>
        <v>1</v>
      </c>
    </row>
    <row r="97" spans="1:59">
      <c r="A97" s="9" t="s">
        <v>162</v>
      </c>
      <c r="B97" s="9" t="s">
        <v>1697</v>
      </c>
      <c r="C97" s="9">
        <v>2</v>
      </c>
      <c r="D97" s="9">
        <v>3</v>
      </c>
      <c r="E97" s="9" t="str">
        <f t="shared" si="34"/>
        <v>BZ-OB03</v>
      </c>
      <c r="F97" s="9" t="s">
        <v>1523</v>
      </c>
      <c r="G97" s="9" t="s">
        <v>655</v>
      </c>
      <c r="H97" s="9" t="s">
        <v>654</v>
      </c>
      <c r="J97" s="9" t="e">
        <f>MATCH($A97, 'Spells By School'!A:A, 0)</f>
        <v>#N/A</v>
      </c>
      <c r="K97" s="9">
        <f>MATCH($A97, 'Spells By School'!B:B, 0)</f>
        <v>61</v>
      </c>
      <c r="L97" s="9" t="e">
        <f>MATCH($A97, 'Spells By School'!C:C, 0)</f>
        <v>#N/A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 t="shared" ref="S97:S106" si="36">IF(ISNA($J97), IF(ISNA($K97), IF(ISNA($L97), IF(ISNA($M97), IF(ISNA($N97), IF(ISNA($O97), IF(ISNA($P97), IF(ISNA($Q97), IF(ISNA($R97), "###error###", R$1),Q$1),P$1),O$1),N$1),M$1),L$1),K$1),J$1)</f>
        <v>Conjuration</v>
      </c>
      <c r="T97" s="9" t="str">
        <f t="shared" ref="T97:T106" si="37">IF(ISNA($J97), IF(ISNA($K97), IF(ISNA($L97), IF(ISNA($M97), IF(ISNA($N97), IF(ISNA($O97), IF(ISNA($P97), IF(ISNA($Q97), IF(ISNA($R97), "###error###", "WM"),"IL"),"NE"),"EN"),"EV"),"TR"),"DI"),"CO"),"AB")</f>
        <v>CO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29</v>
      </c>
      <c r="V97" s="9" t="str">
        <f>INDEX('Wand Mapping'!K:K, U97)</f>
        <v>wand_ai_270</v>
      </c>
      <c r="W97" s="9" t="str">
        <f t="shared" ref="W97:W106" si="38">_xlfn.CONCAT(V97, "_", T97)</f>
        <v>wand_ai_270_CO</v>
      </c>
      <c r="Z97" s="9" t="str">
        <f t="shared" ref="Z97:Z106" si="39">IF(ISBLANK(X97), W97, X97)</f>
        <v>wand_ai_270_CO</v>
      </c>
      <c r="AA97" s="9" t="b">
        <v>1</v>
      </c>
      <c r="AD97" s="9" t="b">
        <v>1</v>
      </c>
      <c r="AH97" s="9" t="b">
        <v>1</v>
      </c>
      <c r="AI97" s="9" t="b">
        <v>1</v>
      </c>
      <c r="AJ97" s="9" t="b">
        <v>1</v>
      </c>
      <c r="AK97" s="9" t="b">
        <v>1</v>
      </c>
      <c r="AL97" s="9" t="b">
        <v>1</v>
      </c>
      <c r="AM97" s="9" t="b">
        <v>1</v>
      </c>
      <c r="AZ97" s="55">
        <v>82050</v>
      </c>
      <c r="BA97" s="55">
        <v>82051</v>
      </c>
      <c r="BD97" s="9">
        <v>2050</v>
      </c>
      <c r="BE97" s="57">
        <f t="shared" si="35"/>
        <v>2051</v>
      </c>
      <c r="BF97" s="57" t="b">
        <f t="shared" si="33"/>
        <v>1</v>
      </c>
      <c r="BG97" s="57" t="b">
        <f t="shared" si="33"/>
        <v>1</v>
      </c>
    </row>
    <row r="98" spans="1:59">
      <c r="A98" s="35" t="s">
        <v>603</v>
      </c>
      <c r="B98" s="9" t="s">
        <v>1698</v>
      </c>
      <c r="C98" s="9">
        <v>2</v>
      </c>
      <c r="D98" s="9">
        <v>3</v>
      </c>
      <c r="E98" s="9" t="str">
        <f t="shared" si="34"/>
        <v>BZ-OC03</v>
      </c>
      <c r="F98" s="9" t="s">
        <v>1524</v>
      </c>
      <c r="G98" s="9" t="s">
        <v>655</v>
      </c>
      <c r="H98" s="9" t="s">
        <v>654</v>
      </c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>
        <f>MATCH($A98, 'Spells By School'!D:D, 0)</f>
        <v>33</v>
      </c>
      <c r="N98" s="9" t="e">
        <f>MATCH($A98, 'Spells By School'!E:E, 0)</f>
        <v>#N/A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 t="shared" si="36"/>
        <v>Transmutation</v>
      </c>
      <c r="T98" s="9" t="str">
        <f t="shared" si="37"/>
        <v>TR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96</v>
      </c>
      <c r="V98" s="9" t="str">
        <f>INDEX('Wand Mapping'!K:K, U98)</f>
        <v>wand_ai_940</v>
      </c>
      <c r="W98" s="9" t="str">
        <f t="shared" si="38"/>
        <v>wand_ai_940_TR</v>
      </c>
      <c r="Z98" s="9" t="str">
        <f t="shared" si="39"/>
        <v>wand_ai_940_TR</v>
      </c>
      <c r="AA98" s="9" t="b">
        <v>1</v>
      </c>
      <c r="AD98" s="9" t="b">
        <v>1</v>
      </c>
      <c r="AH98" s="9" t="b">
        <v>1</v>
      </c>
      <c r="AI98" s="9" t="b">
        <v>1</v>
      </c>
      <c r="AJ98" s="9" t="b">
        <v>1</v>
      </c>
      <c r="AK98" s="9" t="b">
        <v>1</v>
      </c>
      <c r="AL98" s="9" t="b">
        <v>1</v>
      </c>
      <c r="AM98" s="9" t="b">
        <v>1</v>
      </c>
      <c r="AZ98" s="55">
        <v>82052</v>
      </c>
      <c r="BA98" s="55">
        <v>82053</v>
      </c>
      <c r="BD98" s="9">
        <v>2052</v>
      </c>
      <c r="BE98" s="57">
        <f t="shared" si="35"/>
        <v>2053</v>
      </c>
      <c r="BF98" s="57" t="b">
        <f t="shared" si="33"/>
        <v>1</v>
      </c>
      <c r="BG98" s="57" t="b">
        <f t="shared" si="33"/>
        <v>1</v>
      </c>
    </row>
    <row r="99" spans="1:59">
      <c r="A99" s="9" t="s">
        <v>388</v>
      </c>
      <c r="B99" s="9" t="s">
        <v>1699</v>
      </c>
      <c r="C99" s="9">
        <v>2</v>
      </c>
      <c r="D99" s="9">
        <v>3</v>
      </c>
      <c r="E99" s="9" t="str">
        <f t="shared" si="34"/>
        <v>BZ-OD03</v>
      </c>
      <c r="F99" s="9" t="s">
        <v>1525</v>
      </c>
      <c r="G99" s="9" t="s">
        <v>655</v>
      </c>
      <c r="H99" s="9" t="s">
        <v>654</v>
      </c>
      <c r="J99" s="9">
        <f>MATCH($A99, 'Spells By School'!A:A, 0)</f>
        <v>39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 t="e">
        <f>MATCH($A99, 'Spells By School'!E:E, 0)</f>
        <v>#N/A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 t="shared" si="36"/>
        <v>Abjuration</v>
      </c>
      <c r="T99" s="9" t="str">
        <f t="shared" si="37"/>
        <v>AB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64</v>
      </c>
      <c r="V99" s="9" t="str">
        <f>INDEX('Wand Mapping'!K:K, U99)</f>
        <v>wand_ai_620</v>
      </c>
      <c r="W99" s="9" t="str">
        <f t="shared" si="38"/>
        <v>wand_ai_620_AB</v>
      </c>
      <c r="Z99" s="9" t="str">
        <f t="shared" si="39"/>
        <v>wand_ai_620_AB</v>
      </c>
      <c r="AA99" s="9" t="b">
        <v>1</v>
      </c>
      <c r="AD99" s="9" t="b">
        <v>1</v>
      </c>
      <c r="AH99" s="9" t="b">
        <v>1</v>
      </c>
      <c r="AI99" s="9" t="b">
        <v>1</v>
      </c>
      <c r="AJ99" s="9" t="b">
        <v>1</v>
      </c>
      <c r="AK99" s="9" t="b">
        <v>1</v>
      </c>
      <c r="AL99" s="9" t="b">
        <v>1</v>
      </c>
      <c r="AM99" s="9" t="b">
        <v>1</v>
      </c>
      <c r="AZ99" s="55">
        <v>82054</v>
      </c>
      <c r="BA99" s="55">
        <v>82055</v>
      </c>
      <c r="BD99" s="9">
        <v>2054</v>
      </c>
      <c r="BE99" s="57">
        <f t="shared" si="35"/>
        <v>2055</v>
      </c>
      <c r="BF99" s="57" t="b">
        <f t="shared" si="33"/>
        <v>1</v>
      </c>
      <c r="BG99" s="57" t="b">
        <f t="shared" si="33"/>
        <v>1</v>
      </c>
    </row>
    <row r="100" spans="1:59">
      <c r="A100" s="9" t="s">
        <v>392</v>
      </c>
      <c r="B100" s="9" t="s">
        <v>1700</v>
      </c>
      <c r="C100" s="9">
        <v>2</v>
      </c>
      <c r="D100" s="9">
        <v>3</v>
      </c>
      <c r="E100" s="9" t="str">
        <f t="shared" si="34"/>
        <v>BZ-OE03</v>
      </c>
      <c r="F100" s="9" t="s">
        <v>1526</v>
      </c>
      <c r="G100" s="9" t="s">
        <v>655</v>
      </c>
      <c r="H100" s="9" t="s">
        <v>654</v>
      </c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33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 t="shared" si="36"/>
        <v>Enchantment</v>
      </c>
      <c r="T100" s="9" t="str">
        <f t="shared" si="37"/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64</v>
      </c>
      <c r="V100" s="9" t="str">
        <f>INDEX('Wand Mapping'!K:K, U100)</f>
        <v>wand_ai_620</v>
      </c>
      <c r="W100" s="9" t="str">
        <f t="shared" si="38"/>
        <v>wand_ai_620_EN</v>
      </c>
      <c r="Z100" s="9" t="str">
        <f t="shared" si="39"/>
        <v>wand_ai_620_EN</v>
      </c>
      <c r="AA100" s="9" t="b">
        <v>1</v>
      </c>
      <c r="AD100" s="9" t="b">
        <v>1</v>
      </c>
      <c r="AH100" s="9" t="b">
        <v>1</v>
      </c>
      <c r="AI100" s="9" t="b">
        <v>1</v>
      </c>
      <c r="AJ100" s="9" t="b">
        <v>1</v>
      </c>
      <c r="AK100" s="9" t="b">
        <v>1</v>
      </c>
      <c r="AL100" s="9" t="b">
        <v>1</v>
      </c>
      <c r="AM100" s="9" t="b">
        <v>1</v>
      </c>
      <c r="AZ100" s="55">
        <v>82056</v>
      </c>
      <c r="BA100" s="55">
        <v>82057</v>
      </c>
      <c r="BD100" s="9">
        <v>2056</v>
      </c>
      <c r="BE100" s="57">
        <f t="shared" si="35"/>
        <v>2057</v>
      </c>
      <c r="BF100" s="57" t="b">
        <f t="shared" si="33"/>
        <v>1</v>
      </c>
      <c r="BG100" s="57" t="b">
        <f t="shared" si="33"/>
        <v>1</v>
      </c>
    </row>
    <row r="101" spans="1:59">
      <c r="A101" s="30" t="s">
        <v>326</v>
      </c>
      <c r="B101" s="9" t="s">
        <v>1701</v>
      </c>
      <c r="C101" s="9">
        <v>2</v>
      </c>
      <c r="D101" s="9">
        <v>3</v>
      </c>
      <c r="E101" s="9" t="str">
        <f t="shared" si="34"/>
        <v>BZ-OF03</v>
      </c>
      <c r="F101" s="9" t="s">
        <v>1527</v>
      </c>
      <c r="G101" s="9" t="s">
        <v>655</v>
      </c>
      <c r="H101" s="9" t="s">
        <v>654</v>
      </c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 t="e">
        <f>MATCH($A101, 'Spells By School'!D:D, 0)</f>
        <v>#N/A</v>
      </c>
      <c r="N101" s="9" t="e">
        <f>MATCH($A101, 'Spells By School'!E:E, 0)</f>
        <v>#N/A</v>
      </c>
      <c r="O101" s="9" t="e">
        <f>MATCH($A101, 'Spells By School'!F:F, 0)</f>
        <v>#N/A</v>
      </c>
      <c r="P101" s="9">
        <f ca="1">MATCH($A101, 'Spells By School'!G:G, 0)</f>
        <v>51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 t="shared" ca="1" si="36"/>
        <v>Necromancy</v>
      </c>
      <c r="T101" s="9" t="str">
        <f t="shared" ca="1" si="37"/>
        <v>NE</v>
      </c>
      <c r="U101" s="9">
        <f ca="1"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53</v>
      </c>
      <c r="V101" s="9" t="str">
        <f ca="1">INDEX('Wand Mapping'!K:K, U101)</f>
        <v>wand_ai_510</v>
      </c>
      <c r="W101" s="9" t="str">
        <f t="shared" ca="1" si="38"/>
        <v>wand_ai_510_NE</v>
      </c>
      <c r="Z101" s="9" t="str">
        <f t="shared" ca="1" si="39"/>
        <v>wand_ai_510_NE</v>
      </c>
      <c r="AA101" s="9" t="b">
        <v>1</v>
      </c>
      <c r="AD101" s="9" t="b">
        <v>1</v>
      </c>
      <c r="AH101" s="9" t="b">
        <v>1</v>
      </c>
      <c r="AI101" s="9" t="b">
        <v>1</v>
      </c>
      <c r="AJ101" s="9" t="b">
        <v>1</v>
      </c>
      <c r="AK101" s="9" t="b">
        <v>1</v>
      </c>
      <c r="AL101" s="9" t="b">
        <v>1</v>
      </c>
      <c r="AM101" s="9" t="b">
        <v>1</v>
      </c>
      <c r="AZ101" s="55">
        <v>82058</v>
      </c>
      <c r="BA101" s="55">
        <v>82059</v>
      </c>
      <c r="BD101" s="9">
        <v>2058</v>
      </c>
      <c r="BE101" s="57">
        <f t="shared" si="35"/>
        <v>2059</v>
      </c>
      <c r="BF101" s="57" t="b">
        <f t="shared" si="33"/>
        <v>1</v>
      </c>
      <c r="BG101" s="57" t="b">
        <f t="shared" si="33"/>
        <v>1</v>
      </c>
    </row>
    <row r="102" spans="1:59">
      <c r="A102" s="9" t="s">
        <v>543</v>
      </c>
      <c r="B102" s="9" t="s">
        <v>1815</v>
      </c>
      <c r="C102" s="9">
        <v>2</v>
      </c>
      <c r="D102" s="9">
        <v>3</v>
      </c>
      <c r="E102" s="9" t="str">
        <f t="shared" si="34"/>
        <v>BZ-S103</v>
      </c>
      <c r="F102" s="9" t="s">
        <v>1666</v>
      </c>
      <c r="G102" s="9" t="s">
        <v>655</v>
      </c>
      <c r="H102" s="9" t="s">
        <v>654</v>
      </c>
      <c r="I102" s="9" t="s">
        <v>1668</v>
      </c>
      <c r="J102" s="9">
        <f>MATCH($A102, 'Spells By School'!A:A, 0)</f>
        <v>67</v>
      </c>
      <c r="K102" s="9" t="e">
        <f>MATCH($A102, 'Spells By School'!B:B, 0)</f>
        <v>#N/A</v>
      </c>
      <c r="L102" s="9" t="e">
        <f>MATCH($A102, 'Spells By School'!C:C, 0)</f>
        <v>#N/A</v>
      </c>
      <c r="M102" s="9" t="e">
        <f>MATCH($A102, 'Spells By School'!D:D, 0)</f>
        <v>#N/A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 t="shared" si="36"/>
        <v>Abjuration</v>
      </c>
      <c r="T102" s="9" t="str">
        <f t="shared" si="37"/>
        <v>AB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87</v>
      </c>
      <c r="V102" s="9" t="str">
        <f>INDEX('Wand Mapping'!K:K, U102)</f>
        <v>wand_ai_850</v>
      </c>
      <c r="W102" s="9" t="str">
        <f t="shared" si="38"/>
        <v>wand_ai_850_AB</v>
      </c>
      <c r="Z102" s="9" t="str">
        <f t="shared" si="39"/>
        <v>wand_ai_850_AB</v>
      </c>
      <c r="AA102" s="9" t="b">
        <v>1</v>
      </c>
      <c r="AD102" s="9" t="b">
        <v>1</v>
      </c>
      <c r="AH102" s="9" t="b">
        <v>1</v>
      </c>
      <c r="AI102" s="9" t="b">
        <v>1</v>
      </c>
      <c r="AJ102" s="9" t="b">
        <v>1</v>
      </c>
      <c r="AK102" s="9" t="b">
        <v>1</v>
      </c>
      <c r="AL102" s="9" t="b">
        <v>1</v>
      </c>
      <c r="AM102" s="9" t="b">
        <v>1</v>
      </c>
      <c r="AZ102" s="55">
        <v>82060</v>
      </c>
      <c r="BA102" s="55">
        <v>82061</v>
      </c>
      <c r="BD102" s="9">
        <v>2060</v>
      </c>
      <c r="BE102" s="57">
        <f t="shared" si="35"/>
        <v>2061</v>
      </c>
      <c r="BF102" s="57" t="b">
        <f t="shared" si="33"/>
        <v>1</v>
      </c>
      <c r="BG102" s="57" t="b">
        <f t="shared" si="33"/>
        <v>1</v>
      </c>
    </row>
    <row r="103" spans="1:59">
      <c r="A103" s="9" t="s">
        <v>118</v>
      </c>
      <c r="B103" s="9" t="s">
        <v>1777</v>
      </c>
      <c r="C103" s="9">
        <v>2</v>
      </c>
      <c r="D103" s="9">
        <v>3</v>
      </c>
      <c r="E103" s="9" t="str">
        <f t="shared" si="34"/>
        <v>BZ-QY03</v>
      </c>
      <c r="F103" s="9" t="s">
        <v>1627</v>
      </c>
      <c r="G103" s="9" t="s">
        <v>655</v>
      </c>
      <c r="H103" s="9" t="s">
        <v>654</v>
      </c>
      <c r="I103" s="9" t="s">
        <v>653</v>
      </c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>
        <f>MATCH($A103, 'Spells By School'!D:D, 0)</f>
        <v>44</v>
      </c>
      <c r="N103" s="9" t="e">
        <f>MATCH($A103, 'Spells By School'!E:E, 0)</f>
        <v>#N/A</v>
      </c>
      <c r="O103" s="9" t="e">
        <f>MATCH($A103, 'Spells By School'!F:F, 0)</f>
        <v>#N/A</v>
      </c>
      <c r="P103" s="9" t="e">
        <f ca="1">MATCH($A103, 'Spells By School'!G:G, 0)</f>
        <v>#N/A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 t="shared" si="36"/>
        <v>Transmutation</v>
      </c>
      <c r="T103" s="9" t="str">
        <f t="shared" si="37"/>
        <v>TR</v>
      </c>
      <c r="U103" s="9">
        <f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21</v>
      </c>
      <c r="V103" s="9" t="str">
        <f>INDEX('Wand Mapping'!K:K, U103)</f>
        <v>wand_ai_190</v>
      </c>
      <c r="W103" s="9" t="str">
        <f t="shared" si="38"/>
        <v>wand_ai_190_TR</v>
      </c>
      <c r="Z103" s="9" t="str">
        <f t="shared" si="39"/>
        <v>wand_ai_190_TR</v>
      </c>
      <c r="AA103" s="9" t="b">
        <v>1</v>
      </c>
      <c r="AD103" s="9" t="b">
        <v>1</v>
      </c>
      <c r="AH103" s="9" t="b">
        <v>1</v>
      </c>
      <c r="AI103" s="9" t="b">
        <v>1</v>
      </c>
      <c r="AJ103" s="9" t="b">
        <v>1</v>
      </c>
      <c r="AK103" s="9" t="b">
        <v>1</v>
      </c>
      <c r="AL103" s="9" t="b">
        <v>1</v>
      </c>
      <c r="AM103" s="9" t="b">
        <v>1</v>
      </c>
      <c r="AN103" s="9" t="b">
        <v>1</v>
      </c>
      <c r="AZ103" s="55">
        <v>82062</v>
      </c>
      <c r="BA103" s="55">
        <v>82063</v>
      </c>
      <c r="BD103" s="9">
        <v>2062</v>
      </c>
      <c r="BE103" s="57">
        <f t="shared" si="35"/>
        <v>2063</v>
      </c>
      <c r="BF103" s="57" t="b">
        <f t="shared" si="33"/>
        <v>1</v>
      </c>
      <c r="BG103" s="57" t="b">
        <f t="shared" si="33"/>
        <v>1</v>
      </c>
    </row>
    <row r="104" spans="1:59">
      <c r="A104" s="9" t="s">
        <v>161</v>
      </c>
      <c r="B104" s="9" t="s">
        <v>1702</v>
      </c>
      <c r="C104" s="9">
        <v>2</v>
      </c>
      <c r="D104" s="9">
        <v>3</v>
      </c>
      <c r="E104" s="9" t="str">
        <f t="shared" si="34"/>
        <v>BZ-OG03</v>
      </c>
      <c r="F104" s="9" t="s">
        <v>1528</v>
      </c>
      <c r="G104" s="9" t="s">
        <v>655</v>
      </c>
      <c r="H104" s="9" t="s">
        <v>654</v>
      </c>
      <c r="J104" s="9">
        <f>MATCH($A104, 'Spells By School'!A:A, 0)</f>
        <v>8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 t="e">
        <f>MATCH($A104, 'Spells By School'!E:E, 0)</f>
        <v>#N/A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 t="shared" si="36"/>
        <v>Abjuration</v>
      </c>
      <c r="T104" s="9" t="str">
        <f t="shared" si="37"/>
        <v>AB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29</v>
      </c>
      <c r="V104" s="9" t="str">
        <f>INDEX('Wand Mapping'!K:K, U104)</f>
        <v>wand_ai_270</v>
      </c>
      <c r="W104" s="9" t="str">
        <f t="shared" si="38"/>
        <v>wand_ai_270_AB</v>
      </c>
      <c r="Z104" s="9" t="str">
        <f t="shared" si="39"/>
        <v>wand_ai_270_AB</v>
      </c>
      <c r="AA104" s="9" t="b">
        <v>1</v>
      </c>
      <c r="AD104" s="9" t="b">
        <v>1</v>
      </c>
      <c r="AH104" s="9" t="b">
        <v>1</v>
      </c>
      <c r="AI104" s="9" t="b">
        <v>1</v>
      </c>
      <c r="AJ104" s="9" t="b">
        <v>1</v>
      </c>
      <c r="AK104" s="9" t="b">
        <v>1</v>
      </c>
      <c r="AL104" s="9" t="b">
        <v>1</v>
      </c>
      <c r="AM104" s="9" t="b">
        <v>1</v>
      </c>
      <c r="AN104" s="9" t="b">
        <v>1</v>
      </c>
      <c r="AZ104" s="55">
        <v>82064</v>
      </c>
      <c r="BA104" s="55">
        <v>82065</v>
      </c>
      <c r="BD104" s="9">
        <v>2064</v>
      </c>
      <c r="BE104" s="57">
        <f t="shared" si="35"/>
        <v>2065</v>
      </c>
      <c r="BF104" s="57" t="b">
        <f t="shared" ref="BF104:BG139" si="40">AND(
OR(ISBLANK(AV104), AND(MOD(AV104, 10000) = BD104, QUOTIENT(AV104, 10000) = 6)),
OR(ISBLANK(AX104), AND(MOD(AX104, 10000) = BD104, QUOTIENT(AX104, 10000) = 7)),
OR(ISBLANK(AZ104), AND(MOD(AZ104, 10000) = BD104, QUOTIENT(AZ104, 10000) = 8)),
OR(ISBLANK(BB104), AND(MOD(BB104, 10000) = BD104, QUOTIENT(BB104, 10000) = 9))
)</f>
        <v>1</v>
      </c>
      <c r="BG104" s="57" t="b">
        <f t="shared" si="40"/>
        <v>1</v>
      </c>
    </row>
    <row r="105" spans="1:59">
      <c r="A105" s="23" t="s">
        <v>267</v>
      </c>
      <c r="B105" s="9" t="s">
        <v>1778</v>
      </c>
      <c r="C105" s="9">
        <v>2</v>
      </c>
      <c r="D105" s="9">
        <v>3</v>
      </c>
      <c r="E105" s="9" t="str">
        <f t="shared" si="34"/>
        <v>BZ-QZ03</v>
      </c>
      <c r="F105" s="9" t="s">
        <v>1628</v>
      </c>
      <c r="G105" s="9" t="s">
        <v>655</v>
      </c>
      <c r="H105" s="9" t="s">
        <v>654</v>
      </c>
      <c r="I105" s="9" t="s">
        <v>653</v>
      </c>
      <c r="J105" s="9" t="e">
        <f>MATCH($A105, 'Spells By School'!A:A, 0)</f>
        <v>#N/A</v>
      </c>
      <c r="K105" s="9" t="e">
        <f>MATCH($A105, 'Spells By School'!B:B, 0)</f>
        <v>#N/A</v>
      </c>
      <c r="L105" s="9">
        <f>MATCH($A105, 'Spells By School'!C:C, 0)</f>
        <v>8</v>
      </c>
      <c r="M105" s="9" t="e">
        <f>MATCH($A105, 'Spells By School'!D:D, 0)</f>
        <v>#N/A</v>
      </c>
      <c r="N105" s="9" t="e">
        <f>MATCH($A105, 'Spells By School'!E:E, 0)</f>
        <v>#N/A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 t="shared" si="36"/>
        <v>Divination</v>
      </c>
      <c r="T105" s="9" t="str">
        <f t="shared" si="37"/>
        <v>DI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45</v>
      </c>
      <c r="V105" s="9" t="str">
        <f>INDEX('Wand Mapping'!K:K, U105)</f>
        <v>wand_ai_430</v>
      </c>
      <c r="W105" s="9" t="str">
        <f t="shared" si="38"/>
        <v>wand_ai_430_DI</v>
      </c>
      <c r="Z105" s="9" t="str">
        <f t="shared" si="39"/>
        <v>wand_ai_430_DI</v>
      </c>
      <c r="AA105" s="9" t="b">
        <v>1</v>
      </c>
      <c r="AD105" s="9" t="b">
        <v>1</v>
      </c>
      <c r="AH105" s="9" t="b">
        <v>1</v>
      </c>
      <c r="AI105" s="9" t="b">
        <v>1</v>
      </c>
      <c r="AJ105" s="9" t="b">
        <v>1</v>
      </c>
      <c r="AK105" s="9" t="b">
        <v>1</v>
      </c>
      <c r="AL105" s="9" t="b">
        <v>1</v>
      </c>
      <c r="AM105" s="9" t="b">
        <v>1</v>
      </c>
      <c r="AN105" s="9" t="b">
        <v>1</v>
      </c>
      <c r="AZ105" s="55">
        <v>82066</v>
      </c>
      <c r="BA105" s="55">
        <v>82067</v>
      </c>
      <c r="BD105" s="9">
        <v>2066</v>
      </c>
      <c r="BE105" s="57">
        <f t="shared" si="35"/>
        <v>2067</v>
      </c>
      <c r="BF105" s="57" t="b">
        <f t="shared" si="40"/>
        <v>1</v>
      </c>
      <c r="BG105" s="57" t="b">
        <f t="shared" si="40"/>
        <v>1</v>
      </c>
    </row>
    <row r="106" spans="1:59">
      <c r="A106" s="9" t="s">
        <v>428</v>
      </c>
      <c r="B106" s="9" t="s">
        <v>1779</v>
      </c>
      <c r="C106" s="9">
        <v>2</v>
      </c>
      <c r="D106" s="9">
        <v>3</v>
      </c>
      <c r="E106" s="9" t="str">
        <f t="shared" si="34"/>
        <v>BZ-R003</v>
      </c>
      <c r="F106" s="9" t="s">
        <v>1629</v>
      </c>
      <c r="G106" s="9" t="s">
        <v>655</v>
      </c>
      <c r="H106" s="9" t="s">
        <v>654</v>
      </c>
      <c r="I106" s="9" t="s">
        <v>653</v>
      </c>
      <c r="J106" s="9" t="e">
        <f>MATCH($A106, 'Spells By School'!A:A, 0)</f>
        <v>#N/A</v>
      </c>
      <c r="K106" s="9" t="e">
        <f>MATCH($A106, 'Spells By School'!B:B, 0)</f>
        <v>#N/A</v>
      </c>
      <c r="L106" s="9">
        <f>MATCH($A106, 'Spells By School'!C:C, 0)</f>
        <v>11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 t="shared" si="36"/>
        <v>Divination</v>
      </c>
      <c r="T106" s="9" t="str">
        <f t="shared" si="37"/>
        <v>DI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70</v>
      </c>
      <c r="V106" s="9" t="str">
        <f>INDEX('Wand Mapping'!K:K, U106)</f>
        <v>wand_ai_680</v>
      </c>
      <c r="W106" s="9" t="str">
        <f t="shared" si="38"/>
        <v>wand_ai_680_DI</v>
      </c>
      <c r="Z106" s="9" t="str">
        <f t="shared" si="39"/>
        <v>wand_ai_680_DI</v>
      </c>
      <c r="AA106" s="9" t="b">
        <v>1</v>
      </c>
      <c r="AD106" s="9" t="b">
        <v>1</v>
      </c>
      <c r="AH106" s="9" t="b">
        <v>1</v>
      </c>
      <c r="AI106" s="9" t="b">
        <v>1</v>
      </c>
      <c r="AJ106" s="9" t="b">
        <v>1</v>
      </c>
      <c r="AK106" s="9" t="b">
        <v>1</v>
      </c>
      <c r="AL106" s="9" t="b">
        <v>1</v>
      </c>
      <c r="AM106" s="9" t="b">
        <v>1</v>
      </c>
      <c r="AZ106" s="55">
        <v>82068</v>
      </c>
      <c r="BA106" s="55">
        <v>82069</v>
      </c>
      <c r="BD106" s="59">
        <v>2068</v>
      </c>
      <c r="BE106" s="57">
        <f t="shared" si="35"/>
        <v>2069</v>
      </c>
      <c r="BF106" s="57" t="b">
        <f t="shared" si="40"/>
        <v>1</v>
      </c>
      <c r="BG106" s="57" t="b">
        <f t="shared" si="40"/>
        <v>1</v>
      </c>
    </row>
    <row r="107" spans="1:59">
      <c r="A107" s="63" t="s">
        <v>2026</v>
      </c>
      <c r="B107" s="63" t="s">
        <v>2025</v>
      </c>
      <c r="C107" s="9">
        <v>2</v>
      </c>
      <c r="D107" s="9">
        <v>3</v>
      </c>
      <c r="E107" s="9" t="str">
        <f t="shared" si="34"/>
        <v>BZ-YJ03</v>
      </c>
      <c r="G107" s="63" t="s">
        <v>2008</v>
      </c>
      <c r="AA107" s="9" t="b">
        <v>1</v>
      </c>
      <c r="AD107" s="9" t="b">
        <v>1</v>
      </c>
      <c r="AH107" s="9" t="b">
        <v>1</v>
      </c>
      <c r="AI107" s="9" t="b">
        <v>1</v>
      </c>
      <c r="AJ107" s="9" t="b">
        <v>1</v>
      </c>
      <c r="AK107" s="9" t="b">
        <v>1</v>
      </c>
      <c r="AL107" s="9" t="b">
        <v>1</v>
      </c>
      <c r="AM107" s="9" t="b">
        <v>1</v>
      </c>
      <c r="BB107" s="55">
        <v>92070</v>
      </c>
      <c r="BC107" s="55">
        <v>92071</v>
      </c>
      <c r="BD107" s="59">
        <v>2070</v>
      </c>
      <c r="BE107" s="57">
        <f t="shared" si="35"/>
        <v>2071</v>
      </c>
      <c r="BF107" s="57" t="b">
        <f t="shared" si="40"/>
        <v>1</v>
      </c>
      <c r="BG107" s="57" t="b">
        <f t="shared" si="40"/>
        <v>1</v>
      </c>
    </row>
    <row r="108" spans="1:59">
      <c r="A108" s="63" t="s">
        <v>2027</v>
      </c>
      <c r="B108" s="63" t="s">
        <v>2028</v>
      </c>
      <c r="C108" s="9">
        <v>2</v>
      </c>
      <c r="D108" s="9">
        <v>3</v>
      </c>
      <c r="E108" s="9" t="str">
        <f t="shared" si="34"/>
        <v>BZ-YK03</v>
      </c>
      <c r="G108" s="63" t="s">
        <v>2008</v>
      </c>
      <c r="AA108" s="9" t="b">
        <v>1</v>
      </c>
      <c r="AD108" s="9" t="b">
        <v>1</v>
      </c>
      <c r="AH108" s="9" t="b">
        <v>1</v>
      </c>
      <c r="AI108" s="9" t="b">
        <v>1</v>
      </c>
      <c r="AJ108" s="9" t="b">
        <v>1</v>
      </c>
      <c r="AK108" s="9" t="b">
        <v>1</v>
      </c>
      <c r="AL108" s="9" t="b">
        <v>1</v>
      </c>
      <c r="AM108" s="9" t="b">
        <v>1</v>
      </c>
      <c r="BB108" s="55">
        <v>92072</v>
      </c>
      <c r="BC108" s="55">
        <v>92073</v>
      </c>
      <c r="BD108" s="59">
        <v>2072</v>
      </c>
      <c r="BE108" s="57">
        <f t="shared" si="35"/>
        <v>2073</v>
      </c>
      <c r="BF108" s="57" t="b">
        <f t="shared" si="40"/>
        <v>1</v>
      </c>
      <c r="BG108" s="57" t="b">
        <f t="shared" si="40"/>
        <v>1</v>
      </c>
    </row>
    <row r="109" spans="1:59">
      <c r="A109" s="63" t="s">
        <v>2030</v>
      </c>
      <c r="B109" s="63" t="s">
        <v>2029</v>
      </c>
      <c r="C109" s="9">
        <v>2</v>
      </c>
      <c r="D109" s="9">
        <v>3</v>
      </c>
      <c r="E109" s="9" t="str">
        <f t="shared" si="34"/>
        <v>BZ-YL03</v>
      </c>
      <c r="G109" s="63" t="s">
        <v>2008</v>
      </c>
      <c r="AA109" s="9" t="b">
        <v>1</v>
      </c>
      <c r="AB109" s="9" t="b">
        <v>1</v>
      </c>
      <c r="AC109" s="9" t="b">
        <v>1</v>
      </c>
      <c r="AD109" s="9" t="b">
        <v>1</v>
      </c>
      <c r="AE109" s="9" t="b">
        <v>1</v>
      </c>
      <c r="AF109" s="9" t="b">
        <v>1</v>
      </c>
      <c r="AG109" s="9" t="b">
        <v>1</v>
      </c>
      <c r="AH109" s="9" t="b">
        <v>1</v>
      </c>
      <c r="AI109" s="9" t="b">
        <v>1</v>
      </c>
      <c r="AJ109" s="9" t="b">
        <v>1</v>
      </c>
      <c r="AK109" s="9" t="b">
        <v>1</v>
      </c>
      <c r="AL109" s="9" t="b">
        <v>1</v>
      </c>
      <c r="AM109" s="9" t="b">
        <v>1</v>
      </c>
      <c r="BB109" s="55">
        <v>92074</v>
      </c>
      <c r="BC109" s="55">
        <v>92075</v>
      </c>
      <c r="BD109" s="59">
        <v>2074</v>
      </c>
      <c r="BE109" s="57">
        <f t="shared" si="35"/>
        <v>2075</v>
      </c>
      <c r="BF109" s="57" t="b">
        <f t="shared" si="40"/>
        <v>1</v>
      </c>
      <c r="BG109" s="57" t="b">
        <f t="shared" si="40"/>
        <v>1</v>
      </c>
    </row>
    <row r="110" spans="1:59">
      <c r="A110" s="9" t="s">
        <v>2031</v>
      </c>
      <c r="B110" s="63" t="s">
        <v>2032</v>
      </c>
      <c r="C110" s="9">
        <v>2</v>
      </c>
      <c r="D110" s="9">
        <v>3</v>
      </c>
      <c r="E110" s="9" t="str">
        <f t="shared" si="34"/>
        <v>BZ-YM03</v>
      </c>
      <c r="G110" s="63" t="s">
        <v>2008</v>
      </c>
      <c r="AA110" s="9" t="b">
        <v>1</v>
      </c>
      <c r="AD110" s="9" t="b">
        <v>1</v>
      </c>
      <c r="AH110" s="9" t="b">
        <v>1</v>
      </c>
      <c r="AI110" s="9" t="b">
        <v>1</v>
      </c>
      <c r="AJ110" s="9" t="b">
        <v>1</v>
      </c>
      <c r="AK110" s="9" t="b">
        <v>1</v>
      </c>
      <c r="AL110" s="9" t="b">
        <v>1</v>
      </c>
      <c r="AM110" s="9" t="b">
        <v>1</v>
      </c>
      <c r="BB110" s="55">
        <v>92076</v>
      </c>
      <c r="BC110" s="55">
        <v>92077</v>
      </c>
      <c r="BD110" s="59">
        <v>2076</v>
      </c>
      <c r="BE110" s="57">
        <f t="shared" si="35"/>
        <v>2077</v>
      </c>
      <c r="BF110" s="57" t="b">
        <f t="shared" si="40"/>
        <v>1</v>
      </c>
      <c r="BG110" s="57" t="b">
        <f t="shared" si="40"/>
        <v>1</v>
      </c>
    </row>
    <row r="111" spans="1:59">
      <c r="A111" s="9" t="s">
        <v>225</v>
      </c>
      <c r="B111" s="9" t="s">
        <v>955</v>
      </c>
      <c r="C111" s="9">
        <v>2</v>
      </c>
      <c r="D111" s="9">
        <v>3</v>
      </c>
      <c r="E111" s="9" t="str">
        <f t="shared" si="34"/>
        <v>BZ-2L03</v>
      </c>
      <c r="F111" s="9" t="s">
        <v>855</v>
      </c>
      <c r="G111" s="9" t="s">
        <v>655</v>
      </c>
      <c r="H111" s="9" t="s">
        <v>652</v>
      </c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 t="e">
        <f>MATCH($A111, 'Spells By School'!D:D, 0)</f>
        <v>#N/A</v>
      </c>
      <c r="N111" s="9" t="e">
        <f>MATCH($A111, 'Spells By School'!E:E, 0)</f>
        <v>#N/A</v>
      </c>
      <c r="O111" s="9" t="e">
        <f>MATCH($A111, 'Spells By School'!F:F, 0)</f>
        <v>#N/A</v>
      </c>
      <c r="P111" s="9">
        <f ca="1">MATCH($A111, 'Spells By School'!G:G, 0)</f>
        <v>3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 t="shared" ref="S111:S128" ca="1" si="41">IF(ISNA($J111), IF(ISNA($K111), IF(ISNA($L111), IF(ISNA($M111), IF(ISNA($N111), IF(ISNA($O111), IF(ISNA($P111), IF(ISNA($Q111), IF(ISNA($R111), "###error###", R$1),Q$1),P$1),O$1),N$1),M$1),L$1),K$1),J$1)</f>
        <v>Necromancy</v>
      </c>
      <c r="T111" s="9" t="str">
        <f t="shared" ref="T111:T128" ca="1" si="42">IF(ISNA($J111), IF(ISNA($K111), IF(ISNA($L111), IF(ISNA($M111), IF(ISNA($N111), IF(ISNA($O111), IF(ISNA($P111), IF(ISNA($Q111), IF(ISNA($R111), "###error###", "WM"),"IL"),"NE"),"EN"),"EV"),"TR"),"DI"),"CO"),"AB")</f>
        <v>NE</v>
      </c>
      <c r="U111" s="9">
        <f ca="1"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39</v>
      </c>
      <c r="V111" s="9" t="str">
        <f ca="1">INDEX('Wand Mapping'!K:K, U111)</f>
        <v>wand_ai_370</v>
      </c>
      <c r="W111" s="9" t="str">
        <f t="shared" ref="W111:W128" ca="1" si="43">_xlfn.CONCAT(V111, "_", T111)</f>
        <v>wand_ai_370_NE</v>
      </c>
      <c r="Z111" s="9" t="str">
        <f t="shared" ref="Z111:Z128" ca="1" si="44">IF(ISBLANK(X111), W111, X111)</f>
        <v>wand_ai_370_NE</v>
      </c>
      <c r="AB111" s="9" t="b">
        <v>1</v>
      </c>
      <c r="AE111" s="9" t="b">
        <v>1</v>
      </c>
      <c r="AH111" s="9" t="b">
        <v>1</v>
      </c>
      <c r="AI111" s="9" t="b">
        <v>1</v>
      </c>
      <c r="AJ111" s="9" t="b">
        <v>1</v>
      </c>
      <c r="AK111" s="9" t="b">
        <v>1</v>
      </c>
      <c r="AL111" s="9" t="b">
        <v>1</v>
      </c>
      <c r="AM111" s="9" t="b">
        <v>1</v>
      </c>
      <c r="AV111" s="55">
        <v>62500</v>
      </c>
      <c r="AW111" s="55">
        <v>62501</v>
      </c>
      <c r="BB111" s="55">
        <v>92500</v>
      </c>
      <c r="BC111" s="55">
        <v>92501</v>
      </c>
      <c r="BD111" s="59">
        <v>2500</v>
      </c>
      <c r="BE111" s="57">
        <f t="shared" si="35"/>
        <v>2501</v>
      </c>
      <c r="BF111" s="57" t="b">
        <f t="shared" si="40"/>
        <v>1</v>
      </c>
      <c r="BG111" s="57" t="b">
        <f t="shared" si="40"/>
        <v>1</v>
      </c>
    </row>
    <row r="112" spans="1:59">
      <c r="A112" s="9" t="s">
        <v>627</v>
      </c>
      <c r="B112" s="9" t="s">
        <v>956</v>
      </c>
      <c r="C112" s="9">
        <v>2</v>
      </c>
      <c r="D112" s="9">
        <v>3</v>
      </c>
      <c r="E112" s="9" t="str">
        <f t="shared" si="34"/>
        <v>BZ-2M03</v>
      </c>
      <c r="F112" s="9" t="s">
        <v>856</v>
      </c>
      <c r="G112" s="9" t="s">
        <v>655</v>
      </c>
      <c r="H112" s="9" t="s">
        <v>652</v>
      </c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>
        <f>MATCH($A112, 'Spells By School'!D:D, 0)</f>
        <v>4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 t="e">
        <f>MATCH($A112, 'Spells By School'!H:H, 0)</f>
        <v>#N/A</v>
      </c>
      <c r="R112" s="9" t="e">
        <f>MATCH($A112, 'Spells By School'!I:I, 0)</f>
        <v>#N/A</v>
      </c>
      <c r="S112" s="9" t="str">
        <f t="shared" si="41"/>
        <v>Transmutation</v>
      </c>
      <c r="T112" s="9" t="str">
        <f t="shared" si="42"/>
        <v>TR</v>
      </c>
      <c r="U112" s="9">
        <f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100</v>
      </c>
      <c r="V112" s="9" t="str">
        <f>INDEX('Wand Mapping'!K:K, U112)</f>
        <v>wand_ai_980</v>
      </c>
      <c r="W112" s="9" t="str">
        <f t="shared" si="43"/>
        <v>wand_ai_980_TR</v>
      </c>
      <c r="Z112" s="9" t="str">
        <f t="shared" si="44"/>
        <v>wand_ai_980_TR</v>
      </c>
      <c r="AB112" s="64" t="s">
        <v>2033</v>
      </c>
      <c r="AC112" s="9" t="b">
        <v>1</v>
      </c>
      <c r="AE112" s="64" t="s">
        <v>2033</v>
      </c>
      <c r="AF112" s="9" t="b">
        <v>1</v>
      </c>
      <c r="AG112" s="9" t="b">
        <v>1</v>
      </c>
      <c r="AH112" s="9" t="b">
        <v>1</v>
      </c>
      <c r="AI112" s="9" t="b">
        <v>1</v>
      </c>
      <c r="AJ112" s="9" t="b">
        <v>1</v>
      </c>
      <c r="AK112" s="9" t="b">
        <v>1</v>
      </c>
      <c r="AL112" s="9" t="b">
        <v>1</v>
      </c>
      <c r="AM112" s="9" t="b">
        <v>1</v>
      </c>
      <c r="AV112" s="55">
        <v>62502</v>
      </c>
      <c r="AW112" s="55">
        <v>62503</v>
      </c>
      <c r="BB112" s="55">
        <v>92502</v>
      </c>
      <c r="BC112" s="55">
        <v>92503</v>
      </c>
      <c r="BD112" s="59">
        <v>2502</v>
      </c>
      <c r="BE112" s="57">
        <f t="shared" si="35"/>
        <v>2503</v>
      </c>
      <c r="BF112" s="57" t="b">
        <f t="shared" si="40"/>
        <v>1</v>
      </c>
      <c r="BG112" s="57" t="b">
        <f t="shared" si="40"/>
        <v>1</v>
      </c>
    </row>
    <row r="113" spans="1:59">
      <c r="A113" s="9" t="s">
        <v>45</v>
      </c>
      <c r="B113" s="9" t="s">
        <v>957</v>
      </c>
      <c r="C113" s="9">
        <v>2</v>
      </c>
      <c r="D113" s="9">
        <v>3</v>
      </c>
      <c r="E113" s="9" t="str">
        <f t="shared" si="34"/>
        <v>BZ-2N03</v>
      </c>
      <c r="F113" s="9" t="s">
        <v>857</v>
      </c>
      <c r="G113" s="9" t="s">
        <v>655</v>
      </c>
      <c r="H113" s="9" t="s">
        <v>652</v>
      </c>
      <c r="J113" s="9" t="e">
        <f>MATCH($A113, 'Spells By School'!A:A, 0)</f>
        <v>#N/A</v>
      </c>
      <c r="K113" s="9">
        <f>MATCH($A113, 'Spells By School'!B:B, 0)</f>
        <v>12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 t="shared" si="41"/>
        <v>Conjuration</v>
      </c>
      <c r="T113" s="9" t="str">
        <f t="shared" si="42"/>
        <v>CO</v>
      </c>
      <c r="U113" s="9">
        <f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9</v>
      </c>
      <c r="V113" s="9" t="str">
        <f>INDEX('Wand Mapping'!K:K, U113)</f>
        <v>wand_ai_070</v>
      </c>
      <c r="W113" s="9" t="str">
        <f t="shared" si="43"/>
        <v>wand_ai_070_CO</v>
      </c>
      <c r="Z113" s="9" t="str">
        <f t="shared" si="44"/>
        <v>wand_ai_070_CO</v>
      </c>
      <c r="AB113" s="9" t="b">
        <v>1</v>
      </c>
      <c r="AE113" s="9" t="b">
        <v>1</v>
      </c>
      <c r="AH113" s="9" t="b">
        <v>1</v>
      </c>
      <c r="AI113" s="9" t="b">
        <v>1</v>
      </c>
      <c r="AJ113" s="9" t="b">
        <v>1</v>
      </c>
      <c r="AK113" s="9" t="b">
        <v>1</v>
      </c>
      <c r="AL113" s="9" t="b">
        <v>1</v>
      </c>
      <c r="AM113" s="9" t="b">
        <v>1</v>
      </c>
      <c r="AV113" s="55">
        <v>62504</v>
      </c>
      <c r="AW113" s="55">
        <v>62505</v>
      </c>
      <c r="AX113" s="55">
        <v>72504</v>
      </c>
      <c r="AY113" s="55">
        <v>72505</v>
      </c>
      <c r="BB113" s="55">
        <v>92504</v>
      </c>
      <c r="BC113" s="55">
        <v>92505</v>
      </c>
      <c r="BD113" s="59">
        <v>2504</v>
      </c>
      <c r="BE113" s="57">
        <f t="shared" si="35"/>
        <v>2505</v>
      </c>
      <c r="BF113" s="57" t="b">
        <f t="shared" si="40"/>
        <v>1</v>
      </c>
      <c r="BG113" s="57" t="b">
        <f t="shared" si="40"/>
        <v>1</v>
      </c>
    </row>
    <row r="114" spans="1:59">
      <c r="A114" s="9" t="s">
        <v>629</v>
      </c>
      <c r="B114" s="9" t="s">
        <v>958</v>
      </c>
      <c r="C114" s="9">
        <v>2</v>
      </c>
      <c r="D114" s="9">
        <v>3</v>
      </c>
      <c r="E114" s="9" t="str">
        <f t="shared" si="34"/>
        <v>BZ-2O03</v>
      </c>
      <c r="F114" s="9" t="s">
        <v>858</v>
      </c>
      <c r="G114" s="9" t="s">
        <v>655</v>
      </c>
      <c r="H114" s="9" t="s">
        <v>652</v>
      </c>
      <c r="J114" s="9" t="e">
        <f>MATCH($A114, 'Spells By School'!A:A, 0)</f>
        <v>#N/A</v>
      </c>
      <c r="K114" s="9" t="e">
        <f>MATCH($A114, 'Spells By School'!B:B, 0)</f>
        <v>#N/A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>
        <f>MATCH($A114, 'Spells By School'!F:F, 0)</f>
        <v>6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 t="shared" si="41"/>
        <v>Enchantment</v>
      </c>
      <c r="T114" s="9" t="str">
        <f t="shared" si="42"/>
        <v>EN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100</v>
      </c>
      <c r="V114" s="9" t="str">
        <f>INDEX('Wand Mapping'!K:K, U114)</f>
        <v>wand_ai_980</v>
      </c>
      <c r="W114" s="9" t="str">
        <f t="shared" si="43"/>
        <v>wand_ai_980_EN</v>
      </c>
      <c r="Z114" s="9" t="str">
        <f t="shared" si="44"/>
        <v>wand_ai_980_EN</v>
      </c>
      <c r="AC114" s="9" t="b">
        <v>1</v>
      </c>
      <c r="AF114" s="9" t="b">
        <v>1</v>
      </c>
      <c r="AG114" s="9" t="b">
        <v>1</v>
      </c>
      <c r="AH114" s="9" t="b">
        <v>1</v>
      </c>
      <c r="AI114" s="9" t="b">
        <v>1</v>
      </c>
      <c r="AJ114" s="9" t="b">
        <v>1</v>
      </c>
      <c r="AK114" s="9" t="b">
        <v>1</v>
      </c>
      <c r="AL114" s="9" t="b">
        <v>1</v>
      </c>
      <c r="AM114" s="9" t="b">
        <v>1</v>
      </c>
      <c r="AV114" s="55">
        <v>62506</v>
      </c>
      <c r="AW114" s="55">
        <v>62507</v>
      </c>
      <c r="BB114" s="55">
        <v>92506</v>
      </c>
      <c r="BC114" s="55">
        <v>92507</v>
      </c>
      <c r="BD114" s="59">
        <v>2506</v>
      </c>
      <c r="BE114" s="57">
        <f t="shared" si="35"/>
        <v>2507</v>
      </c>
      <c r="BF114" s="57" t="b">
        <f t="shared" si="40"/>
        <v>1</v>
      </c>
      <c r="BG114" s="57" t="b">
        <f t="shared" si="40"/>
        <v>1</v>
      </c>
    </row>
    <row r="115" spans="1:59">
      <c r="A115" s="21" t="s">
        <v>516</v>
      </c>
      <c r="B115" s="9" t="s">
        <v>959</v>
      </c>
      <c r="C115" s="9">
        <v>2</v>
      </c>
      <c r="D115" s="9">
        <v>3</v>
      </c>
      <c r="E115" s="9" t="str">
        <f t="shared" ref="E115:E146" si="45">_xlfn.CONCAT(B115, RIGHT(_xlfn.CONCAT("0", D115), 2))</f>
        <v>BZ-2P03</v>
      </c>
      <c r="F115" s="9" t="s">
        <v>859</v>
      </c>
      <c r="G115" s="9" t="s">
        <v>655</v>
      </c>
      <c r="H115" s="9" t="s">
        <v>652</v>
      </c>
      <c r="J115" s="9" t="e">
        <f>MATCH($A115, 'Spells By School'!A:A, 0)</f>
        <v>#N/A</v>
      </c>
      <c r="K115" s="9" t="e">
        <f>MATCH($A115, 'Spells By School'!B:B, 0)</f>
        <v>#N/A</v>
      </c>
      <c r="L115" s="9">
        <f>MATCH($A115, 'Spells By School'!C:C, 0)</f>
        <v>13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 t="shared" si="41"/>
        <v>Divination</v>
      </c>
      <c r="T115" s="9" t="str">
        <f t="shared" si="42"/>
        <v>DI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83</v>
      </c>
      <c r="V115" s="9" t="str">
        <f>INDEX('Wand Mapping'!K:K, U115)</f>
        <v>wand_ai_810</v>
      </c>
      <c r="W115" s="9" t="str">
        <f t="shared" si="43"/>
        <v>wand_ai_810_DI</v>
      </c>
      <c r="Z115" s="9" t="str">
        <f t="shared" si="44"/>
        <v>wand_ai_810_DI</v>
      </c>
      <c r="AB115" s="9" t="b">
        <v>1</v>
      </c>
      <c r="AC115" s="9" t="b">
        <v>1</v>
      </c>
      <c r="AE115" s="9" t="b">
        <v>1</v>
      </c>
      <c r="AF115" s="9" t="b">
        <v>1</v>
      </c>
      <c r="AG115" s="9" t="b">
        <v>1</v>
      </c>
      <c r="AH115" s="9" t="b">
        <v>1</v>
      </c>
      <c r="AI115" s="9" t="b">
        <v>1</v>
      </c>
      <c r="AJ115" s="9" t="b">
        <v>1</v>
      </c>
      <c r="AK115" s="9" t="b">
        <v>1</v>
      </c>
      <c r="AL115" s="9" t="b">
        <v>1</v>
      </c>
      <c r="AM115" s="9" t="b">
        <v>1</v>
      </c>
      <c r="AN115" s="9" t="b">
        <v>1</v>
      </c>
      <c r="AV115" s="55">
        <v>62508</v>
      </c>
      <c r="AW115" s="55">
        <v>62509</v>
      </c>
      <c r="BB115" s="55">
        <v>92508</v>
      </c>
      <c r="BC115" s="55">
        <v>92509</v>
      </c>
      <c r="BD115" s="59">
        <v>2508</v>
      </c>
      <c r="BE115" s="57">
        <f t="shared" ref="BE115:BE140" si="46">IF(BD115="", "", BD115+1)</f>
        <v>2509</v>
      </c>
      <c r="BF115" s="57" t="b">
        <f t="shared" si="40"/>
        <v>1</v>
      </c>
      <c r="BG115" s="57" t="b">
        <f t="shared" si="40"/>
        <v>1</v>
      </c>
    </row>
    <row r="116" spans="1:59">
      <c r="A116" s="9" t="s">
        <v>417</v>
      </c>
      <c r="B116" s="9" t="s">
        <v>960</v>
      </c>
      <c r="C116" s="9">
        <v>2</v>
      </c>
      <c r="D116" s="9">
        <v>3</v>
      </c>
      <c r="E116" s="9" t="str">
        <f t="shared" si="45"/>
        <v>BZ-2Q03</v>
      </c>
      <c r="F116" s="9" t="s">
        <v>860</v>
      </c>
      <c r="G116" s="9" t="s">
        <v>655</v>
      </c>
      <c r="H116" s="9" t="s">
        <v>652</v>
      </c>
      <c r="J116" s="9" t="e">
        <f>MATCH($A116, 'Spells By School'!A:A, 0)</f>
        <v>#N/A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>
        <f>MATCH($A116, 'Spells By School'!E:E, 0)</f>
        <v>30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 t="shared" si="41"/>
        <v>Invocation</v>
      </c>
      <c r="T116" s="9" t="str">
        <f t="shared" si="42"/>
        <v>EV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68</v>
      </c>
      <c r="V116" s="9" t="str">
        <f>INDEX('Wand Mapping'!K:K, U116)</f>
        <v>wand_ai_660</v>
      </c>
      <c r="W116" s="9" t="str">
        <f t="shared" si="43"/>
        <v>wand_ai_660_EV</v>
      </c>
      <c r="Z116" s="9" t="str">
        <f t="shared" si="44"/>
        <v>wand_ai_660_EV</v>
      </c>
      <c r="AB116" s="64" t="s">
        <v>2033</v>
      </c>
      <c r="AC116" s="9" t="b">
        <v>1</v>
      </c>
      <c r="AE116" s="64" t="s">
        <v>2033</v>
      </c>
      <c r="AF116" s="9" t="b">
        <v>1</v>
      </c>
      <c r="AG116" s="9" t="b">
        <v>1</v>
      </c>
      <c r="AH116" s="9" t="b">
        <v>1</v>
      </c>
      <c r="AI116" s="9" t="b">
        <v>1</v>
      </c>
      <c r="AJ116" s="9" t="b">
        <v>1</v>
      </c>
      <c r="AK116" s="9" t="b">
        <v>1</v>
      </c>
      <c r="AL116" s="9" t="b">
        <v>1</v>
      </c>
      <c r="AM116" s="9" t="b">
        <v>1</v>
      </c>
      <c r="AV116" s="55">
        <v>62510</v>
      </c>
      <c r="AW116" s="55">
        <v>62511</v>
      </c>
      <c r="AX116" s="55">
        <v>72510</v>
      </c>
      <c r="AY116" s="55">
        <v>72511</v>
      </c>
      <c r="BB116" s="55">
        <v>92510</v>
      </c>
      <c r="BC116" s="55">
        <v>92511</v>
      </c>
      <c r="BD116" s="59">
        <v>2510</v>
      </c>
      <c r="BE116" s="57">
        <f t="shared" si="46"/>
        <v>2511</v>
      </c>
      <c r="BF116" s="57" t="b">
        <f t="shared" si="40"/>
        <v>1</v>
      </c>
      <c r="BG116" s="57" t="b">
        <f t="shared" si="40"/>
        <v>1</v>
      </c>
    </row>
    <row r="117" spans="1:59">
      <c r="A117" s="9" t="s">
        <v>628</v>
      </c>
      <c r="B117" s="9" t="s">
        <v>961</v>
      </c>
      <c r="C117" s="9">
        <v>2</v>
      </c>
      <c r="D117" s="9">
        <v>3</v>
      </c>
      <c r="E117" s="9" t="str">
        <f t="shared" si="45"/>
        <v>BZ-2R03</v>
      </c>
      <c r="F117" s="9" t="s">
        <v>861</v>
      </c>
      <c r="G117" s="9" t="s">
        <v>655</v>
      </c>
      <c r="H117" s="9" t="s">
        <v>652</v>
      </c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 t="e">
        <f>MATCH($A117, 'Spells By School'!D:D, 0)</f>
        <v>#N/A</v>
      </c>
      <c r="N117" s="9">
        <f>MATCH($A117, 'Spells By School'!E:E, 0)</f>
        <v>34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 t="shared" si="41"/>
        <v>Invocation</v>
      </c>
      <c r="T117" s="9" t="str">
        <f t="shared" si="42"/>
        <v>EV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100</v>
      </c>
      <c r="V117" s="9" t="str">
        <f>INDEX('Wand Mapping'!K:K, U117)</f>
        <v>wand_ai_980</v>
      </c>
      <c r="W117" s="9" t="str">
        <f t="shared" si="43"/>
        <v>wand_ai_980_EV</v>
      </c>
      <c r="Z117" s="9" t="str">
        <f t="shared" si="44"/>
        <v>wand_ai_980_EV</v>
      </c>
      <c r="AC117" s="9" t="b">
        <v>1</v>
      </c>
      <c r="AF117" s="9" t="b">
        <v>1</v>
      </c>
      <c r="AG117" s="9" t="b">
        <v>1</v>
      </c>
      <c r="AH117" s="9" t="b">
        <v>1</v>
      </c>
      <c r="AI117" s="9" t="b">
        <v>1</v>
      </c>
      <c r="AJ117" s="9" t="b">
        <v>1</v>
      </c>
      <c r="AK117" s="9" t="b">
        <v>1</v>
      </c>
      <c r="AL117" s="9" t="b">
        <v>1</v>
      </c>
      <c r="AM117" s="9" t="b">
        <v>1</v>
      </c>
      <c r="AN117" s="9" t="b">
        <v>1</v>
      </c>
      <c r="AV117" s="55">
        <v>62512</v>
      </c>
      <c r="AW117" s="55">
        <v>62513</v>
      </c>
      <c r="BB117" s="55">
        <v>92512</v>
      </c>
      <c r="BC117" s="55">
        <v>92513</v>
      </c>
      <c r="BD117" s="59">
        <v>2512</v>
      </c>
      <c r="BE117" s="57">
        <f t="shared" si="46"/>
        <v>2513</v>
      </c>
      <c r="BF117" s="57" t="b">
        <f t="shared" si="40"/>
        <v>1</v>
      </c>
      <c r="BG117" s="57" t="b">
        <f t="shared" si="40"/>
        <v>1</v>
      </c>
    </row>
    <row r="118" spans="1:59">
      <c r="A118" s="30" t="s">
        <v>164</v>
      </c>
      <c r="B118" s="9" t="s">
        <v>962</v>
      </c>
      <c r="C118" s="9">
        <v>2</v>
      </c>
      <c r="D118" s="9">
        <v>3</v>
      </c>
      <c r="E118" s="9" t="str">
        <f t="shared" si="45"/>
        <v>BZ-2S03</v>
      </c>
      <c r="F118" s="9" t="s">
        <v>862</v>
      </c>
      <c r="G118" s="9" t="s">
        <v>655</v>
      </c>
      <c r="H118" s="9" t="s">
        <v>652</v>
      </c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>
        <f>MATCH($A118, 'Spells By School'!F:F, 0)</f>
        <v>32</v>
      </c>
      <c r="P118" s="9" t="e">
        <f ca="1">MATCH($A118, 'Spells By School'!G:G, 0)</f>
        <v>#N/A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 t="shared" si="41"/>
        <v>Enchantment</v>
      </c>
      <c r="T118" s="9" t="str">
        <f t="shared" si="42"/>
        <v>EN</v>
      </c>
      <c r="U118" s="9">
        <f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29</v>
      </c>
      <c r="V118" s="9" t="str">
        <f>INDEX('Wand Mapping'!K:K, U118)</f>
        <v>wand_ai_270</v>
      </c>
      <c r="W118" s="9" t="str">
        <f t="shared" si="43"/>
        <v>wand_ai_270_EN</v>
      </c>
      <c r="Z118" s="9" t="str">
        <f t="shared" si="44"/>
        <v>wand_ai_270_EN</v>
      </c>
      <c r="AA118" s="9" t="b">
        <v>1</v>
      </c>
      <c r="AB118" s="9" t="b">
        <v>1</v>
      </c>
      <c r="AD118" s="9" t="b">
        <v>1</v>
      </c>
      <c r="AE118" s="9" t="b">
        <v>1</v>
      </c>
      <c r="AH118" s="9" t="b">
        <v>1</v>
      </c>
      <c r="AI118" s="9" t="b">
        <v>1</v>
      </c>
      <c r="AJ118" s="9" t="b">
        <v>1</v>
      </c>
      <c r="AK118" s="9" t="b">
        <v>1</v>
      </c>
      <c r="AL118" s="9" t="b">
        <v>1</v>
      </c>
      <c r="AM118" s="9" t="b">
        <v>1</v>
      </c>
      <c r="AV118" s="55">
        <v>62514</v>
      </c>
      <c r="AW118" s="55">
        <v>62515</v>
      </c>
      <c r="AX118" s="55">
        <v>72514</v>
      </c>
      <c r="AY118" s="55">
        <v>72515</v>
      </c>
      <c r="BB118" s="55">
        <v>92514</v>
      </c>
      <c r="BC118" s="55">
        <v>92515</v>
      </c>
      <c r="BD118" s="59">
        <v>2514</v>
      </c>
      <c r="BE118" s="57">
        <f t="shared" si="46"/>
        <v>2515</v>
      </c>
      <c r="BF118" s="57" t="b">
        <f t="shared" si="40"/>
        <v>1</v>
      </c>
      <c r="BG118" s="57" t="b">
        <f t="shared" si="40"/>
        <v>1</v>
      </c>
    </row>
    <row r="119" spans="1:59">
      <c r="A119" s="9" t="s">
        <v>371</v>
      </c>
      <c r="B119" s="9" t="s">
        <v>964</v>
      </c>
      <c r="C119" s="9">
        <v>2</v>
      </c>
      <c r="D119" s="9">
        <v>3</v>
      </c>
      <c r="E119" s="9" t="str">
        <f t="shared" si="45"/>
        <v>BZ-2U03</v>
      </c>
      <c r="F119" s="9" t="s">
        <v>864</v>
      </c>
      <c r="G119" s="9" t="s">
        <v>655</v>
      </c>
      <c r="H119" s="9" t="s">
        <v>652</v>
      </c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>
        <f>MATCH($A119, 'Spells By School'!D:D, 0)</f>
        <v>57</v>
      </c>
      <c r="N119" s="9" t="e">
        <f>MATCH($A119, 'Spells By School'!E:E, 0)</f>
        <v>#N/A</v>
      </c>
      <c r="O119" s="9" t="e">
        <f>MATCH($A119, 'Spells By School'!F:F, 0)</f>
        <v>#N/A</v>
      </c>
      <c r="P119" s="9" t="e">
        <f ca="1">MATCH($A119, 'Spells By School'!G:G, 0)</f>
        <v>#N/A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 t="shared" si="41"/>
        <v>Transmutation</v>
      </c>
      <c r="T119" s="9" t="str">
        <f t="shared" si="42"/>
        <v>TR</v>
      </c>
      <c r="U119" s="9">
        <f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61</v>
      </c>
      <c r="V119" s="9" t="str">
        <f>INDEX('Wand Mapping'!K:K, U119)</f>
        <v>wand_ai_590</v>
      </c>
      <c r="W119" s="9" t="str">
        <f t="shared" si="43"/>
        <v>wand_ai_590_TR</v>
      </c>
      <c r="Z119" s="9" t="str">
        <f t="shared" si="44"/>
        <v>wand_ai_590_TR</v>
      </c>
      <c r="AB119" s="9" t="b">
        <v>1</v>
      </c>
      <c r="AC119" s="9" t="b">
        <v>1</v>
      </c>
      <c r="AE119" s="9" t="b">
        <v>1</v>
      </c>
      <c r="AF119" s="9" t="b">
        <v>1</v>
      </c>
      <c r="AG119" s="9" t="b">
        <v>1</v>
      </c>
      <c r="AH119" s="9" t="b">
        <v>1</v>
      </c>
      <c r="AI119" s="9" t="b">
        <v>1</v>
      </c>
      <c r="AJ119" s="9" t="b">
        <v>1</v>
      </c>
      <c r="AK119" s="9" t="b">
        <v>1</v>
      </c>
      <c r="AL119" s="9" t="b">
        <v>1</v>
      </c>
      <c r="AM119" s="9" t="b">
        <v>1</v>
      </c>
      <c r="AV119" s="55">
        <v>62516</v>
      </c>
      <c r="AW119" s="55">
        <v>62517</v>
      </c>
      <c r="BD119" s="59">
        <v>2516</v>
      </c>
      <c r="BE119" s="57">
        <f t="shared" si="46"/>
        <v>2517</v>
      </c>
      <c r="BF119" s="57" t="b">
        <f t="shared" si="40"/>
        <v>1</v>
      </c>
      <c r="BG119" s="57" t="b">
        <f t="shared" si="40"/>
        <v>1</v>
      </c>
    </row>
    <row r="120" spans="1:59">
      <c r="A120" s="9" t="s">
        <v>218</v>
      </c>
      <c r="B120" s="9" t="s">
        <v>965</v>
      </c>
      <c r="C120" s="9">
        <v>2</v>
      </c>
      <c r="D120" s="9">
        <v>3</v>
      </c>
      <c r="E120" s="9" t="str">
        <f t="shared" si="45"/>
        <v>BZ-2V03</v>
      </c>
      <c r="F120" s="9" t="s">
        <v>865</v>
      </c>
      <c r="G120" s="9" t="s">
        <v>655</v>
      </c>
      <c r="H120" s="9" t="s">
        <v>652</v>
      </c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>
        <f>MATCH($A120, 'Spells By School'!D:D, 0)</f>
        <v>65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 t="e">
        <f>MATCH($A120, 'Spells By School'!H:H, 0)</f>
        <v>#N/A</v>
      </c>
      <c r="R120" s="9" t="e">
        <f>MATCH($A120, 'Spells By School'!I:I, 0)</f>
        <v>#N/A</v>
      </c>
      <c r="S120" s="9" t="str">
        <f t="shared" si="41"/>
        <v>Transmutation</v>
      </c>
      <c r="T120" s="9" t="str">
        <f t="shared" si="42"/>
        <v>TR</v>
      </c>
      <c r="U120" s="9">
        <f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38</v>
      </c>
      <c r="V120" s="9" t="str">
        <f>INDEX('Wand Mapping'!K:K, U120)</f>
        <v>wand_ai_360</v>
      </c>
      <c r="W120" s="9" t="str">
        <f t="shared" si="43"/>
        <v>wand_ai_360_TR</v>
      </c>
      <c r="Z120" s="9" t="str">
        <f t="shared" si="44"/>
        <v>wand_ai_360_TR</v>
      </c>
      <c r="AB120" s="9" t="b">
        <v>1</v>
      </c>
      <c r="AE120" s="9" t="b">
        <v>1</v>
      </c>
      <c r="AH120" s="9" t="b">
        <v>1</v>
      </c>
      <c r="AI120" s="9" t="b">
        <v>1</v>
      </c>
      <c r="AJ120" s="9" t="b">
        <v>1</v>
      </c>
      <c r="AK120" s="9" t="b">
        <v>1</v>
      </c>
      <c r="AL120" s="9" t="b">
        <v>1</v>
      </c>
      <c r="AM120" s="9" t="b">
        <v>1</v>
      </c>
      <c r="AV120" s="55">
        <v>62518</v>
      </c>
      <c r="AW120" s="55">
        <v>62519</v>
      </c>
      <c r="BB120" s="55">
        <v>92518</v>
      </c>
      <c r="BC120" s="55">
        <v>92519</v>
      </c>
      <c r="BD120" s="59">
        <v>2518</v>
      </c>
      <c r="BE120" s="57">
        <f t="shared" si="46"/>
        <v>2519</v>
      </c>
      <c r="BF120" s="57" t="b">
        <f t="shared" si="40"/>
        <v>1</v>
      </c>
      <c r="BG120" s="57" t="b">
        <f t="shared" si="40"/>
        <v>1</v>
      </c>
    </row>
    <row r="121" spans="1:59">
      <c r="A121" s="9" t="s">
        <v>332</v>
      </c>
      <c r="B121" s="9" t="s">
        <v>966</v>
      </c>
      <c r="C121" s="9">
        <v>2</v>
      </c>
      <c r="D121" s="9">
        <v>3</v>
      </c>
      <c r="E121" s="9" t="str">
        <f t="shared" si="45"/>
        <v>BZ-2W03</v>
      </c>
      <c r="F121" s="9" t="s">
        <v>866</v>
      </c>
      <c r="G121" s="9" t="s">
        <v>655</v>
      </c>
      <c r="H121" s="9" t="s">
        <v>652</v>
      </c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 t="e">
        <f>MATCH($A121, 'Spells By School'!F:F, 0)</f>
        <v>#N/A</v>
      </c>
      <c r="P121" s="9">
        <f ca="1">MATCH($A121, 'Spells By School'!G:G, 0)</f>
        <v>64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 t="shared" ca="1" si="41"/>
        <v>Necromancy</v>
      </c>
      <c r="T121" s="9" t="str">
        <f t="shared" ca="1" si="42"/>
        <v>NE</v>
      </c>
      <c r="U121" s="9">
        <f ca="1"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54</v>
      </c>
      <c r="V121" s="9" t="str">
        <f ca="1">INDEX('Wand Mapping'!K:K, U121)</f>
        <v>wand_ai_520</v>
      </c>
      <c r="W121" s="9" t="str">
        <f t="shared" ca="1" si="43"/>
        <v>wand_ai_520_NE</v>
      </c>
      <c r="Z121" s="9" t="str">
        <f t="shared" ca="1" si="44"/>
        <v>wand_ai_520_NE</v>
      </c>
      <c r="AB121" s="9" t="b">
        <v>1</v>
      </c>
      <c r="AC121" s="64" t="s">
        <v>2033</v>
      </c>
      <c r="AE121" s="9" t="b">
        <v>1</v>
      </c>
      <c r="AF121" s="64" t="s">
        <v>2033</v>
      </c>
      <c r="AG121" s="64" t="s">
        <v>2033</v>
      </c>
      <c r="AH121" s="9" t="b">
        <v>1</v>
      </c>
      <c r="AI121" s="9" t="b">
        <v>1</v>
      </c>
      <c r="AJ121" s="9" t="b">
        <v>1</v>
      </c>
      <c r="AK121" s="9" t="b">
        <v>1</v>
      </c>
      <c r="AL121" s="9" t="b">
        <v>1</v>
      </c>
      <c r="AM121" s="9" t="b">
        <v>1</v>
      </c>
      <c r="AV121" s="55">
        <v>62520</v>
      </c>
      <c r="AW121" s="55">
        <v>62521</v>
      </c>
      <c r="AX121" s="55">
        <v>72520</v>
      </c>
      <c r="AY121" s="55">
        <v>72521</v>
      </c>
      <c r="BB121" s="55">
        <v>92520</v>
      </c>
      <c r="BC121" s="55">
        <v>92521</v>
      </c>
      <c r="BD121" s="59">
        <v>2520</v>
      </c>
      <c r="BE121" s="57">
        <f t="shared" si="46"/>
        <v>2521</v>
      </c>
      <c r="BF121" s="57" t="b">
        <f t="shared" si="40"/>
        <v>1</v>
      </c>
      <c r="BG121" s="57" t="b">
        <f t="shared" si="40"/>
        <v>1</v>
      </c>
    </row>
    <row r="122" spans="1:59">
      <c r="A122" s="9" t="s">
        <v>283</v>
      </c>
      <c r="B122" s="9" t="s">
        <v>967</v>
      </c>
      <c r="C122" s="9">
        <v>2</v>
      </c>
      <c r="D122" s="9">
        <v>3</v>
      </c>
      <c r="E122" s="9" t="str">
        <f t="shared" si="45"/>
        <v>BZ-2X03</v>
      </c>
      <c r="F122" s="9" t="s">
        <v>867</v>
      </c>
      <c r="G122" s="9" t="s">
        <v>655</v>
      </c>
      <c r="H122" s="9" t="s">
        <v>652</v>
      </c>
      <c r="J122" s="9" t="e">
        <f>MATCH($A122, 'Spells By School'!A:A, 0)</f>
        <v>#N/A</v>
      </c>
      <c r="K122" s="9" t="e">
        <f>MATCH($A122, 'Spells By School'!B:B, 0)</f>
        <v>#N/A</v>
      </c>
      <c r="L122" s="9" t="e">
        <f>MATCH($A122, 'Spells By School'!C:C, 0)</f>
        <v>#N/A</v>
      </c>
      <c r="M122" s="9" t="e">
        <f>MATCH($A122, 'Spells By School'!D:D, 0)</f>
        <v>#N/A</v>
      </c>
      <c r="N122" s="9">
        <f>MATCH($A122, 'Spells By School'!E:E, 0)</f>
        <v>72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 t="shared" si="41"/>
        <v>Invocation</v>
      </c>
      <c r="T122" s="9" t="str">
        <f t="shared" si="42"/>
        <v>EV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47</v>
      </c>
      <c r="V122" s="9" t="str">
        <f>INDEX('Wand Mapping'!K:K, U122)</f>
        <v>wand_ai_450</v>
      </c>
      <c r="W122" s="9" t="str">
        <f t="shared" si="43"/>
        <v>wand_ai_450_EV</v>
      </c>
      <c r="Z122" s="9" t="str">
        <f t="shared" si="44"/>
        <v>wand_ai_450_EV</v>
      </c>
      <c r="AB122" s="9" t="b">
        <v>1</v>
      </c>
      <c r="AE122" s="9" t="b">
        <v>1</v>
      </c>
      <c r="AH122" s="9" t="b">
        <v>1</v>
      </c>
      <c r="AI122" s="9" t="b">
        <v>1</v>
      </c>
      <c r="AJ122" s="9" t="b">
        <v>1</v>
      </c>
      <c r="AK122" s="9" t="b">
        <v>1</v>
      </c>
      <c r="AL122" s="9" t="b">
        <v>1</v>
      </c>
      <c r="AM122" s="9" t="b">
        <v>1</v>
      </c>
      <c r="AV122" s="55">
        <v>62522</v>
      </c>
      <c r="AW122" s="55">
        <v>62523</v>
      </c>
      <c r="AX122" s="55">
        <v>72522</v>
      </c>
      <c r="AY122" s="55">
        <v>72523</v>
      </c>
      <c r="BB122" s="55">
        <v>92522</v>
      </c>
      <c r="BC122" s="55">
        <v>92523</v>
      </c>
      <c r="BD122" s="59">
        <v>2522</v>
      </c>
      <c r="BE122" s="57">
        <f t="shared" si="46"/>
        <v>2523</v>
      </c>
      <c r="BF122" s="57" t="b">
        <f t="shared" si="40"/>
        <v>1</v>
      </c>
      <c r="BG122" s="57" t="b">
        <f t="shared" si="40"/>
        <v>1</v>
      </c>
    </row>
    <row r="123" spans="1:59">
      <c r="A123" s="9" t="s">
        <v>154</v>
      </c>
      <c r="B123" s="9" t="s">
        <v>968</v>
      </c>
      <c r="C123" s="9">
        <v>2</v>
      </c>
      <c r="D123" s="9">
        <v>3</v>
      </c>
      <c r="E123" s="9" t="str">
        <f t="shared" si="45"/>
        <v>BZ-2Y03</v>
      </c>
      <c r="F123" s="9" t="s">
        <v>868</v>
      </c>
      <c r="G123" s="9" t="s">
        <v>655</v>
      </c>
      <c r="H123" s="9" t="s">
        <v>652</v>
      </c>
      <c r="J123" s="9" t="e">
        <f>MATCH($A123, 'Spells By School'!A:A, 0)</f>
        <v>#N/A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>
        <f>MATCH($A123, 'Spells By School'!E:E, 0)</f>
        <v>22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 t="shared" si="41"/>
        <v>Invocation</v>
      </c>
      <c r="T123" s="9" t="str">
        <f t="shared" si="42"/>
        <v>EV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27</v>
      </c>
      <c r="V123" s="9" t="str">
        <f>INDEX('Wand Mapping'!K:K, U123)</f>
        <v>wand_ai_250</v>
      </c>
      <c r="W123" s="9" t="str">
        <f t="shared" si="43"/>
        <v>wand_ai_250_EV</v>
      </c>
      <c r="Z123" s="9" t="str">
        <f t="shared" si="44"/>
        <v>wand_ai_250_EV</v>
      </c>
      <c r="AB123" s="9" t="b">
        <v>1</v>
      </c>
      <c r="AE123" s="9" t="b">
        <v>1</v>
      </c>
      <c r="AH123" s="9" t="b">
        <v>1</v>
      </c>
      <c r="AI123" s="9" t="b">
        <v>1</v>
      </c>
      <c r="AJ123" s="9" t="b">
        <v>1</v>
      </c>
      <c r="AK123" s="9" t="b">
        <v>1</v>
      </c>
      <c r="AL123" s="9" t="b">
        <v>1</v>
      </c>
      <c r="AM123" s="9" t="b">
        <v>1</v>
      </c>
      <c r="AV123" s="55">
        <v>62524</v>
      </c>
      <c r="AW123" s="55">
        <v>62525</v>
      </c>
      <c r="BB123" s="55">
        <v>92524</v>
      </c>
      <c r="BC123" s="55">
        <v>92525</v>
      </c>
      <c r="BD123" s="59">
        <v>2524</v>
      </c>
      <c r="BE123" s="57">
        <f t="shared" si="46"/>
        <v>2525</v>
      </c>
      <c r="BF123" s="57" t="b">
        <f t="shared" si="40"/>
        <v>1</v>
      </c>
      <c r="BG123" s="57" t="b">
        <f t="shared" si="40"/>
        <v>1</v>
      </c>
    </row>
    <row r="124" spans="1:59">
      <c r="A124" s="9" t="s">
        <v>117</v>
      </c>
      <c r="B124" s="9" t="s">
        <v>969</v>
      </c>
      <c r="C124" s="9">
        <v>2</v>
      </c>
      <c r="D124" s="9">
        <v>3</v>
      </c>
      <c r="E124" s="9" t="str">
        <f t="shared" si="45"/>
        <v>BZ-2Z03</v>
      </c>
      <c r="F124" s="9" t="s">
        <v>869</v>
      </c>
      <c r="G124" s="9" t="s">
        <v>655</v>
      </c>
      <c r="H124" s="9" t="s">
        <v>652</v>
      </c>
      <c r="J124" s="9" t="e">
        <f>MATCH($A124, 'Spells By School'!A:A, 0)</f>
        <v>#N/A</v>
      </c>
      <c r="K124" s="9">
        <f>MATCH($A124, 'Spells By School'!B:B, 0)</f>
        <v>96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 t="shared" si="41"/>
        <v>Conjuration</v>
      </c>
      <c r="T124" s="9" t="str">
        <f t="shared" si="42"/>
        <v>CO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21</v>
      </c>
      <c r="V124" s="9" t="str">
        <f>INDEX('Wand Mapping'!K:K, U124)</f>
        <v>wand_ai_190</v>
      </c>
      <c r="W124" s="9" t="str">
        <f t="shared" si="43"/>
        <v>wand_ai_190_CO</v>
      </c>
      <c r="Z124" s="9" t="str">
        <f t="shared" si="44"/>
        <v>wand_ai_190_CO</v>
      </c>
      <c r="AG124" s="9" t="b">
        <v>1</v>
      </c>
      <c r="AH124" s="9" t="b">
        <v>1</v>
      </c>
      <c r="AI124" s="9" t="b">
        <v>1</v>
      </c>
      <c r="AJ124" s="9" t="b">
        <v>1</v>
      </c>
      <c r="AK124" s="9" t="b">
        <v>1</v>
      </c>
      <c r="AL124" s="9" t="b">
        <v>1</v>
      </c>
      <c r="AM124" s="9" t="b">
        <v>1</v>
      </c>
      <c r="AV124" s="55">
        <v>62526</v>
      </c>
      <c r="AW124" s="55">
        <v>62527</v>
      </c>
      <c r="BB124" s="55">
        <v>92526</v>
      </c>
      <c r="BC124" s="55">
        <v>92527</v>
      </c>
      <c r="BD124" s="59">
        <v>2526</v>
      </c>
      <c r="BE124" s="57">
        <f t="shared" si="46"/>
        <v>2527</v>
      </c>
      <c r="BF124" s="57" t="b">
        <f t="shared" si="40"/>
        <v>1</v>
      </c>
      <c r="BG124" s="57" t="b">
        <f t="shared" si="40"/>
        <v>1</v>
      </c>
    </row>
    <row r="125" spans="1:59">
      <c r="A125" s="9" t="s">
        <v>469</v>
      </c>
      <c r="B125" s="9" t="s">
        <v>1924</v>
      </c>
      <c r="C125" s="9">
        <v>2</v>
      </c>
      <c r="D125" s="9">
        <v>3</v>
      </c>
      <c r="E125" s="9" t="str">
        <f t="shared" si="45"/>
        <v>BZ-Y903</v>
      </c>
      <c r="F125" s="9" t="s">
        <v>1427</v>
      </c>
      <c r="G125" s="9" t="s">
        <v>655</v>
      </c>
      <c r="H125" s="9" t="s">
        <v>656</v>
      </c>
      <c r="J125" s="9" t="e">
        <f>MATCH($A125, 'Spells By School'!A:A, 0)</f>
        <v>#N/A</v>
      </c>
      <c r="K125" s="9" t="e">
        <f>MATCH($A125, 'Spells By School'!B:B, 0)</f>
        <v>#N/A</v>
      </c>
      <c r="L125" s="9" t="e">
        <f>MATCH($A125, 'Spells By School'!C:C, 0)</f>
        <v>#N/A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>
        <f ca="1">MATCH($A125, 'Spells By School'!G:G, 0)</f>
        <v>20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 t="shared" ca="1" si="41"/>
        <v>Necromancy</v>
      </c>
      <c r="T125" s="9" t="str">
        <f t="shared" ca="1" si="42"/>
        <v>NE</v>
      </c>
      <c r="U125" s="9">
        <f ca="1"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76</v>
      </c>
      <c r="V125" s="9" t="str">
        <f ca="1">INDEX('Wand Mapping'!K:K, U125)</f>
        <v>wand_ai_740</v>
      </c>
      <c r="W125" s="9" t="str">
        <f t="shared" ca="1" si="43"/>
        <v>wand_ai_740_NE</v>
      </c>
      <c r="Z125" s="9" t="str">
        <f t="shared" ca="1" si="44"/>
        <v>wand_ai_740_NE</v>
      </c>
      <c r="AB125" s="9" t="b">
        <v>1</v>
      </c>
      <c r="AC125" s="9" t="b">
        <v>1</v>
      </c>
      <c r="AE125" s="9" t="b">
        <v>1</v>
      </c>
      <c r="AF125" s="9" t="b">
        <v>1</v>
      </c>
      <c r="AG125" s="9" t="b">
        <v>1</v>
      </c>
      <c r="AH125" s="9" t="b">
        <v>1</v>
      </c>
      <c r="AI125" s="9" t="b">
        <v>1</v>
      </c>
      <c r="AJ125" s="9" t="b">
        <v>1</v>
      </c>
      <c r="AK125" s="9" t="b">
        <v>1</v>
      </c>
      <c r="AL125" s="9" t="b">
        <v>1</v>
      </c>
      <c r="AM125" s="9" t="b">
        <v>1</v>
      </c>
      <c r="AX125" s="55">
        <v>72528</v>
      </c>
      <c r="AY125" s="55">
        <v>72529</v>
      </c>
      <c r="BB125" s="55">
        <v>92528</v>
      </c>
      <c r="BC125" s="55">
        <v>92529</v>
      </c>
      <c r="BD125" s="59">
        <v>2528</v>
      </c>
      <c r="BE125" s="57">
        <f t="shared" si="46"/>
        <v>2529</v>
      </c>
      <c r="BF125" s="57" t="b">
        <f t="shared" si="40"/>
        <v>1</v>
      </c>
      <c r="BG125" s="57" t="b">
        <f t="shared" si="40"/>
        <v>1</v>
      </c>
    </row>
    <row r="126" spans="1:59">
      <c r="A126" s="9" t="s">
        <v>148</v>
      </c>
      <c r="B126" s="9" t="s">
        <v>1925</v>
      </c>
      <c r="C126" s="9">
        <v>2</v>
      </c>
      <c r="D126" s="9">
        <v>3</v>
      </c>
      <c r="E126" s="9" t="str">
        <f t="shared" si="45"/>
        <v>BZ-YA03</v>
      </c>
      <c r="F126" s="9" t="s">
        <v>1428</v>
      </c>
      <c r="G126" s="9" t="s">
        <v>655</v>
      </c>
      <c r="H126" s="9" t="s">
        <v>656</v>
      </c>
      <c r="J126" s="9" t="e">
        <f>MATCH($A126, 'Spells By School'!A:A, 0)</f>
        <v>#N/A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>
        <f>MATCH($A126, 'Spells By School'!E:E, 0)</f>
        <v>4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 t="shared" si="41"/>
        <v>Invocation</v>
      </c>
      <c r="T126" s="9" t="str">
        <f t="shared" si="42"/>
        <v>EV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26</v>
      </c>
      <c r="V126" s="9" t="str">
        <f>INDEX('Wand Mapping'!K:K, U126)</f>
        <v>wand_ai_240</v>
      </c>
      <c r="W126" s="9" t="str">
        <f t="shared" si="43"/>
        <v>wand_ai_240_EV</v>
      </c>
      <c r="Z126" s="9" t="str">
        <f t="shared" si="44"/>
        <v>wand_ai_240_EV</v>
      </c>
      <c r="AC126" s="9" t="b">
        <v>1</v>
      </c>
      <c r="AF126" s="9" t="b">
        <v>1</v>
      </c>
      <c r="AG126" s="9" t="b">
        <v>1</v>
      </c>
      <c r="AH126" s="9" t="b">
        <v>1</v>
      </c>
      <c r="AI126" s="9" t="b">
        <v>1</v>
      </c>
      <c r="AJ126" s="9" t="b">
        <v>1</v>
      </c>
      <c r="AK126" s="9" t="b">
        <v>1</v>
      </c>
      <c r="AL126" s="9" t="b">
        <v>1</v>
      </c>
      <c r="AM126" s="9" t="b">
        <v>1</v>
      </c>
      <c r="AX126" s="55">
        <v>72530</v>
      </c>
      <c r="AY126" s="55">
        <v>72531</v>
      </c>
      <c r="BD126" s="59">
        <v>2530</v>
      </c>
      <c r="BE126" s="57">
        <f t="shared" si="46"/>
        <v>2531</v>
      </c>
      <c r="BF126" s="57" t="b">
        <f t="shared" si="40"/>
        <v>1</v>
      </c>
      <c r="BG126" s="57" t="b">
        <f t="shared" si="40"/>
        <v>1</v>
      </c>
    </row>
    <row r="127" spans="1:59">
      <c r="A127" s="9" t="s">
        <v>174</v>
      </c>
      <c r="B127" s="9" t="s">
        <v>1926</v>
      </c>
      <c r="C127" s="9">
        <v>2</v>
      </c>
      <c r="D127" s="9">
        <v>3</v>
      </c>
      <c r="E127" s="9" t="str">
        <f t="shared" si="45"/>
        <v>BZ-YB03</v>
      </c>
      <c r="F127" s="9" t="s">
        <v>1429</v>
      </c>
      <c r="G127" s="9" t="s">
        <v>655</v>
      </c>
      <c r="H127" s="9" t="s">
        <v>656</v>
      </c>
      <c r="J127" s="9" t="e">
        <f>MATCH($A127, 'Spells By School'!A:A, 0)</f>
        <v>#N/A</v>
      </c>
      <c r="K127" s="9" t="e">
        <f>MATCH($A127, 'Spells By School'!B:B, 0)</f>
        <v>#N/A</v>
      </c>
      <c r="L127" s="9" t="e">
        <f>MATCH($A127, 'Spells By School'!C:C, 0)</f>
        <v>#N/A</v>
      </c>
      <c r="M127" s="9">
        <f>MATCH($A127, 'Spells By School'!D:D, 0)</f>
        <v>6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 t="shared" si="41"/>
        <v>Transmutation</v>
      </c>
      <c r="T127" s="9" t="str">
        <f t="shared" si="42"/>
        <v>TR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31</v>
      </c>
      <c r="V127" s="9" t="str">
        <f>INDEX('Wand Mapping'!K:K, U127)</f>
        <v>wand_ai_290</v>
      </c>
      <c r="W127" s="9" t="str">
        <f t="shared" si="43"/>
        <v>wand_ai_290_TR</v>
      </c>
      <c r="Z127" s="9" t="str">
        <f t="shared" si="44"/>
        <v>wand_ai_290_TR</v>
      </c>
      <c r="AC127" s="9" t="b">
        <v>1</v>
      </c>
      <c r="AF127" s="9" t="b">
        <v>1</v>
      </c>
      <c r="AG127" s="9" t="b">
        <v>1</v>
      </c>
      <c r="AH127" s="9" t="b">
        <v>1</v>
      </c>
      <c r="AI127" s="9" t="b">
        <v>1</v>
      </c>
      <c r="AJ127" s="9" t="b">
        <v>1</v>
      </c>
      <c r="AK127" s="9" t="b">
        <v>1</v>
      </c>
      <c r="AL127" s="9" t="b">
        <v>1</v>
      </c>
      <c r="AM127" s="9" t="b">
        <v>1</v>
      </c>
      <c r="AX127" s="55">
        <v>72532</v>
      </c>
      <c r="AY127" s="55">
        <v>72533</v>
      </c>
      <c r="BD127" s="59">
        <v>2532</v>
      </c>
      <c r="BE127" s="57">
        <f t="shared" si="46"/>
        <v>2533</v>
      </c>
      <c r="BF127" s="57" t="b">
        <f t="shared" si="40"/>
        <v>1</v>
      </c>
      <c r="BG127" s="57" t="b">
        <f t="shared" si="40"/>
        <v>1</v>
      </c>
    </row>
    <row r="128" spans="1:59">
      <c r="A128" s="9" t="s">
        <v>16</v>
      </c>
      <c r="B128" s="9" t="s">
        <v>1927</v>
      </c>
      <c r="C128" s="9">
        <v>2</v>
      </c>
      <c r="D128" s="9">
        <v>3</v>
      </c>
      <c r="E128" s="9" t="str">
        <f t="shared" si="45"/>
        <v>BZ-YC03</v>
      </c>
      <c r="F128" s="9" t="s">
        <v>1430</v>
      </c>
      <c r="G128" s="9" t="s">
        <v>655</v>
      </c>
      <c r="H128" s="9" t="s">
        <v>656</v>
      </c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 t="e">
        <f>MATCH($A128, 'Spells By School'!E:E, 0)</f>
        <v>#N/A</v>
      </c>
      <c r="O128" s="9" t="e">
        <f>MATCH($A128, 'Spells By School'!F:F, 0)</f>
        <v>#N/A</v>
      </c>
      <c r="P128" s="9">
        <f ca="1">MATCH($A128, 'Spells By School'!G:G, 0)</f>
        <v>9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t="shared" ca="1" si="41"/>
        <v>Necromancy</v>
      </c>
      <c r="T128" s="9" t="str">
        <f t="shared" ca="1" si="42"/>
        <v>NE</v>
      </c>
      <c r="U128" s="9">
        <f ca="1"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3</v>
      </c>
      <c r="V128" s="9" t="str">
        <f ca="1">INDEX('Wand Mapping'!K:K, U128)</f>
        <v>wand_ai_010</v>
      </c>
      <c r="W128" s="9" t="str">
        <f t="shared" ca="1" si="43"/>
        <v>wand_ai_010_NE</v>
      </c>
      <c r="Z128" s="9" t="str">
        <f t="shared" ca="1" si="44"/>
        <v>wand_ai_010_NE</v>
      </c>
      <c r="AB128" s="9" t="b">
        <v>1</v>
      </c>
      <c r="AE128" s="9" t="b">
        <v>1</v>
      </c>
      <c r="AI128" s="9" t="b">
        <v>1</v>
      </c>
      <c r="AJ128" s="9" t="b">
        <v>1</v>
      </c>
      <c r="AK128" s="9" t="b">
        <v>1</v>
      </c>
      <c r="AL128" s="9" t="b">
        <v>1</v>
      </c>
      <c r="AM128" s="9" t="b">
        <v>1</v>
      </c>
      <c r="AX128" s="55">
        <v>72534</v>
      </c>
      <c r="AY128" s="55">
        <v>72535</v>
      </c>
      <c r="BB128" s="55">
        <v>92534</v>
      </c>
      <c r="BC128" s="55">
        <v>92535</v>
      </c>
      <c r="BD128" s="59">
        <v>2534</v>
      </c>
      <c r="BE128" s="57">
        <f t="shared" si="46"/>
        <v>2535</v>
      </c>
      <c r="BF128" s="57" t="b">
        <f t="shared" si="40"/>
        <v>1</v>
      </c>
      <c r="BG128" s="57" t="b">
        <f t="shared" si="40"/>
        <v>1</v>
      </c>
    </row>
    <row r="129" spans="1:59">
      <c r="A129" s="65" t="s">
        <v>2034</v>
      </c>
      <c r="B129" s="65" t="s">
        <v>2035</v>
      </c>
      <c r="C129" s="9">
        <v>2</v>
      </c>
      <c r="D129" s="9">
        <v>3</v>
      </c>
      <c r="E129" s="9" t="str">
        <f t="shared" si="45"/>
        <v>BZ-YN03</v>
      </c>
      <c r="G129" s="65" t="s">
        <v>2008</v>
      </c>
      <c r="AC129" s="9" t="b">
        <v>1</v>
      </c>
      <c r="AF129" s="9" t="b">
        <v>1</v>
      </c>
      <c r="AG129" s="9" t="b">
        <v>1</v>
      </c>
      <c r="AH129" s="9" t="b">
        <v>1</v>
      </c>
      <c r="AI129" s="9" t="b">
        <v>1</v>
      </c>
      <c r="AJ129" s="9" t="b">
        <v>1</v>
      </c>
      <c r="AK129" s="9" t="b">
        <v>1</v>
      </c>
      <c r="AL129" s="9" t="b">
        <v>1</v>
      </c>
      <c r="AM129" s="9" t="b">
        <v>1</v>
      </c>
      <c r="BB129" s="55">
        <v>92536</v>
      </c>
      <c r="BC129" s="55">
        <v>92537</v>
      </c>
      <c r="BD129" s="59">
        <v>2536</v>
      </c>
      <c r="BE129" s="57">
        <f t="shared" si="46"/>
        <v>2537</v>
      </c>
      <c r="BF129" s="57" t="b">
        <f t="shared" si="40"/>
        <v>1</v>
      </c>
      <c r="BG129" s="57" t="b">
        <f t="shared" si="40"/>
        <v>1</v>
      </c>
    </row>
    <row r="130" spans="1:59">
      <c r="A130" s="65" t="s">
        <v>2036</v>
      </c>
      <c r="B130" s="65" t="s">
        <v>2037</v>
      </c>
      <c r="C130" s="9">
        <v>2</v>
      </c>
      <c r="D130" s="9">
        <v>3</v>
      </c>
      <c r="E130" s="9" t="str">
        <f t="shared" si="45"/>
        <v>BZ-YO03</v>
      </c>
      <c r="G130" s="65" t="s">
        <v>2008</v>
      </c>
      <c r="AC130" s="9" t="b">
        <v>1</v>
      </c>
      <c r="AF130" s="9" t="b">
        <v>1</v>
      </c>
      <c r="AG130" s="9" t="b">
        <v>1</v>
      </c>
      <c r="AH130" s="9" t="b">
        <v>1</v>
      </c>
      <c r="AI130" s="9" t="b">
        <v>1</v>
      </c>
      <c r="AJ130" s="9" t="b">
        <v>1</v>
      </c>
      <c r="AK130" s="9" t="b">
        <v>1</v>
      </c>
      <c r="AL130" s="9" t="b">
        <v>1</v>
      </c>
      <c r="AM130" s="9" t="b">
        <v>1</v>
      </c>
      <c r="BB130" s="55">
        <v>92538</v>
      </c>
      <c r="BC130" s="55">
        <v>92539</v>
      </c>
      <c r="BD130" s="59">
        <v>2538</v>
      </c>
      <c r="BE130" s="57">
        <f t="shared" si="46"/>
        <v>2539</v>
      </c>
      <c r="BF130" s="57" t="b">
        <f t="shared" si="40"/>
        <v>1</v>
      </c>
      <c r="BG130" s="57" t="b">
        <f t="shared" si="40"/>
        <v>1</v>
      </c>
    </row>
    <row r="131" spans="1:59">
      <c r="A131" s="65" t="s">
        <v>2038</v>
      </c>
      <c r="B131" s="65" t="s">
        <v>2039</v>
      </c>
      <c r="C131" s="9">
        <v>2</v>
      </c>
      <c r="D131" s="9">
        <v>3</v>
      </c>
      <c r="E131" s="9" t="str">
        <f t="shared" si="45"/>
        <v>BZ-YP03</v>
      </c>
      <c r="G131" s="65" t="s">
        <v>2008</v>
      </c>
      <c r="AC131" s="9" t="b">
        <v>1</v>
      </c>
      <c r="AF131" s="9" t="b">
        <v>1</v>
      </c>
      <c r="AG131" s="9" t="b">
        <v>1</v>
      </c>
      <c r="AH131" s="9" t="b">
        <v>1</v>
      </c>
      <c r="AI131" s="9" t="b">
        <v>1</v>
      </c>
      <c r="AJ131" s="9" t="b">
        <v>1</v>
      </c>
      <c r="AK131" s="9" t="b">
        <v>1</v>
      </c>
      <c r="AL131" s="9" t="b">
        <v>1</v>
      </c>
      <c r="AM131" s="9" t="b">
        <v>1</v>
      </c>
      <c r="BB131" s="55">
        <v>92540</v>
      </c>
      <c r="BC131" s="55">
        <v>92541</v>
      </c>
      <c r="BD131" s="59">
        <v>2540</v>
      </c>
      <c r="BE131" s="57">
        <f t="shared" si="46"/>
        <v>2541</v>
      </c>
      <c r="BF131" s="57" t="b">
        <f t="shared" si="40"/>
        <v>1</v>
      </c>
      <c r="BG131" s="57" t="b">
        <f t="shared" si="40"/>
        <v>1</v>
      </c>
    </row>
    <row r="132" spans="1:59">
      <c r="A132" s="65" t="s">
        <v>2040</v>
      </c>
      <c r="B132" s="65" t="s">
        <v>2041</v>
      </c>
      <c r="C132" s="9">
        <v>2</v>
      </c>
      <c r="D132" s="9">
        <v>3</v>
      </c>
      <c r="E132" s="9" t="str">
        <f t="shared" si="45"/>
        <v>BZ-YQ03</v>
      </c>
      <c r="G132" s="65" t="s">
        <v>2008</v>
      </c>
      <c r="AB132" s="9" t="b">
        <v>1</v>
      </c>
      <c r="AC132" s="9" t="b">
        <v>1</v>
      </c>
      <c r="AE132" s="9" t="b">
        <v>1</v>
      </c>
      <c r="AF132" s="9" t="b">
        <v>1</v>
      </c>
      <c r="AG132" s="9" t="b">
        <v>1</v>
      </c>
      <c r="AH132" s="9" t="b">
        <v>1</v>
      </c>
      <c r="AI132" s="9" t="b">
        <v>1</v>
      </c>
      <c r="AJ132" s="9" t="b">
        <v>1</v>
      </c>
      <c r="AK132" s="9" t="b">
        <v>1</v>
      </c>
      <c r="AL132" s="9" t="b">
        <v>1</v>
      </c>
      <c r="AM132" s="9" t="b">
        <v>1</v>
      </c>
      <c r="BB132" s="55">
        <v>92542</v>
      </c>
      <c r="BC132" s="55">
        <v>92543</v>
      </c>
      <c r="BD132" s="59">
        <v>2542</v>
      </c>
      <c r="BE132" s="57">
        <f t="shared" si="46"/>
        <v>2543</v>
      </c>
      <c r="BF132" s="57" t="b">
        <f t="shared" si="40"/>
        <v>1</v>
      </c>
      <c r="BG132" s="57" t="b">
        <f t="shared" si="40"/>
        <v>1</v>
      </c>
    </row>
    <row r="133" spans="1:59">
      <c r="A133" s="65" t="s">
        <v>2042</v>
      </c>
      <c r="B133" s="65" t="s">
        <v>2043</v>
      </c>
      <c r="C133" s="9">
        <v>2</v>
      </c>
      <c r="D133" s="9">
        <v>3</v>
      </c>
      <c r="E133" s="9" t="str">
        <f t="shared" si="45"/>
        <v>BZ-YR03</v>
      </c>
      <c r="G133" s="65" t="s">
        <v>2008</v>
      </c>
      <c r="AC133" s="9" t="b">
        <v>1</v>
      </c>
      <c r="AF133" s="9" t="b">
        <v>1</v>
      </c>
      <c r="AG133" s="9" t="b">
        <v>1</v>
      </c>
      <c r="AH133" s="9" t="b">
        <v>1</v>
      </c>
      <c r="AI133" s="9" t="b">
        <v>1</v>
      </c>
      <c r="AJ133" s="9" t="b">
        <v>1</v>
      </c>
      <c r="AK133" s="9" t="b">
        <v>1</v>
      </c>
      <c r="AL133" s="9" t="b">
        <v>1</v>
      </c>
      <c r="AM133" s="9" t="b">
        <v>1</v>
      </c>
      <c r="BB133" s="55">
        <v>92544</v>
      </c>
      <c r="BC133" s="55">
        <v>92545</v>
      </c>
      <c r="BD133" s="59">
        <v>2544</v>
      </c>
      <c r="BE133" s="57">
        <f t="shared" si="46"/>
        <v>2545</v>
      </c>
      <c r="BF133" s="57" t="b">
        <f t="shared" si="40"/>
        <v>1</v>
      </c>
      <c r="BG133" s="57" t="b">
        <f t="shared" si="40"/>
        <v>1</v>
      </c>
    </row>
    <row r="134" spans="1:59">
      <c r="A134" s="9" t="s">
        <v>46</v>
      </c>
      <c r="B134" s="9" t="s">
        <v>1014</v>
      </c>
      <c r="C134" s="9">
        <v>3</v>
      </c>
      <c r="D134" s="9">
        <v>5</v>
      </c>
      <c r="E134" s="9" t="str">
        <f t="shared" si="45"/>
        <v>BZ-3-05</v>
      </c>
      <c r="F134" s="9" t="s">
        <v>897</v>
      </c>
      <c r="G134" s="9" t="s">
        <v>655</v>
      </c>
      <c r="H134" s="9" t="s">
        <v>652</v>
      </c>
      <c r="J134" s="9" t="e">
        <f>MATCH($A134, 'Spells By School'!A:A, 0)</f>
        <v>#N/A</v>
      </c>
      <c r="K134" s="9" t="e">
        <f>MATCH($A134, 'Spells By School'!B:B, 0)</f>
        <v>#N/A</v>
      </c>
      <c r="L134" s="9">
        <f>MATCH($A134, 'Spells By School'!C:C, 0)</f>
        <v>3</v>
      </c>
      <c r="M134" s="9" t="e">
        <f>MATCH($A134, 'Spells By School'!D:D, 0)</f>
        <v>#N/A</v>
      </c>
      <c r="N134" s="9" t="e">
        <f>MATCH($A134, 'Spells By School'!E:E, 0)</f>
        <v>#N/A</v>
      </c>
      <c r="O134" s="9" t="e">
        <f>MATCH($A134, 'Spells By School'!F:F, 0)</f>
        <v>#N/A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 t="shared" ref="S134:S141" si="47">IF(ISNA($J134), IF(ISNA($K134), IF(ISNA($L134), IF(ISNA($M134), IF(ISNA($N134), IF(ISNA($O134), IF(ISNA($P134), IF(ISNA($Q134), IF(ISNA($R134), "###error###", R$1),Q$1),P$1),O$1),N$1),M$1),L$1),K$1),J$1)</f>
        <v>Divination</v>
      </c>
      <c r="T134" s="9" t="str">
        <f t="shared" ref="T134:T141" si="48">IF(ISNA($J134), IF(ISNA($K134), IF(ISNA($L134), IF(ISNA($M134), IF(ISNA($N134), IF(ISNA($O134), IF(ISNA($P134), IF(ISNA($Q134), IF(ISNA($R134), "###error###", "WM"),"IL"),"NE"),"EN"),"EV"),"TR"),"DI"),"CO"),"AB")</f>
        <v>DI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9</v>
      </c>
      <c r="V134" s="9" t="str">
        <f>INDEX('Wand Mapping'!K:K, U134)</f>
        <v>wand_ai_070</v>
      </c>
      <c r="W134" s="9" t="str">
        <f t="shared" ref="W134:W141" si="49">_xlfn.CONCAT(V134, "_", T134)</f>
        <v>wand_ai_070_DI</v>
      </c>
      <c r="Z134" s="9" t="str">
        <f t="shared" ref="Z134:Z141" si="50">IF(ISBLANK(X134), W134, X134)</f>
        <v>wand_ai_070_DI</v>
      </c>
      <c r="AA134" s="9" t="b">
        <v>1</v>
      </c>
      <c r="AC134" s="64" t="s">
        <v>2033</v>
      </c>
      <c r="AD134" s="9" t="b">
        <v>1</v>
      </c>
      <c r="AF134" s="64" t="s">
        <v>2033</v>
      </c>
      <c r="AG134" s="64" t="s">
        <v>2033</v>
      </c>
      <c r="AH134" s="9" t="b">
        <v>1</v>
      </c>
      <c r="AI134" s="9" t="b">
        <v>1</v>
      </c>
      <c r="AJ134" s="9" t="b">
        <v>1</v>
      </c>
      <c r="AK134" s="9" t="b">
        <v>1</v>
      </c>
      <c r="AL134" s="9" t="b">
        <v>1</v>
      </c>
      <c r="AM134" s="9" t="b">
        <v>1</v>
      </c>
      <c r="AV134" s="55">
        <v>63000</v>
      </c>
      <c r="AW134" s="55">
        <v>63001</v>
      </c>
      <c r="AZ134" s="55">
        <v>83000</v>
      </c>
      <c r="BA134" s="55">
        <v>83001</v>
      </c>
      <c r="BB134" s="55">
        <v>93000</v>
      </c>
      <c r="BC134" s="55">
        <v>93001</v>
      </c>
      <c r="BD134" s="9">
        <v>3000</v>
      </c>
      <c r="BE134" s="9">
        <f t="shared" si="46"/>
        <v>3001</v>
      </c>
      <c r="BF134" s="57" t="b">
        <f t="shared" si="40"/>
        <v>1</v>
      </c>
      <c r="BG134" s="57" t="b">
        <f t="shared" si="40"/>
        <v>1</v>
      </c>
    </row>
    <row r="135" spans="1:59">
      <c r="A135" s="9" t="s">
        <v>464</v>
      </c>
      <c r="B135" s="9" t="s">
        <v>1015</v>
      </c>
      <c r="C135" s="9">
        <v>3</v>
      </c>
      <c r="D135" s="9">
        <v>5</v>
      </c>
      <c r="E135" s="9" t="str">
        <f t="shared" si="45"/>
        <v>BZ-3!05</v>
      </c>
      <c r="F135" s="9" t="s">
        <v>898</v>
      </c>
      <c r="G135" s="9" t="s">
        <v>655</v>
      </c>
      <c r="H135" s="9" t="s">
        <v>652</v>
      </c>
      <c r="J135" s="9">
        <f>MATCH($A135, 'Spells By School'!A:A, 0)</f>
        <v>59</v>
      </c>
      <c r="K135" s="9" t="e">
        <f>MATCH($A135, 'Spells By School'!B:B, 0)</f>
        <v>#N/A</v>
      </c>
      <c r="L135" s="9" t="e">
        <f>MATCH($A135, 'Spells By School'!C:C, 0)</f>
        <v>#N/A</v>
      </c>
      <c r="M135" s="9" t="e">
        <f>MATCH($A135, 'Spells By School'!D:D, 0)</f>
        <v>#N/A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 t="shared" si="47"/>
        <v>Abjuration</v>
      </c>
      <c r="T135" s="9" t="str">
        <f t="shared" si="48"/>
        <v>AB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76</v>
      </c>
      <c r="V135" s="9" t="str">
        <f>INDEX('Wand Mapping'!K:K, U135)</f>
        <v>wand_ai_740</v>
      </c>
      <c r="W135" s="9" t="str">
        <f t="shared" si="49"/>
        <v>wand_ai_740_AB</v>
      </c>
      <c r="Z135" s="9" t="str">
        <f t="shared" si="50"/>
        <v>wand_ai_740_AB</v>
      </c>
      <c r="AA135" s="9" t="b">
        <v>1</v>
      </c>
      <c r="AD135" s="9" t="b">
        <v>1</v>
      </c>
      <c r="AH135" s="9" t="b">
        <v>1</v>
      </c>
      <c r="AI135" s="9" t="b">
        <v>1</v>
      </c>
      <c r="AJ135" s="9" t="b">
        <v>1</v>
      </c>
      <c r="AK135" s="9" t="b">
        <v>1</v>
      </c>
      <c r="AL135" s="9" t="b">
        <v>1</v>
      </c>
      <c r="AM135" s="9" t="b">
        <v>1</v>
      </c>
      <c r="AV135" s="55">
        <v>63002</v>
      </c>
      <c r="AW135" s="55">
        <v>63003</v>
      </c>
      <c r="BB135" s="55">
        <v>93002</v>
      </c>
      <c r="BC135" s="55">
        <v>93003</v>
      </c>
      <c r="BD135" s="9">
        <v>3002</v>
      </c>
      <c r="BE135" s="9">
        <f t="shared" si="46"/>
        <v>3003</v>
      </c>
      <c r="BF135" s="57" t="b">
        <f t="shared" si="40"/>
        <v>1</v>
      </c>
      <c r="BG135" s="57" t="b">
        <f t="shared" si="40"/>
        <v>1</v>
      </c>
    </row>
    <row r="136" spans="1:59">
      <c r="A136" s="9" t="s">
        <v>296</v>
      </c>
      <c r="B136" s="9" t="s">
        <v>1159</v>
      </c>
      <c r="C136" s="9">
        <v>3</v>
      </c>
      <c r="D136" s="9">
        <v>5</v>
      </c>
      <c r="E136" s="9" t="str">
        <f t="shared" si="45"/>
        <v>BZ-3(05</v>
      </c>
      <c r="F136" s="9" t="s">
        <v>899</v>
      </c>
      <c r="G136" s="9" t="s">
        <v>655</v>
      </c>
      <c r="H136" s="9" t="s">
        <v>652</v>
      </c>
      <c r="J136" s="9" t="e">
        <f>MATCH($A136, 'Spells By School'!A:A, 0)</f>
        <v>#N/A</v>
      </c>
      <c r="K136" s="9">
        <f>MATCH($A136, 'Spells By School'!B:B, 0)</f>
        <v>33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 t="e">
        <f ca="1">MATCH($A136, 'Spells By School'!G:G, 0)</f>
        <v>#N/A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 t="shared" si="47"/>
        <v>Conjuration</v>
      </c>
      <c r="T136" s="9" t="str">
        <f t="shared" si="48"/>
        <v>CO</v>
      </c>
      <c r="U136" s="9">
        <f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49</v>
      </c>
      <c r="V136" s="9" t="str">
        <f>INDEX('Wand Mapping'!K:K, U136)</f>
        <v>wand_ai_470</v>
      </c>
      <c r="W136" s="9" t="str">
        <f t="shared" si="49"/>
        <v>wand_ai_470_CO</v>
      </c>
      <c r="Z136" s="9" t="str">
        <f t="shared" si="50"/>
        <v>wand_ai_470_CO</v>
      </c>
      <c r="AA136" s="9" t="b">
        <v>1</v>
      </c>
      <c r="AD136" s="9" t="b">
        <v>1</v>
      </c>
      <c r="AH136" s="9" t="b">
        <v>1</v>
      </c>
      <c r="AI136" s="9" t="b">
        <v>1</v>
      </c>
      <c r="AJ136" s="9" t="b">
        <v>1</v>
      </c>
      <c r="AK136" s="9" t="b">
        <v>1</v>
      </c>
      <c r="AL136" s="9" t="b">
        <v>1</v>
      </c>
      <c r="AM136" s="9" t="b">
        <v>1</v>
      </c>
      <c r="AV136" s="55">
        <v>63004</v>
      </c>
      <c r="AW136" s="55">
        <v>63005</v>
      </c>
      <c r="AX136" s="55">
        <v>73004</v>
      </c>
      <c r="AY136" s="55">
        <v>73005</v>
      </c>
      <c r="BB136" s="55">
        <v>93004</v>
      </c>
      <c r="BC136" s="55">
        <v>93005</v>
      </c>
      <c r="BD136" s="9">
        <v>3004</v>
      </c>
      <c r="BE136" s="9">
        <f t="shared" si="46"/>
        <v>3005</v>
      </c>
      <c r="BF136" s="57" t="b">
        <f t="shared" si="40"/>
        <v>1</v>
      </c>
      <c r="BG136" s="57" t="b">
        <f t="shared" si="40"/>
        <v>1</v>
      </c>
    </row>
    <row r="137" spans="1:59">
      <c r="A137" s="46" t="s">
        <v>65</v>
      </c>
      <c r="B137" s="9" t="s">
        <v>1160</v>
      </c>
      <c r="C137" s="9">
        <v>3</v>
      </c>
      <c r="D137" s="9">
        <v>5</v>
      </c>
      <c r="E137" s="9" t="str">
        <f t="shared" si="45"/>
        <v>BZ-3)05</v>
      </c>
      <c r="F137" s="9" t="s">
        <v>900</v>
      </c>
      <c r="G137" s="9" t="s">
        <v>655</v>
      </c>
      <c r="H137" s="9" t="s">
        <v>652</v>
      </c>
      <c r="J137" s="9" t="e">
        <f>MATCH($A137, 'Spells By School'!A:A, 0)</f>
        <v>#N/A</v>
      </c>
      <c r="K137" s="9" t="e">
        <f>MATCH($A137, 'Spells By School'!B:B, 0)</f>
        <v>#N/A</v>
      </c>
      <c r="L137" s="9" t="e">
        <f>MATCH($A137, 'Spells By School'!C:C, 0)</f>
        <v>#N/A</v>
      </c>
      <c r="M137" s="9" t="e">
        <f>MATCH($A137, 'Spells By School'!D:D, 0)</f>
        <v>#N/A</v>
      </c>
      <c r="N137" s="9">
        <f>MATCH($A137, 'Spells By School'!E:E, 0)</f>
        <v>29</v>
      </c>
      <c r="O137" s="9" t="e">
        <f>MATCH($A137, 'Spells By School'!F:F, 0)</f>
        <v>#N/A</v>
      </c>
      <c r="P137" s="9" t="e">
        <f ca="1">MATCH($A137, 'Spells By School'!G:G, 0)</f>
        <v>#N/A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 t="shared" si="47"/>
        <v>Invocation</v>
      </c>
      <c r="T137" s="9" t="str">
        <f t="shared" si="48"/>
        <v>EV</v>
      </c>
      <c r="U137" s="9">
        <f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12</v>
      </c>
      <c r="V137" s="9" t="str">
        <f>INDEX('Wand Mapping'!K:K, U137)</f>
        <v>wand_ai_100</v>
      </c>
      <c r="W137" s="9" t="str">
        <f t="shared" si="49"/>
        <v>wand_ai_100_EV</v>
      </c>
      <c r="Z137" s="9" t="str">
        <f t="shared" si="50"/>
        <v>wand_ai_100_EV</v>
      </c>
      <c r="AA137" s="9" t="b">
        <v>1</v>
      </c>
      <c r="AD137" s="9" t="b">
        <v>1</v>
      </c>
      <c r="AH137" s="9" t="b">
        <v>1</v>
      </c>
      <c r="AI137" s="9" t="b">
        <v>1</v>
      </c>
      <c r="AJ137" s="9" t="b">
        <v>1</v>
      </c>
      <c r="AK137" s="9" t="b">
        <v>1</v>
      </c>
      <c r="AL137" s="9" t="b">
        <v>1</v>
      </c>
      <c r="AM137" s="9" t="b">
        <v>1</v>
      </c>
      <c r="AV137" s="55">
        <v>63006</v>
      </c>
      <c r="AW137" s="55">
        <v>63007</v>
      </c>
      <c r="AX137" s="55">
        <v>73006</v>
      </c>
      <c r="AY137" s="55">
        <v>73007</v>
      </c>
      <c r="BB137" s="55">
        <v>93006</v>
      </c>
      <c r="BC137" s="55">
        <v>93007</v>
      </c>
      <c r="BD137" s="9">
        <v>3006</v>
      </c>
      <c r="BE137" s="9">
        <f t="shared" si="46"/>
        <v>3007</v>
      </c>
      <c r="BF137" s="57" t="b">
        <f t="shared" si="40"/>
        <v>1</v>
      </c>
      <c r="BG137" s="57" t="b">
        <f t="shared" si="40"/>
        <v>1</v>
      </c>
    </row>
    <row r="138" spans="1:59">
      <c r="A138" s="9" t="s">
        <v>336</v>
      </c>
      <c r="B138" s="9" t="s">
        <v>1016</v>
      </c>
      <c r="C138" s="9">
        <v>3</v>
      </c>
      <c r="D138" s="9">
        <v>5</v>
      </c>
      <c r="E138" s="9" t="str">
        <f t="shared" si="45"/>
        <v>BZ-3[05</v>
      </c>
      <c r="F138" s="9" t="s">
        <v>901</v>
      </c>
      <c r="G138" s="9" t="s">
        <v>655</v>
      </c>
      <c r="H138" s="9" t="s">
        <v>652</v>
      </c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>
        <f>MATCH($A138, 'Spells By School'!D:D, 0)</f>
        <v>36</v>
      </c>
      <c r="N138" s="9" t="e">
        <f>MATCH($A138, 'Spells By School'!E:E, 0)</f>
        <v>#N/A</v>
      </c>
      <c r="O138" s="9" t="e">
        <f>MATCH($A138, 'Spells By School'!F:F, 0)</f>
        <v>#N/A</v>
      </c>
      <c r="P138" s="9" t="e">
        <f ca="1">MATCH($A138, 'Spells By School'!G:G, 0)</f>
        <v>#N/A</v>
      </c>
      <c r="Q138" s="9" t="e">
        <f>MATCH($A138, 'Spells By School'!H:H, 0)</f>
        <v>#N/A</v>
      </c>
      <c r="R138" s="9" t="e">
        <f>MATCH($A138, 'Spells By School'!I:I, 0)</f>
        <v>#N/A</v>
      </c>
      <c r="S138" s="9" t="str">
        <f t="shared" si="47"/>
        <v>Transmutation</v>
      </c>
      <c r="T138" s="9" t="str">
        <f t="shared" si="48"/>
        <v>TR</v>
      </c>
      <c r="U138" s="9">
        <f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55</v>
      </c>
      <c r="V138" s="9" t="str">
        <f>INDEX('Wand Mapping'!K:K, U138)</f>
        <v>wand_ai_530</v>
      </c>
      <c r="W138" s="9" t="str">
        <f t="shared" si="49"/>
        <v>wand_ai_530_TR</v>
      </c>
      <c r="Z138" s="9" t="str">
        <f t="shared" si="50"/>
        <v>wand_ai_530_TR</v>
      </c>
      <c r="AA138" s="9" t="b">
        <v>1</v>
      </c>
      <c r="AD138" s="9" t="b">
        <v>1</v>
      </c>
      <c r="AH138" s="9" t="b">
        <v>1</v>
      </c>
      <c r="AI138" s="9" t="b">
        <v>1</v>
      </c>
      <c r="AJ138" s="9" t="b">
        <v>1</v>
      </c>
      <c r="AK138" s="9" t="b">
        <v>1</v>
      </c>
      <c r="AL138" s="9" t="b">
        <v>1</v>
      </c>
      <c r="AM138" s="9" t="b">
        <v>1</v>
      </c>
      <c r="AN138" s="9" t="b">
        <v>1</v>
      </c>
      <c r="AV138" s="55">
        <v>63008</v>
      </c>
      <c r="AW138" s="55">
        <v>63009</v>
      </c>
      <c r="AX138" s="55">
        <v>73008</v>
      </c>
      <c r="AY138" s="55">
        <v>73009</v>
      </c>
      <c r="BB138" s="55">
        <v>93008</v>
      </c>
      <c r="BC138" s="55">
        <v>93009</v>
      </c>
      <c r="BD138" s="9">
        <v>3008</v>
      </c>
      <c r="BE138" s="9">
        <f t="shared" si="46"/>
        <v>3009</v>
      </c>
      <c r="BF138" s="57" t="b">
        <f t="shared" si="40"/>
        <v>1</v>
      </c>
      <c r="BG138" s="57" t="b">
        <f t="shared" si="40"/>
        <v>1</v>
      </c>
    </row>
    <row r="139" spans="1:59">
      <c r="A139" s="9" t="s">
        <v>293</v>
      </c>
      <c r="B139" s="9" t="s">
        <v>1018</v>
      </c>
      <c r="C139" s="9">
        <v>3</v>
      </c>
      <c r="D139" s="9">
        <v>5</v>
      </c>
      <c r="E139" s="9" t="str">
        <f t="shared" si="45"/>
        <v>BZ-3_05</v>
      </c>
      <c r="F139" s="9" t="s">
        <v>903</v>
      </c>
      <c r="G139" s="9" t="s">
        <v>655</v>
      </c>
      <c r="H139" s="9" t="s">
        <v>652</v>
      </c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 t="e">
        <f>MATCH($A139, 'Spells By School'!F:F, 0)</f>
        <v>#N/A</v>
      </c>
      <c r="P139" s="9" t="e">
        <f ca="1">MATCH($A139, 'Spells By School'!G:G, 0)</f>
        <v>#N/A</v>
      </c>
      <c r="Q139" s="9">
        <f>MATCH($A139, 'Spells By School'!H:H, 0)</f>
        <v>13</v>
      </c>
      <c r="R139" s="9" t="e">
        <f>MATCH($A139, 'Spells By School'!I:I, 0)</f>
        <v>#N/A</v>
      </c>
      <c r="S139" s="9" t="str">
        <f t="shared" ca="1" si="47"/>
        <v>Illusion</v>
      </c>
      <c r="T139" s="9" t="str">
        <f t="shared" ca="1" si="48"/>
        <v>IL</v>
      </c>
      <c r="U139" s="9">
        <f ca="1"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48</v>
      </c>
      <c r="V139" s="9" t="str">
        <f ca="1">INDEX('Wand Mapping'!K:K, U139)</f>
        <v>wand_ai_460</v>
      </c>
      <c r="W139" s="9" t="str">
        <f t="shared" ca="1" si="49"/>
        <v>wand_ai_460_IL</v>
      </c>
      <c r="Z139" s="9" t="str">
        <f t="shared" ca="1" si="50"/>
        <v>wand_ai_460_IL</v>
      </c>
      <c r="AA139" s="9" t="b">
        <v>1</v>
      </c>
      <c r="AD139" s="9" t="b">
        <v>1</v>
      </c>
      <c r="AH139" s="9" t="b">
        <v>1</v>
      </c>
      <c r="AI139" s="9" t="b">
        <v>1</v>
      </c>
      <c r="AJ139" s="9" t="b">
        <v>1</v>
      </c>
      <c r="AK139" s="9" t="b">
        <v>1</v>
      </c>
      <c r="AL139" s="9" t="b">
        <v>1</v>
      </c>
      <c r="AM139" s="9" t="b">
        <v>1</v>
      </c>
      <c r="AV139" s="55">
        <v>63010</v>
      </c>
      <c r="AW139" s="55">
        <v>63011</v>
      </c>
      <c r="AX139" s="55">
        <v>73010</v>
      </c>
      <c r="AY139" s="55">
        <v>73011</v>
      </c>
      <c r="BB139" s="55">
        <v>93010</v>
      </c>
      <c r="BC139" s="55">
        <v>93011</v>
      </c>
      <c r="BD139" s="9">
        <v>3010</v>
      </c>
      <c r="BE139" s="9">
        <f t="shared" si="46"/>
        <v>3011</v>
      </c>
      <c r="BF139" s="57" t="b">
        <f t="shared" si="40"/>
        <v>1</v>
      </c>
      <c r="BG139" s="57" t="b">
        <f t="shared" si="40"/>
        <v>1</v>
      </c>
    </row>
    <row r="140" spans="1:59">
      <c r="A140" s="40" t="s">
        <v>922</v>
      </c>
      <c r="B140" s="9" t="s">
        <v>1019</v>
      </c>
      <c r="C140" s="9">
        <v>3</v>
      </c>
      <c r="D140" s="9">
        <v>5</v>
      </c>
      <c r="E140" s="9" t="str">
        <f t="shared" si="45"/>
        <v>BZ-3=05</v>
      </c>
      <c r="F140" s="9" t="s">
        <v>904</v>
      </c>
      <c r="G140" s="9" t="s">
        <v>655</v>
      </c>
      <c r="H140" s="9" t="s">
        <v>652</v>
      </c>
      <c r="J140" s="9" t="e">
        <f>MATCH($A140, 'Spells By School'!A:A, 0)</f>
        <v>#N/A</v>
      </c>
      <c r="K140" s="9" t="e">
        <f>MATCH($A140, 'Spells By School'!B:B, 0)</f>
        <v>#N/A</v>
      </c>
      <c r="L140" s="9" t="e">
        <f>MATCH($A140, 'Spells By School'!C:C, 0)</f>
        <v>#N/A</v>
      </c>
      <c r="M140" s="9" t="e">
        <f>MATCH($A140, 'Spells By School'!D:D, 0)</f>
        <v>#N/A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 t="shared" ca="1" si="47"/>
        <v>###error###</v>
      </c>
      <c r="T140" s="9" t="str">
        <f t="shared" ca="1" si="48"/>
        <v>###error###</v>
      </c>
      <c r="U140" s="9" t="str">
        <f ca="1"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###error###</v>
      </c>
      <c r="V140" s="9" t="e">
        <f ca="1">INDEX('Wand Mapping'!K:K, U140)</f>
        <v>#VALUE!</v>
      </c>
      <c r="W140" s="9" t="e">
        <f t="shared" ca="1" si="49"/>
        <v>#VALUE!</v>
      </c>
      <c r="X140" s="9" t="s">
        <v>1942</v>
      </c>
      <c r="Z140" s="9" t="str">
        <f t="shared" si="50"/>
        <v>IWAND07</v>
      </c>
      <c r="AA140" s="9" t="b">
        <v>1</v>
      </c>
      <c r="AD140" s="9" t="b">
        <v>1</v>
      </c>
      <c r="AH140" s="9" t="b">
        <v>1</v>
      </c>
      <c r="AI140" s="9" t="b">
        <v>1</v>
      </c>
      <c r="AJ140" s="9" t="b">
        <v>1</v>
      </c>
      <c r="AK140" s="9" t="b">
        <v>1</v>
      </c>
      <c r="AL140" s="9" t="b">
        <v>1</v>
      </c>
      <c r="AM140" s="9" t="b">
        <v>1</v>
      </c>
      <c r="AV140" s="55">
        <v>63012</v>
      </c>
      <c r="AW140" s="55">
        <v>63013</v>
      </c>
      <c r="BB140" s="55">
        <v>93012</v>
      </c>
      <c r="BC140" s="55">
        <v>93013</v>
      </c>
      <c r="BD140" s="9">
        <v>3012</v>
      </c>
      <c r="BE140" s="9">
        <f t="shared" si="46"/>
        <v>3013</v>
      </c>
      <c r="BF140" s="57" t="b">
        <f t="shared" ref="BF140:BG154" si="51">AND(
OR(ISBLANK(AV140), AND(MOD(AV140, 10000) = BD140, QUOTIENT(AV140, 10000) = 6)),
OR(ISBLANK(AX140), AND(MOD(AX140, 10000) = BD140, QUOTIENT(AX140, 10000) = 7)),
OR(ISBLANK(AZ140), AND(MOD(AZ140, 10000) = BD140, QUOTIENT(AZ140, 10000) = 8)),
OR(ISBLANK(BB140), AND(MOD(BB140, 10000) = BD140, QUOTIENT(BB140, 10000) = 9))
)</f>
        <v>1</v>
      </c>
      <c r="BG140" s="57" t="b">
        <f t="shared" si="51"/>
        <v>1</v>
      </c>
    </row>
    <row r="141" spans="1:59">
      <c r="A141" s="9" t="s">
        <v>99</v>
      </c>
      <c r="B141" s="9" t="s">
        <v>721</v>
      </c>
      <c r="C141" s="9">
        <v>3</v>
      </c>
      <c r="D141" s="9">
        <v>5</v>
      </c>
      <c r="E141" s="9" t="str">
        <f t="shared" si="45"/>
        <v>BZ-3005</v>
      </c>
      <c r="F141" s="9" t="s">
        <v>905</v>
      </c>
      <c r="G141" s="9" t="s">
        <v>655</v>
      </c>
      <c r="H141" s="9" t="s">
        <v>652</v>
      </c>
      <c r="J141" s="9" t="e">
        <f>MATCH($A141, 'Spells By School'!A:A, 0)</f>
        <v>#N/A</v>
      </c>
      <c r="K141" s="9">
        <f>MATCH($A141, 'Spells By School'!B:B, 0)</f>
        <v>49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 t="e">
        <f ca="1">MATCH($A141, 'Spells By School'!G:G, 0)</f>
        <v>#N/A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 t="shared" si="47"/>
        <v>Conjuration</v>
      </c>
      <c r="T141" s="9" t="str">
        <f t="shared" si="48"/>
        <v>CO</v>
      </c>
      <c r="U141" s="9">
        <f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18</v>
      </c>
      <c r="V141" s="9" t="str">
        <f>INDEX('Wand Mapping'!K:K, U141)</f>
        <v>wand_ai_160</v>
      </c>
      <c r="W141" s="9" t="str">
        <f t="shared" si="49"/>
        <v>wand_ai_160_CO</v>
      </c>
      <c r="Z141" s="9" t="str">
        <f t="shared" si="50"/>
        <v>wand_ai_160_CO</v>
      </c>
      <c r="BF141" s="57"/>
      <c r="BG141" s="57"/>
    </row>
    <row r="142" spans="1:59">
      <c r="A142" s="71" t="s">
        <v>2065</v>
      </c>
      <c r="B142" s="9" t="s">
        <v>722</v>
      </c>
      <c r="C142" s="9">
        <v>3</v>
      </c>
      <c r="D142" s="9">
        <v>5</v>
      </c>
      <c r="E142" s="9" t="str">
        <f t="shared" si="45"/>
        <v>BZ-3105</v>
      </c>
      <c r="F142" s="9" t="s">
        <v>905</v>
      </c>
      <c r="AA142" s="9" t="b">
        <v>1</v>
      </c>
      <c r="AD142" s="9" t="b">
        <v>1</v>
      </c>
      <c r="AH142" s="9" t="b">
        <v>1</v>
      </c>
      <c r="AI142" s="9" t="b">
        <v>1</v>
      </c>
      <c r="AJ142" s="9" t="b">
        <v>1</v>
      </c>
      <c r="AK142" s="9" t="b">
        <v>1</v>
      </c>
      <c r="AL142" s="9" t="b">
        <v>1</v>
      </c>
      <c r="AM142" s="9" t="b">
        <v>1</v>
      </c>
      <c r="AV142" s="55">
        <v>63014</v>
      </c>
      <c r="AW142" s="55">
        <v>63015</v>
      </c>
      <c r="AX142" s="55">
        <v>73014</v>
      </c>
      <c r="AY142" s="55">
        <v>73015</v>
      </c>
      <c r="AZ142" s="55">
        <v>83014</v>
      </c>
      <c r="BA142" s="55">
        <v>83015</v>
      </c>
      <c r="BB142" s="55">
        <v>93014</v>
      </c>
      <c r="BC142" s="55">
        <v>93015</v>
      </c>
      <c r="BD142" s="9">
        <v>3014</v>
      </c>
      <c r="BE142" s="9">
        <f t="shared" ref="BE142:BE173" si="52">IF(BD142="", "", BD142+1)</f>
        <v>3015</v>
      </c>
      <c r="BF142" s="57" t="b">
        <f t="shared" si="51"/>
        <v>1</v>
      </c>
      <c r="BG142" s="57" t="b">
        <f t="shared" si="51"/>
        <v>1</v>
      </c>
    </row>
    <row r="143" spans="1:59">
      <c r="A143" s="67" t="s">
        <v>2044</v>
      </c>
      <c r="B143" s="9" t="s">
        <v>723</v>
      </c>
      <c r="C143" s="9">
        <v>3</v>
      </c>
      <c r="D143" s="9">
        <v>9</v>
      </c>
      <c r="E143" s="9" t="str">
        <f t="shared" si="45"/>
        <v>BZ-3209</v>
      </c>
      <c r="F143" s="9" t="s">
        <v>905</v>
      </c>
      <c r="AA143" s="9" t="b">
        <v>1</v>
      </c>
      <c r="AD143" s="9" t="b">
        <v>1</v>
      </c>
      <c r="AH143" s="9" t="b">
        <v>1</v>
      </c>
      <c r="AI143" s="9" t="b">
        <v>1</v>
      </c>
      <c r="AJ143" s="9" t="b">
        <v>1</v>
      </c>
      <c r="AK143" s="9" t="b">
        <v>1</v>
      </c>
      <c r="AL143" s="9" t="b">
        <v>1</v>
      </c>
      <c r="AM143" s="9" t="b">
        <v>1</v>
      </c>
      <c r="BB143" s="55">
        <v>93016</v>
      </c>
      <c r="BC143" s="55">
        <v>93017</v>
      </c>
      <c r="BD143" s="9">
        <v>3016</v>
      </c>
      <c r="BE143" s="9">
        <f t="shared" si="52"/>
        <v>3017</v>
      </c>
      <c r="BF143" s="57" t="b">
        <f t="shared" si="51"/>
        <v>1</v>
      </c>
      <c r="BG143" s="57" t="b">
        <f t="shared" si="51"/>
        <v>1</v>
      </c>
    </row>
    <row r="144" spans="1:59">
      <c r="A144" s="9" t="s">
        <v>574</v>
      </c>
      <c r="B144" s="9" t="s">
        <v>722</v>
      </c>
      <c r="C144" s="9">
        <v>3</v>
      </c>
      <c r="D144" s="9">
        <v>5</v>
      </c>
      <c r="E144" s="9" t="str">
        <f t="shared" si="45"/>
        <v>BZ-3105</v>
      </c>
      <c r="F144" s="9" t="s">
        <v>906</v>
      </c>
      <c r="G144" s="9" t="s">
        <v>655</v>
      </c>
      <c r="H144" s="9" t="s">
        <v>652</v>
      </c>
      <c r="J144" s="9">
        <f>MATCH($A144, 'Spells By School'!A:A, 0)</f>
        <v>36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 t="shared" ref="S144:S173" si="53">IF(ISNA($J144), IF(ISNA($K144), IF(ISNA($L144), IF(ISNA($M144), IF(ISNA($N144), IF(ISNA($O144), IF(ISNA($P144), IF(ISNA($Q144), IF(ISNA($R144), "###error###", R$1),Q$1),P$1),O$1),N$1),M$1),L$1),K$1),J$1)</f>
        <v>Abjuration</v>
      </c>
      <c r="T144" s="9" t="str">
        <f t="shared" ref="T144:T173" si="54">IF(ISNA($J144), IF(ISNA($K144), IF(ISNA($L144), IF(ISNA($M144), IF(ISNA($N144), IF(ISNA($O144), IF(ISNA($P144), IF(ISNA($Q144), IF(ISNA($R144), "###error###", "WM"),"IL"),"NE"),"EN"),"EV"),"TR"),"DI"),"CO"),"AB")</f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92</v>
      </c>
      <c r="V144" s="9" t="str">
        <f>INDEX('Wand Mapping'!K:K, U144)</f>
        <v>wand_ai_900</v>
      </c>
      <c r="W144" s="9" t="str">
        <f t="shared" ref="W144:W173" si="55">_xlfn.CONCAT(V144, "_", T144)</f>
        <v>wand_ai_900_AB</v>
      </c>
      <c r="Z144" s="9" t="str">
        <f t="shared" ref="Z144:Z173" si="56">IF(ISBLANK(X144), W144, X144)</f>
        <v>wand_ai_900_AB</v>
      </c>
      <c r="AA144" s="9" t="b">
        <v>1</v>
      </c>
      <c r="AD144" s="9" t="b">
        <v>1</v>
      </c>
      <c r="AH144" s="9" t="b">
        <v>1</v>
      </c>
      <c r="AI144" s="9" t="b">
        <v>1</v>
      </c>
      <c r="AJ144" s="9" t="b">
        <v>1</v>
      </c>
      <c r="AK144" s="9" t="b">
        <v>1</v>
      </c>
      <c r="AL144" s="9" t="b">
        <v>1</v>
      </c>
      <c r="AM144" s="9" t="b">
        <v>1</v>
      </c>
      <c r="AV144" s="55">
        <v>63018</v>
      </c>
      <c r="AW144" s="55">
        <v>63019</v>
      </c>
      <c r="AX144" s="55">
        <v>73018</v>
      </c>
      <c r="AY144" s="55">
        <v>73019</v>
      </c>
      <c r="BB144" s="55">
        <v>93018</v>
      </c>
      <c r="BC144" s="55">
        <v>93019</v>
      </c>
      <c r="BD144" s="9">
        <v>3018</v>
      </c>
      <c r="BE144" s="9">
        <f t="shared" si="52"/>
        <v>3019</v>
      </c>
      <c r="BF144" s="57" t="b">
        <f t="shared" si="51"/>
        <v>1</v>
      </c>
      <c r="BG144" s="57" t="b">
        <f t="shared" si="51"/>
        <v>1</v>
      </c>
    </row>
    <row r="145" spans="1:59">
      <c r="A145" s="9" t="s">
        <v>486</v>
      </c>
      <c r="B145" s="9" t="s">
        <v>723</v>
      </c>
      <c r="C145" s="9">
        <v>3</v>
      </c>
      <c r="D145" s="9">
        <v>5</v>
      </c>
      <c r="E145" s="9" t="str">
        <f t="shared" si="45"/>
        <v>BZ-3205</v>
      </c>
      <c r="F145" s="9" t="s">
        <v>907</v>
      </c>
      <c r="G145" s="9" t="s">
        <v>655</v>
      </c>
      <c r="H145" s="9" t="s">
        <v>652</v>
      </c>
      <c r="J145" s="9">
        <f>MATCH($A145, 'Spells By School'!A:A, 0)</f>
        <v>50</v>
      </c>
      <c r="K145" s="9" t="e">
        <f>MATCH($A145, 'Spells By School'!B:B, 0)</f>
        <v>#N/A</v>
      </c>
      <c r="L145" s="9" t="e">
        <f>MATCH($A145, 'Spells By School'!C:C, 0)</f>
        <v>#N/A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 t="shared" si="53"/>
        <v>Abjuration</v>
      </c>
      <c r="T145" s="9" t="str">
        <f t="shared" si="54"/>
        <v>AB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79</v>
      </c>
      <c r="V145" s="9" t="str">
        <f>INDEX('Wand Mapping'!K:K, U145)</f>
        <v>wand_ai_770</v>
      </c>
      <c r="W145" s="9" t="str">
        <f t="shared" si="55"/>
        <v>wand_ai_770_AB</v>
      </c>
      <c r="Z145" s="9" t="str">
        <f t="shared" si="56"/>
        <v>wand_ai_770_AB</v>
      </c>
      <c r="AA145" s="9" t="b">
        <v>1</v>
      </c>
      <c r="AD145" s="9" t="b">
        <v>1</v>
      </c>
      <c r="AH145" s="9" t="b">
        <v>1</v>
      </c>
      <c r="AI145" s="9" t="b">
        <v>1</v>
      </c>
      <c r="AJ145" s="9" t="b">
        <v>1</v>
      </c>
      <c r="AK145" s="9" t="b">
        <v>1</v>
      </c>
      <c r="AL145" s="9" t="b">
        <v>1</v>
      </c>
      <c r="AM145" s="9" t="b">
        <v>1</v>
      </c>
      <c r="AV145" s="55">
        <v>63020</v>
      </c>
      <c r="AW145" s="55">
        <v>63021</v>
      </c>
      <c r="BB145" s="55">
        <v>93020</v>
      </c>
      <c r="BC145" s="55">
        <v>93021</v>
      </c>
      <c r="BD145" s="9">
        <v>3020</v>
      </c>
      <c r="BE145" s="9">
        <f t="shared" si="52"/>
        <v>3021</v>
      </c>
      <c r="BF145" s="57" t="b">
        <f t="shared" si="51"/>
        <v>1</v>
      </c>
      <c r="BG145" s="57" t="b">
        <f t="shared" si="51"/>
        <v>1</v>
      </c>
    </row>
    <row r="146" spans="1:59">
      <c r="A146" s="9" t="s">
        <v>494</v>
      </c>
      <c r="B146" s="9" t="s">
        <v>724</v>
      </c>
      <c r="C146" s="9">
        <v>3</v>
      </c>
      <c r="D146" s="9">
        <v>5</v>
      </c>
      <c r="E146" s="9" t="str">
        <f t="shared" si="45"/>
        <v>BZ-3305</v>
      </c>
      <c r="F146" s="9" t="s">
        <v>908</v>
      </c>
      <c r="G146" s="9" t="s">
        <v>655</v>
      </c>
      <c r="H146" s="9" t="s">
        <v>652</v>
      </c>
      <c r="J146" s="9" t="e">
        <f>MATCH($A146, 'Spells By School'!A:A, 0)</f>
        <v>#N/A</v>
      </c>
      <c r="K146" s="9" t="e">
        <f>MATCH($A146, 'Spells By School'!B:B, 0)</f>
        <v>#N/A</v>
      </c>
      <c r="L146" s="9" t="e">
        <f>MATCH($A146, 'Spells By School'!C:C, 0)</f>
        <v>#N/A</v>
      </c>
      <c r="M146" s="9">
        <f>MATCH($A146, 'Spells By School'!D:D, 0)</f>
        <v>67</v>
      </c>
      <c r="N146" s="9" t="e">
        <f>MATCH($A146, 'Spells By School'!E:E, 0)</f>
        <v>#N/A</v>
      </c>
      <c r="O146" s="9" t="e">
        <f>MATCH($A146, 'Spells By School'!F:F, 0)</f>
        <v>#N/A</v>
      </c>
      <c r="P146" s="9" t="e">
        <f ca="1">MATCH($A146, 'Spells By School'!G:G, 0)</f>
        <v>#N/A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 t="shared" si="53"/>
        <v>Transmutation</v>
      </c>
      <c r="T146" s="9" t="str">
        <f t="shared" si="54"/>
        <v>TR</v>
      </c>
      <c r="U146" s="9">
        <f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80</v>
      </c>
      <c r="V146" s="9" t="str">
        <f>INDEX('Wand Mapping'!K:K, U146)</f>
        <v>wand_ai_780</v>
      </c>
      <c r="W146" s="9" t="str">
        <f t="shared" si="55"/>
        <v>wand_ai_780_TR</v>
      </c>
      <c r="Z146" s="9" t="str">
        <f t="shared" si="56"/>
        <v>wand_ai_780_TR</v>
      </c>
      <c r="AA146" s="9" t="b">
        <v>1</v>
      </c>
      <c r="AD146" s="9" t="b">
        <v>1</v>
      </c>
      <c r="AH146" s="9" t="b">
        <v>1</v>
      </c>
      <c r="AI146" s="9" t="b">
        <v>1</v>
      </c>
      <c r="AJ146" s="9" t="b">
        <v>1</v>
      </c>
      <c r="AK146" s="9" t="b">
        <v>1</v>
      </c>
      <c r="AL146" s="9" t="b">
        <v>1</v>
      </c>
      <c r="AM146" s="9" t="b">
        <v>1</v>
      </c>
      <c r="AV146" s="55">
        <v>63022</v>
      </c>
      <c r="AW146" s="55">
        <v>63023</v>
      </c>
      <c r="AX146" s="55">
        <v>73022</v>
      </c>
      <c r="AY146" s="55">
        <v>73023</v>
      </c>
      <c r="BB146" s="55">
        <v>93022</v>
      </c>
      <c r="BC146" s="55">
        <v>93023</v>
      </c>
      <c r="BD146" s="9">
        <v>3022</v>
      </c>
      <c r="BE146" s="9">
        <f t="shared" si="52"/>
        <v>3023</v>
      </c>
      <c r="BF146" s="57" t="b">
        <f t="shared" si="51"/>
        <v>1</v>
      </c>
      <c r="BG146" s="57" t="b">
        <f t="shared" si="51"/>
        <v>1</v>
      </c>
    </row>
    <row r="147" spans="1:59">
      <c r="A147" s="9" t="s">
        <v>263</v>
      </c>
      <c r="B147" s="9" t="s">
        <v>725</v>
      </c>
      <c r="C147" s="9">
        <v>3</v>
      </c>
      <c r="D147" s="9">
        <v>5</v>
      </c>
      <c r="E147" s="9" t="str">
        <f t="shared" ref="E147:E173" si="57">_xlfn.CONCAT(B147, RIGHT(_xlfn.CONCAT("0", D147), 2))</f>
        <v>BZ-3405</v>
      </c>
      <c r="F147" s="9" t="s">
        <v>909</v>
      </c>
      <c r="G147" s="9" t="s">
        <v>655</v>
      </c>
      <c r="H147" s="9" t="s">
        <v>652</v>
      </c>
      <c r="J147" s="9" t="e">
        <f>MATCH($A147, 'Spells By School'!A:A, 0)</f>
        <v>#N/A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 t="e">
        <f>MATCH($A147, 'Spells By School'!E:E, 0)</f>
        <v>#N/A</v>
      </c>
      <c r="O147" s="9" t="e">
        <f>MATCH($A147, 'Spells By School'!F:F, 0)</f>
        <v>#N/A</v>
      </c>
      <c r="P147" s="9">
        <f ca="1">MATCH($A147, 'Spells By School'!G:G, 0)</f>
        <v>61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 t="shared" ca="1" si="53"/>
        <v>Necromancy</v>
      </c>
      <c r="T147" s="9" t="str">
        <f t="shared" ca="1" si="54"/>
        <v>NE</v>
      </c>
      <c r="U147" s="9">
        <f ca="1"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44</v>
      </c>
      <c r="V147" s="9" t="str">
        <f ca="1">INDEX('Wand Mapping'!K:K, U147)</f>
        <v>wand_ai_420</v>
      </c>
      <c r="W147" s="9" t="str">
        <f t="shared" ca="1" si="55"/>
        <v>wand_ai_420_NE</v>
      </c>
      <c r="Z147" s="9" t="str">
        <f t="shared" ca="1" si="56"/>
        <v>wand_ai_420_NE</v>
      </c>
      <c r="AA147" s="9" t="b">
        <v>1</v>
      </c>
      <c r="AD147" s="9" t="b">
        <v>1</v>
      </c>
      <c r="AH147" s="9" t="b">
        <v>1</v>
      </c>
      <c r="AI147" s="9" t="b">
        <v>1</v>
      </c>
      <c r="AJ147" s="9" t="b">
        <v>1</v>
      </c>
      <c r="AK147" s="9" t="b">
        <v>1</v>
      </c>
      <c r="AL147" s="9" t="b">
        <v>1</v>
      </c>
      <c r="AM147" s="9" t="b">
        <v>1</v>
      </c>
      <c r="AV147" s="55">
        <v>63024</v>
      </c>
      <c r="AW147" s="55">
        <v>63025</v>
      </c>
      <c r="AX147" s="55">
        <v>73024</v>
      </c>
      <c r="AY147" s="55">
        <v>73025</v>
      </c>
      <c r="AZ147" s="55">
        <v>83024</v>
      </c>
      <c r="BA147" s="55">
        <v>83025</v>
      </c>
      <c r="BB147" s="55">
        <v>93024</v>
      </c>
      <c r="BC147" s="55">
        <v>93025</v>
      </c>
      <c r="BD147" s="9">
        <v>3024</v>
      </c>
      <c r="BE147" s="9">
        <f t="shared" si="52"/>
        <v>3025</v>
      </c>
      <c r="BF147" s="57" t="b">
        <f t="shared" si="51"/>
        <v>1</v>
      </c>
      <c r="BG147" s="57" t="b">
        <f t="shared" si="51"/>
        <v>1</v>
      </c>
    </row>
    <row r="148" spans="1:59">
      <c r="A148" s="9" t="s">
        <v>138</v>
      </c>
      <c r="B148" s="9" t="s">
        <v>726</v>
      </c>
      <c r="C148" s="9">
        <v>3</v>
      </c>
      <c r="D148" s="9">
        <v>5</v>
      </c>
      <c r="E148" s="9" t="str">
        <f t="shared" si="57"/>
        <v>BZ-3505</v>
      </c>
      <c r="F148" s="9" t="s">
        <v>910</v>
      </c>
      <c r="G148" s="9" t="s">
        <v>655</v>
      </c>
      <c r="H148" s="9" t="s">
        <v>652</v>
      </c>
      <c r="J148" s="9" t="e">
        <f>MATCH($A148, 'Spells By School'!A:A, 0)</f>
        <v>#N/A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 t="e">
        <f>MATCH($A148, 'Spells By School'!F:F, 0)</f>
        <v>#N/A</v>
      </c>
      <c r="P148" s="9">
        <f ca="1">MATCH($A148, 'Spells By School'!G:G, 0)</f>
        <v>76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 t="shared" ca="1" si="53"/>
        <v>Necromancy</v>
      </c>
      <c r="T148" s="9" t="str">
        <f t="shared" ca="1" si="54"/>
        <v>NE</v>
      </c>
      <c r="U148" s="9">
        <f ca="1"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24</v>
      </c>
      <c r="V148" s="9" t="str">
        <f ca="1">INDEX('Wand Mapping'!K:K, U148)</f>
        <v>wand_ai_220</v>
      </c>
      <c r="W148" s="9" t="str">
        <f t="shared" ca="1" si="55"/>
        <v>wand_ai_220_NE</v>
      </c>
      <c r="Z148" s="9" t="str">
        <f t="shared" ca="1" si="56"/>
        <v>wand_ai_220_NE</v>
      </c>
      <c r="AA148" s="9" t="b">
        <v>1</v>
      </c>
      <c r="AD148" s="9" t="b">
        <v>1</v>
      </c>
      <c r="AH148" s="9" t="b">
        <v>1</v>
      </c>
      <c r="AI148" s="9" t="b">
        <v>1</v>
      </c>
      <c r="AJ148" s="9" t="b">
        <v>1</v>
      </c>
      <c r="AK148" s="9" t="b">
        <v>1</v>
      </c>
      <c r="AL148" s="9" t="b">
        <v>1</v>
      </c>
      <c r="AM148" s="9" t="b">
        <v>1</v>
      </c>
      <c r="AV148" s="55">
        <v>63026</v>
      </c>
      <c r="AW148" s="55">
        <v>63027</v>
      </c>
      <c r="AX148" s="55">
        <v>73026</v>
      </c>
      <c r="AY148" s="55">
        <v>73027</v>
      </c>
      <c r="AZ148" s="55">
        <v>83026</v>
      </c>
      <c r="BA148" s="55">
        <v>83027</v>
      </c>
      <c r="BB148" s="55">
        <v>93026</v>
      </c>
      <c r="BC148" s="55">
        <v>93027</v>
      </c>
      <c r="BD148" s="9">
        <v>3026</v>
      </c>
      <c r="BE148" s="9">
        <f t="shared" si="52"/>
        <v>3027</v>
      </c>
      <c r="BF148" s="57" t="b">
        <f t="shared" si="51"/>
        <v>1</v>
      </c>
      <c r="BG148" s="57" t="b">
        <f t="shared" si="51"/>
        <v>1</v>
      </c>
    </row>
    <row r="149" spans="1:59">
      <c r="A149" s="9" t="s">
        <v>22</v>
      </c>
      <c r="B149" s="9" t="s">
        <v>727</v>
      </c>
      <c r="C149" s="9">
        <v>3</v>
      </c>
      <c r="D149" s="9">
        <v>5</v>
      </c>
      <c r="E149" s="9" t="str">
        <f t="shared" si="57"/>
        <v>BZ-3605</v>
      </c>
      <c r="F149" s="9" t="s">
        <v>911</v>
      </c>
      <c r="G149" s="9" t="s">
        <v>655</v>
      </c>
      <c r="H149" s="9" t="s">
        <v>652</v>
      </c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 t="e">
        <f>MATCH($A149, 'Spells By School'!E:E, 0)</f>
        <v>#N/A</v>
      </c>
      <c r="O149" s="9" t="e">
        <f>MATCH($A149, 'Spells By School'!F:F, 0)</f>
        <v>#N/A</v>
      </c>
      <c r="P149" s="9" t="e">
        <f ca="1">MATCH($A149, 'Spells By School'!G:G, 0)</f>
        <v>#N/A</v>
      </c>
      <c r="Q149" s="9">
        <f>MATCH($A149, 'Spells By School'!H:H, 0)</f>
        <v>31</v>
      </c>
      <c r="R149" s="9" t="e">
        <f>MATCH($A149, 'Spells By School'!I:I, 0)</f>
        <v>#N/A</v>
      </c>
      <c r="S149" s="9" t="str">
        <f t="shared" ca="1" si="53"/>
        <v>Illusion</v>
      </c>
      <c r="T149" s="9" t="str">
        <f t="shared" ca="1" si="54"/>
        <v>IL</v>
      </c>
      <c r="U149" s="9">
        <f ca="1"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4</v>
      </c>
      <c r="V149" s="9" t="str">
        <f ca="1">INDEX('Wand Mapping'!K:K, U149)</f>
        <v>wand_ai_020</v>
      </c>
      <c r="W149" s="9" t="str">
        <f t="shared" ca="1" si="55"/>
        <v>wand_ai_020_IL</v>
      </c>
      <c r="Z149" s="9" t="str">
        <f t="shared" ca="1" si="56"/>
        <v>wand_ai_020_IL</v>
      </c>
      <c r="AA149" s="9" t="b">
        <v>1</v>
      </c>
      <c r="AD149" s="9" t="b">
        <v>1</v>
      </c>
      <c r="AH149" s="9" t="b">
        <v>1</v>
      </c>
      <c r="AI149" s="9" t="b">
        <v>1</v>
      </c>
      <c r="AJ149" s="9" t="b">
        <v>1</v>
      </c>
      <c r="AK149" s="9" t="b">
        <v>1</v>
      </c>
      <c r="AL149" s="9" t="b">
        <v>1</v>
      </c>
      <c r="AM149" s="9" t="b">
        <v>1</v>
      </c>
      <c r="AV149" s="55">
        <v>63028</v>
      </c>
      <c r="AW149" s="55">
        <v>63029</v>
      </c>
      <c r="BB149" s="55">
        <v>93028</v>
      </c>
      <c r="BC149" s="55">
        <v>93029</v>
      </c>
      <c r="BD149" s="9">
        <v>3028</v>
      </c>
      <c r="BE149" s="9">
        <f t="shared" si="52"/>
        <v>3029</v>
      </c>
      <c r="BF149" s="57" t="b">
        <f t="shared" si="51"/>
        <v>1</v>
      </c>
      <c r="BG149" s="57" t="b">
        <f t="shared" si="51"/>
        <v>1</v>
      </c>
    </row>
    <row r="150" spans="1:59">
      <c r="A150" s="9" t="s">
        <v>526</v>
      </c>
      <c r="B150" s="9" t="s">
        <v>728</v>
      </c>
      <c r="C150" s="9">
        <v>3</v>
      </c>
      <c r="D150" s="9">
        <v>5</v>
      </c>
      <c r="E150" s="9" t="str">
        <f t="shared" si="57"/>
        <v>BZ-3705</v>
      </c>
      <c r="F150" s="9" t="s">
        <v>912</v>
      </c>
      <c r="G150" s="9" t="s">
        <v>655</v>
      </c>
      <c r="H150" s="9" t="s">
        <v>652</v>
      </c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 t="e">
        <f>MATCH($A150, 'Spells By School'!D:D, 0)</f>
        <v>#N/A</v>
      </c>
      <c r="N150" s="9" t="e">
        <f>MATCH($A150, 'Spells By School'!E:E, 0)</f>
        <v>#N/A</v>
      </c>
      <c r="O150" s="9">
        <f>MATCH($A150, 'Spells By School'!F:F, 0)</f>
        <v>14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 t="shared" si="53"/>
        <v>Enchantment</v>
      </c>
      <c r="T150" s="9" t="str">
        <f t="shared" si="54"/>
        <v>EN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84</v>
      </c>
      <c r="V150" s="9" t="str">
        <f>INDEX('Wand Mapping'!K:K, U150)</f>
        <v>wand_ai_820</v>
      </c>
      <c r="W150" s="9" t="str">
        <f t="shared" si="55"/>
        <v>wand_ai_820_EN</v>
      </c>
      <c r="Z150" s="9" t="str">
        <f t="shared" si="56"/>
        <v>wand_ai_820_EN</v>
      </c>
      <c r="AA150" s="9" t="b">
        <v>1</v>
      </c>
      <c r="AD150" s="9" t="b">
        <v>1</v>
      </c>
      <c r="AH150" s="9" t="b">
        <v>1</v>
      </c>
      <c r="AI150" s="9" t="b">
        <v>1</v>
      </c>
      <c r="AJ150" s="9" t="b">
        <v>1</v>
      </c>
      <c r="AK150" s="9" t="b">
        <v>1</v>
      </c>
      <c r="AL150" s="9" t="b">
        <v>1</v>
      </c>
      <c r="AM150" s="9" t="b">
        <v>1</v>
      </c>
      <c r="AV150" s="55">
        <v>63030</v>
      </c>
      <c r="AW150" s="55">
        <v>63031</v>
      </c>
      <c r="AX150" s="55">
        <v>73030</v>
      </c>
      <c r="AY150" s="55">
        <v>73031</v>
      </c>
      <c r="BB150" s="55">
        <v>93030</v>
      </c>
      <c r="BC150" s="55">
        <v>93031</v>
      </c>
      <c r="BD150" s="9">
        <v>3030</v>
      </c>
      <c r="BE150" s="9">
        <f t="shared" si="52"/>
        <v>3031</v>
      </c>
      <c r="BF150" s="57" t="b">
        <f t="shared" si="51"/>
        <v>1</v>
      </c>
      <c r="BG150" s="57" t="b">
        <f t="shared" si="51"/>
        <v>1</v>
      </c>
    </row>
    <row r="151" spans="1:59">
      <c r="A151" s="9" t="s">
        <v>69</v>
      </c>
      <c r="B151" s="9" t="s">
        <v>729</v>
      </c>
      <c r="C151" s="9">
        <v>3</v>
      </c>
      <c r="D151" s="9">
        <v>5</v>
      </c>
      <c r="E151" s="9" t="str">
        <f t="shared" si="57"/>
        <v>BZ-3805</v>
      </c>
      <c r="F151" s="9" t="s">
        <v>913</v>
      </c>
      <c r="G151" s="9" t="s">
        <v>655</v>
      </c>
      <c r="H151" s="9" t="s">
        <v>652</v>
      </c>
      <c r="J151" s="9" t="e">
        <f>MATCH($A151, 'Spells By School'!A:A, 0)</f>
        <v>#N/A</v>
      </c>
      <c r="K151" s="9">
        <f>MATCH($A151, 'Spells By School'!B:B, 0)</f>
        <v>36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 t="e">
        <f>MATCH($A151, 'Spells By School'!H:H, 0)</f>
        <v>#N/A</v>
      </c>
      <c r="R151" s="9" t="e">
        <f>MATCH($A151, 'Spells By School'!I:I, 0)</f>
        <v>#N/A</v>
      </c>
      <c r="S151" s="9" t="str">
        <f t="shared" si="53"/>
        <v>Conjuration</v>
      </c>
      <c r="T151" s="9" t="str">
        <f t="shared" si="54"/>
        <v>CO</v>
      </c>
      <c r="U151" s="9">
        <f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13</v>
      </c>
      <c r="V151" s="9" t="str">
        <f>INDEX('Wand Mapping'!K:K, U151)</f>
        <v>wand_ai_110</v>
      </c>
      <c r="W151" s="9" t="str">
        <f t="shared" si="55"/>
        <v>wand_ai_110_CO</v>
      </c>
      <c r="Z151" s="9" t="str">
        <f t="shared" si="56"/>
        <v>wand_ai_110_CO</v>
      </c>
      <c r="AA151" s="9" t="b">
        <v>1</v>
      </c>
      <c r="AD151" s="9" t="b">
        <v>1</v>
      </c>
      <c r="AH151" s="9" t="b">
        <v>1</v>
      </c>
      <c r="AI151" s="9" t="b">
        <v>1</v>
      </c>
      <c r="AJ151" s="9" t="b">
        <v>1</v>
      </c>
      <c r="AK151" s="9" t="b">
        <v>1</v>
      </c>
      <c r="AL151" s="9" t="b">
        <v>1</v>
      </c>
      <c r="AM151" s="9" t="b">
        <v>1</v>
      </c>
      <c r="AV151" s="55">
        <v>63032</v>
      </c>
      <c r="AW151" s="55">
        <v>63033</v>
      </c>
      <c r="AX151" s="55">
        <v>73032</v>
      </c>
      <c r="AY151" s="55">
        <v>73033</v>
      </c>
      <c r="BB151" s="55">
        <v>93032</v>
      </c>
      <c r="BC151" s="55">
        <v>93033</v>
      </c>
      <c r="BD151" s="9">
        <v>3032</v>
      </c>
      <c r="BE151" s="9">
        <f t="shared" si="52"/>
        <v>3033</v>
      </c>
      <c r="BF151" s="57" t="b">
        <f t="shared" si="51"/>
        <v>1</v>
      </c>
      <c r="BG151" s="57" t="b">
        <f t="shared" si="51"/>
        <v>1</v>
      </c>
    </row>
    <row r="152" spans="1:59">
      <c r="A152" s="9" t="s">
        <v>274</v>
      </c>
      <c r="B152" s="9" t="s">
        <v>730</v>
      </c>
      <c r="C152" s="9">
        <v>3</v>
      </c>
      <c r="D152" s="9">
        <v>5</v>
      </c>
      <c r="E152" s="9" t="str">
        <f t="shared" si="57"/>
        <v>BZ-3905</v>
      </c>
      <c r="F152" s="9" t="s">
        <v>914</v>
      </c>
      <c r="G152" s="9" t="s">
        <v>655</v>
      </c>
      <c r="H152" s="9" t="s">
        <v>652</v>
      </c>
      <c r="J152" s="9">
        <f>MATCH($A152, 'Spells By School'!A:A, 0)</f>
        <v>33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 t="e">
        <f>MATCH($A152, 'Spells By School'!F:F, 0)</f>
        <v>#N/A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 t="shared" si="53"/>
        <v>Abjuration</v>
      </c>
      <c r="T152" s="9" t="str">
        <f t="shared" si="54"/>
        <v>AB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46</v>
      </c>
      <c r="V152" s="9" t="str">
        <f>INDEX('Wand Mapping'!K:K, U152)</f>
        <v>wand_ai_440</v>
      </c>
      <c r="W152" s="9" t="str">
        <f t="shared" si="55"/>
        <v>wand_ai_440_AB</v>
      </c>
      <c r="Z152" s="9" t="str">
        <f t="shared" si="56"/>
        <v>wand_ai_440_AB</v>
      </c>
      <c r="AA152" s="9" t="b">
        <v>1</v>
      </c>
      <c r="AD152" s="9" t="b">
        <v>1</v>
      </c>
      <c r="AH152" s="9" t="b">
        <v>1</v>
      </c>
      <c r="AI152" s="9" t="b">
        <v>1</v>
      </c>
      <c r="AJ152" s="9" t="b">
        <v>1</v>
      </c>
      <c r="AK152" s="9" t="b">
        <v>1</v>
      </c>
      <c r="AL152" s="9" t="b">
        <v>1</v>
      </c>
      <c r="AM152" s="9" t="b">
        <v>1</v>
      </c>
      <c r="AV152" s="55">
        <v>63034</v>
      </c>
      <c r="AW152" s="55">
        <v>63035</v>
      </c>
      <c r="AX152" s="55">
        <v>73034</v>
      </c>
      <c r="AY152" s="55">
        <v>73035</v>
      </c>
      <c r="BB152" s="55">
        <v>93034</v>
      </c>
      <c r="BC152" s="55">
        <v>93035</v>
      </c>
      <c r="BD152" s="9">
        <v>3034</v>
      </c>
      <c r="BE152" s="9">
        <f t="shared" si="52"/>
        <v>3035</v>
      </c>
      <c r="BF152" s="57" t="b">
        <f t="shared" si="51"/>
        <v>1</v>
      </c>
      <c r="BG152" s="57" t="b">
        <f t="shared" si="51"/>
        <v>1</v>
      </c>
    </row>
    <row r="153" spans="1:59">
      <c r="A153" s="39" t="s">
        <v>551</v>
      </c>
      <c r="B153" s="9" t="s">
        <v>1020</v>
      </c>
      <c r="C153" s="9">
        <v>3</v>
      </c>
      <c r="D153" s="9">
        <v>5</v>
      </c>
      <c r="E153" s="9" t="str">
        <f t="shared" si="57"/>
        <v>BZ-3A05</v>
      </c>
      <c r="F153" s="9" t="s">
        <v>915</v>
      </c>
      <c r="G153" s="9" t="s">
        <v>655</v>
      </c>
      <c r="H153" s="9" t="s">
        <v>652</v>
      </c>
      <c r="J153" s="9">
        <f>MATCH($A153, 'Spells By School'!A:A, 0)</f>
        <v>46</v>
      </c>
      <c r="K153" s="9" t="e">
        <f>MATCH($A153, 'Spells By School'!B:B, 0)</f>
        <v>#N/A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 t="shared" si="53"/>
        <v>Abjuration</v>
      </c>
      <c r="T153" s="9" t="str">
        <f t="shared" si="54"/>
        <v>AB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88</v>
      </c>
      <c r="V153" s="9" t="str">
        <f>INDEX('Wand Mapping'!K:K, U153)</f>
        <v>wand_ai_860</v>
      </c>
      <c r="W153" s="9" t="str">
        <f t="shared" si="55"/>
        <v>wand_ai_860_AB</v>
      </c>
      <c r="Z153" s="9" t="str">
        <f t="shared" si="56"/>
        <v>wand_ai_860_AB</v>
      </c>
      <c r="AA153" s="9" t="b">
        <v>1</v>
      </c>
      <c r="AB153" s="9" t="b">
        <v>1</v>
      </c>
      <c r="AC153" s="9" t="b">
        <v>1</v>
      </c>
      <c r="AD153" s="9" t="b">
        <v>1</v>
      </c>
      <c r="AE153" s="9" t="b">
        <v>1</v>
      </c>
      <c r="AF153" s="9" t="b">
        <v>1</v>
      </c>
      <c r="AG153" s="9" t="b">
        <v>1</v>
      </c>
      <c r="AH153" s="9" t="b">
        <v>1</v>
      </c>
      <c r="AI153" s="9" t="b">
        <v>1</v>
      </c>
      <c r="AJ153" s="9" t="b">
        <v>1</v>
      </c>
      <c r="AK153" s="9" t="b">
        <v>1</v>
      </c>
      <c r="AL153" s="9" t="b">
        <v>1</v>
      </c>
      <c r="AM153" s="9" t="b">
        <v>1</v>
      </c>
      <c r="AV153" s="55">
        <v>63036</v>
      </c>
      <c r="AW153" s="55">
        <v>63037</v>
      </c>
      <c r="BD153" s="9">
        <v>3036</v>
      </c>
      <c r="BE153" s="9">
        <f t="shared" si="52"/>
        <v>3037</v>
      </c>
      <c r="BF153" s="57" t="b">
        <f t="shared" si="51"/>
        <v>1</v>
      </c>
      <c r="BG153" s="57" t="b">
        <f t="shared" si="51"/>
        <v>1</v>
      </c>
    </row>
    <row r="154" spans="1:59">
      <c r="A154" s="9" t="s">
        <v>288</v>
      </c>
      <c r="B154" s="9" t="s">
        <v>1021</v>
      </c>
      <c r="C154" s="9">
        <v>3</v>
      </c>
      <c r="D154" s="9">
        <v>5</v>
      </c>
      <c r="E154" s="9" t="str">
        <f t="shared" si="57"/>
        <v>BZ-3B05</v>
      </c>
      <c r="F154" s="9" t="s">
        <v>916</v>
      </c>
      <c r="G154" s="9" t="s">
        <v>655</v>
      </c>
      <c r="H154" s="9" t="s">
        <v>652</v>
      </c>
      <c r="J154" s="9">
        <f>MATCH($A154, 'Spells By School'!A:A, 0)</f>
        <v>41</v>
      </c>
      <c r="K154" s="9" t="e">
        <f>MATCH($A154, 'Spells By School'!B:B, 0)</f>
        <v>#N/A</v>
      </c>
      <c r="L154" s="9" t="e">
        <f>MATCH($A154, 'Spells By School'!C:C, 0)</f>
        <v>#N/A</v>
      </c>
      <c r="M154" s="9" t="e">
        <f>MATCH($A154, 'Spells By School'!D:D, 0)</f>
        <v>#N/A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 t="shared" si="53"/>
        <v>Abjuration</v>
      </c>
      <c r="T154" s="9" t="str">
        <f t="shared" si="54"/>
        <v>AB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48</v>
      </c>
      <c r="V154" s="9" t="str">
        <f>INDEX('Wand Mapping'!K:K, U154)</f>
        <v>wand_ai_460</v>
      </c>
      <c r="W154" s="9" t="str">
        <f t="shared" si="55"/>
        <v>wand_ai_460_AB</v>
      </c>
      <c r="Z154" s="9" t="str">
        <f t="shared" si="56"/>
        <v>wand_ai_460_AB</v>
      </c>
      <c r="AA154" s="9" t="b">
        <v>1</v>
      </c>
      <c r="AD154" s="9" t="b">
        <v>1</v>
      </c>
      <c r="AH154" s="9" t="b">
        <v>1</v>
      </c>
      <c r="AI154" s="9" t="b">
        <v>1</v>
      </c>
      <c r="AJ154" s="9" t="b">
        <v>1</v>
      </c>
      <c r="AK154" s="9" t="b">
        <v>1</v>
      </c>
      <c r="AL154" s="9" t="b">
        <v>1</v>
      </c>
      <c r="AM154" s="9" t="b">
        <v>1</v>
      </c>
      <c r="AV154" s="55">
        <v>63038</v>
      </c>
      <c r="AW154" s="55">
        <v>63039</v>
      </c>
      <c r="BD154" s="9">
        <v>3038</v>
      </c>
      <c r="BE154" s="9">
        <f t="shared" si="52"/>
        <v>3039</v>
      </c>
      <c r="BF154" s="57" t="b">
        <f t="shared" si="51"/>
        <v>1</v>
      </c>
      <c r="BG154" s="57" t="b">
        <f t="shared" si="51"/>
        <v>1</v>
      </c>
    </row>
    <row r="155" spans="1:59">
      <c r="A155" s="9" t="s">
        <v>531</v>
      </c>
      <c r="B155" s="9" t="s">
        <v>1022</v>
      </c>
      <c r="C155" s="9">
        <v>3</v>
      </c>
      <c r="D155" s="9">
        <v>5</v>
      </c>
      <c r="E155" s="9" t="str">
        <f t="shared" si="57"/>
        <v>BZ-3C05</v>
      </c>
      <c r="F155" s="9" t="s">
        <v>917</v>
      </c>
      <c r="G155" s="9" t="s">
        <v>655</v>
      </c>
      <c r="H155" s="9" t="s">
        <v>652</v>
      </c>
      <c r="J155" s="9">
        <f>MATCH($A155, 'Spells By School'!A:A, 0)</f>
        <v>71</v>
      </c>
      <c r="K155" s="9" t="e">
        <f>MATCH($A155, 'Spells By School'!B:B, 0)</f>
        <v>#N/A</v>
      </c>
      <c r="L155" s="9" t="e">
        <f>MATCH($A155, 'Spells By School'!C:C, 0)</f>
        <v>#N/A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 t="e">
        <f ca="1">MATCH($A155, 'Spells By School'!G:G, 0)</f>
        <v>#N/A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 t="shared" si="53"/>
        <v>Abjuration</v>
      </c>
      <c r="T155" s="9" t="str">
        <f t="shared" si="54"/>
        <v>AB</v>
      </c>
      <c r="U155" s="9">
        <f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85</v>
      </c>
      <c r="V155" s="9" t="str">
        <f>INDEX('Wand Mapping'!K:K, U155)</f>
        <v>wand_ai_830</v>
      </c>
      <c r="W155" s="9" t="str">
        <f t="shared" si="55"/>
        <v>wand_ai_830_AB</v>
      </c>
      <c r="Z155" s="9" t="str">
        <f t="shared" si="56"/>
        <v>wand_ai_830_AB</v>
      </c>
      <c r="AA155" s="9" t="b">
        <v>1</v>
      </c>
      <c r="AD155" s="9" t="b">
        <v>1</v>
      </c>
      <c r="AH155" s="9" t="b">
        <v>1</v>
      </c>
      <c r="AI155" s="9" t="b">
        <v>1</v>
      </c>
      <c r="AJ155" s="9" t="b">
        <v>1</v>
      </c>
      <c r="AK155" s="9" t="b">
        <v>1</v>
      </c>
      <c r="AL155" s="9" t="b">
        <v>1</v>
      </c>
      <c r="AM155" s="9" t="b">
        <v>1</v>
      </c>
      <c r="AV155" s="55">
        <v>63040</v>
      </c>
      <c r="AW155" s="55">
        <v>63041</v>
      </c>
      <c r="BB155" s="55">
        <v>93040</v>
      </c>
      <c r="BC155" s="55">
        <v>93041</v>
      </c>
      <c r="BD155" s="9">
        <v>3040</v>
      </c>
      <c r="BE155" s="9">
        <f t="shared" si="52"/>
        <v>3041</v>
      </c>
      <c r="BF155" s="57" t="b">
        <f t="shared" ref="BF155:BG174" si="58">AND(
OR(ISBLANK(AV155), AND(MOD(AV155, 10000) = BD155, QUOTIENT(AV155, 10000) = 6)),
OR(ISBLANK(AX155), AND(MOD(AX155, 10000) = BD155, QUOTIENT(AX155, 10000) = 7)),
OR(ISBLANK(AZ155), AND(MOD(AZ155, 10000) = BD155, QUOTIENT(AZ155, 10000) = 8)),
OR(ISBLANK(BB155), AND(MOD(BB155, 10000) = BD155, QUOTIENT(BB155, 10000) = 9))
)</f>
        <v>1</v>
      </c>
      <c r="BG155" s="57" t="b">
        <f t="shared" si="58"/>
        <v>1</v>
      </c>
    </row>
    <row r="156" spans="1:59">
      <c r="A156" s="9" t="s">
        <v>75</v>
      </c>
      <c r="B156" s="9" t="s">
        <v>1023</v>
      </c>
      <c r="C156" s="9">
        <v>3</v>
      </c>
      <c r="D156" s="9">
        <v>5</v>
      </c>
      <c r="E156" s="9" t="str">
        <f t="shared" si="57"/>
        <v>BZ-3D05</v>
      </c>
      <c r="F156" s="9" t="s">
        <v>918</v>
      </c>
      <c r="G156" s="9" t="s">
        <v>655</v>
      </c>
      <c r="H156" s="9" t="s">
        <v>652</v>
      </c>
      <c r="J156" s="9" t="e">
        <f>MATCH($A156, 'Spells By School'!A:A, 0)</f>
        <v>#N/A</v>
      </c>
      <c r="K156" s="9" t="e">
        <f>MATCH($A156, 'Spells By School'!B:B, 0)</f>
        <v>#N/A</v>
      </c>
      <c r="L156" s="9">
        <f>MATCH($A156, 'Spells By School'!C:C, 0)</f>
        <v>6</v>
      </c>
      <c r="M156" s="9" t="e">
        <f>MATCH($A156, 'Spells By School'!D:D, 0)</f>
        <v>#N/A</v>
      </c>
      <c r="N156" s="9" t="e">
        <f>MATCH($A156, 'Spells By School'!E:E, 0)</f>
        <v>#N/A</v>
      </c>
      <c r="O156" s="9" t="e">
        <f>MATCH($A156, 'Spells By School'!F:F, 0)</f>
        <v>#N/A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 t="shared" si="53"/>
        <v>Divination</v>
      </c>
      <c r="T156" s="9" t="str">
        <f t="shared" si="54"/>
        <v>DI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14</v>
      </c>
      <c r="V156" s="9" t="str">
        <f>INDEX('Wand Mapping'!K:K, U156)</f>
        <v>wand_ai_120</v>
      </c>
      <c r="W156" s="9" t="str">
        <f t="shared" si="55"/>
        <v>wand_ai_120_DI</v>
      </c>
      <c r="Z156" s="9" t="str">
        <f t="shared" si="56"/>
        <v>wand_ai_120_DI</v>
      </c>
      <c r="AA156" s="9" t="b">
        <v>1</v>
      </c>
      <c r="AD156" s="9" t="b">
        <v>1</v>
      </c>
      <c r="AH156" s="9" t="b">
        <v>1</v>
      </c>
      <c r="AI156" s="9" t="b">
        <v>1</v>
      </c>
      <c r="AJ156" s="9" t="b">
        <v>1</v>
      </c>
      <c r="AK156" s="9" t="b">
        <v>1</v>
      </c>
      <c r="AL156" s="9" t="b">
        <v>1</v>
      </c>
      <c r="AM156" s="9" t="b">
        <v>1</v>
      </c>
      <c r="AN156" s="9" t="b">
        <v>1</v>
      </c>
      <c r="AV156" s="55">
        <v>63042</v>
      </c>
      <c r="AW156" s="55">
        <v>63043</v>
      </c>
      <c r="AX156" s="55">
        <v>73042</v>
      </c>
      <c r="AY156" s="55">
        <v>73043</v>
      </c>
      <c r="AZ156" s="55">
        <v>83042</v>
      </c>
      <c r="BA156" s="55">
        <v>83043</v>
      </c>
      <c r="BB156" s="55">
        <v>93042</v>
      </c>
      <c r="BC156" s="55">
        <v>93043</v>
      </c>
      <c r="BD156" s="9">
        <v>3042</v>
      </c>
      <c r="BE156" s="9">
        <f t="shared" si="52"/>
        <v>3043</v>
      </c>
      <c r="BF156" s="57" t="b">
        <f t="shared" si="58"/>
        <v>1</v>
      </c>
      <c r="BG156" s="57" t="b">
        <f t="shared" si="58"/>
        <v>1</v>
      </c>
    </row>
    <row r="157" spans="1:59">
      <c r="A157" s="9" t="s">
        <v>393</v>
      </c>
      <c r="B157" s="9" t="s">
        <v>1024</v>
      </c>
      <c r="C157" s="9">
        <v>3</v>
      </c>
      <c r="D157" s="9">
        <v>5</v>
      </c>
      <c r="E157" s="9" t="str">
        <f t="shared" si="57"/>
        <v>BZ-3E05</v>
      </c>
      <c r="F157" s="9" t="s">
        <v>919</v>
      </c>
      <c r="G157" s="9" t="s">
        <v>655</v>
      </c>
      <c r="H157" s="9" t="s">
        <v>652</v>
      </c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 t="e">
        <f>MATCH($A157, 'Spells By School'!F:F, 0)</f>
        <v>#N/A</v>
      </c>
      <c r="P157" s="9">
        <f ca="1">MATCH($A157, 'Spells By School'!G:G, 0)</f>
        <v>37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 t="shared" ca="1" si="53"/>
        <v>Necromancy</v>
      </c>
      <c r="T157" s="9" t="str">
        <f t="shared" ca="1" si="54"/>
        <v>NE</v>
      </c>
      <c r="U157" s="9">
        <f ca="1"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64</v>
      </c>
      <c r="V157" s="9" t="str">
        <f ca="1">INDEX('Wand Mapping'!K:K, U157)</f>
        <v>wand_ai_620</v>
      </c>
      <c r="W157" s="9" t="str">
        <f t="shared" ca="1" si="55"/>
        <v>wand_ai_620_NE</v>
      </c>
      <c r="Z157" s="9" t="str">
        <f t="shared" ca="1" si="56"/>
        <v>wand_ai_620_NE</v>
      </c>
      <c r="AA157" s="9" t="b">
        <v>1</v>
      </c>
      <c r="AD157" s="9" t="b">
        <v>1</v>
      </c>
      <c r="AH157" s="9" t="b">
        <v>1</v>
      </c>
      <c r="AI157" s="9" t="b">
        <v>1</v>
      </c>
      <c r="AJ157" s="9" t="b">
        <v>1</v>
      </c>
      <c r="AK157" s="9" t="b">
        <v>1</v>
      </c>
      <c r="AL157" s="9" t="b">
        <v>1</v>
      </c>
      <c r="AM157" s="9" t="b">
        <v>1</v>
      </c>
      <c r="AV157" s="55">
        <v>63044</v>
      </c>
      <c r="AW157" s="55">
        <v>63045</v>
      </c>
      <c r="AX157" s="55">
        <v>73044</v>
      </c>
      <c r="AY157" s="55">
        <v>73045</v>
      </c>
      <c r="BB157" s="55">
        <v>93044</v>
      </c>
      <c r="BC157" s="55">
        <v>93045</v>
      </c>
      <c r="BD157" s="9">
        <v>3044</v>
      </c>
      <c r="BE157" s="9">
        <f t="shared" si="52"/>
        <v>3045</v>
      </c>
      <c r="BF157" s="57" t="b">
        <f t="shared" si="58"/>
        <v>1</v>
      </c>
      <c r="BG157" s="57" t="b">
        <f t="shared" si="58"/>
        <v>1</v>
      </c>
    </row>
    <row r="158" spans="1:59">
      <c r="A158" s="9" t="s">
        <v>391</v>
      </c>
      <c r="B158" s="9" t="s">
        <v>1025</v>
      </c>
      <c r="C158" s="9">
        <v>3</v>
      </c>
      <c r="D158" s="9">
        <v>5</v>
      </c>
      <c r="E158" s="9" t="str">
        <f t="shared" si="57"/>
        <v>BZ-3F05</v>
      </c>
      <c r="F158" s="9" t="s">
        <v>920</v>
      </c>
      <c r="G158" s="9" t="s">
        <v>655</v>
      </c>
      <c r="H158" s="9" t="s">
        <v>652</v>
      </c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 t="e">
        <f>MATCH($A158, 'Spells By School'!D:D, 0)</f>
        <v>#N/A</v>
      </c>
      <c r="N158" s="9">
        <f>MATCH($A158, 'Spells By School'!E:E, 0)</f>
        <v>49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 t="shared" si="53"/>
        <v>Invocation</v>
      </c>
      <c r="T158" s="9" t="str">
        <f t="shared" si="54"/>
        <v>EV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64</v>
      </c>
      <c r="V158" s="9" t="str">
        <f>INDEX('Wand Mapping'!K:K, U158)</f>
        <v>wand_ai_620</v>
      </c>
      <c r="W158" s="9" t="str">
        <f t="shared" si="55"/>
        <v>wand_ai_620_EV</v>
      </c>
      <c r="Z158" s="9" t="str">
        <f t="shared" si="56"/>
        <v>wand_ai_620_EV</v>
      </c>
      <c r="AA158" s="9" t="b">
        <v>1</v>
      </c>
      <c r="AD158" s="9" t="b">
        <v>1</v>
      </c>
      <c r="AH158" s="9" t="b">
        <v>1</v>
      </c>
      <c r="AI158" s="9" t="b">
        <v>1</v>
      </c>
      <c r="AJ158" s="9" t="b">
        <v>1</v>
      </c>
      <c r="AK158" s="9" t="b">
        <v>1</v>
      </c>
      <c r="AL158" s="9" t="b">
        <v>1</v>
      </c>
      <c r="AM158" s="9" t="b">
        <v>1</v>
      </c>
      <c r="AV158" s="55">
        <v>63046</v>
      </c>
      <c r="AW158" s="55">
        <v>63047</v>
      </c>
      <c r="AX158" s="55">
        <v>73046</v>
      </c>
      <c r="AY158" s="55">
        <v>73047</v>
      </c>
      <c r="BB158" s="55">
        <v>93046</v>
      </c>
      <c r="BC158" s="55">
        <v>93047</v>
      </c>
      <c r="BD158" s="9">
        <v>3046</v>
      </c>
      <c r="BE158" s="9">
        <f t="shared" si="52"/>
        <v>3047</v>
      </c>
      <c r="BF158" s="57" t="b">
        <f t="shared" si="58"/>
        <v>1</v>
      </c>
      <c r="BG158" s="57" t="b">
        <f t="shared" si="58"/>
        <v>1</v>
      </c>
    </row>
    <row r="159" spans="1:59">
      <c r="A159" s="25" t="s">
        <v>357</v>
      </c>
      <c r="B159" s="9" t="s">
        <v>1026</v>
      </c>
      <c r="C159" s="9">
        <v>3</v>
      </c>
      <c r="D159" s="9">
        <v>5</v>
      </c>
      <c r="E159" s="9" t="str">
        <f t="shared" si="57"/>
        <v>BZ-3G05</v>
      </c>
      <c r="F159" s="9" t="s">
        <v>921</v>
      </c>
      <c r="G159" s="9" t="s">
        <v>655</v>
      </c>
      <c r="H159" s="9" t="s">
        <v>652</v>
      </c>
      <c r="J159" s="9">
        <f>MATCH($A159, 'Spells By School'!A:A, 0)</f>
        <v>13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 t="e">
        <f ca="1">MATCH($A159, 'Spells By School'!G:G, 0)</f>
        <v>#N/A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 t="shared" si="53"/>
        <v>Abjuration</v>
      </c>
      <c r="T159" s="9" t="str">
        <f t="shared" si="54"/>
        <v>AB</v>
      </c>
      <c r="U159" s="9">
        <f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59</v>
      </c>
      <c r="V159" s="9" t="str">
        <f>INDEX('Wand Mapping'!K:K, U159)</f>
        <v>wand_ai_570</v>
      </c>
      <c r="W159" s="9" t="str">
        <f t="shared" si="55"/>
        <v>wand_ai_570_AB</v>
      </c>
      <c r="Z159" s="9" t="str">
        <f t="shared" si="56"/>
        <v>wand_ai_570_AB</v>
      </c>
      <c r="AA159" s="9" t="b">
        <v>1</v>
      </c>
      <c r="AB159" s="9" t="b">
        <v>1</v>
      </c>
      <c r="AC159" s="68" t="s">
        <v>2033</v>
      </c>
      <c r="AD159" s="9" t="b">
        <v>1</v>
      </c>
      <c r="AE159" s="9" t="b">
        <v>1</v>
      </c>
      <c r="AF159" s="68" t="s">
        <v>2033</v>
      </c>
      <c r="AG159" s="68" t="s">
        <v>2033</v>
      </c>
      <c r="AH159" s="9" t="b">
        <v>1</v>
      </c>
      <c r="AI159" s="9" t="b">
        <v>1</v>
      </c>
      <c r="AJ159" s="9" t="b">
        <v>1</v>
      </c>
      <c r="AK159" s="9" t="b">
        <v>1</v>
      </c>
      <c r="AL159" s="9" t="b">
        <v>1</v>
      </c>
      <c r="AM159" s="9" t="b">
        <v>1</v>
      </c>
      <c r="AN159" s="9" t="b">
        <v>1</v>
      </c>
      <c r="AV159" s="55">
        <v>63048</v>
      </c>
      <c r="AW159" s="55">
        <v>63049</v>
      </c>
      <c r="BB159" s="55">
        <v>93048</v>
      </c>
      <c r="BC159" s="55">
        <v>93049</v>
      </c>
      <c r="BD159" s="9">
        <v>3048</v>
      </c>
      <c r="BE159" s="9">
        <f t="shared" si="52"/>
        <v>3049</v>
      </c>
      <c r="BF159" s="57" t="b">
        <f t="shared" si="58"/>
        <v>1</v>
      </c>
      <c r="BG159" s="57" t="b">
        <f t="shared" si="58"/>
        <v>1</v>
      </c>
    </row>
    <row r="160" spans="1:59">
      <c r="A160" s="9" t="s">
        <v>305</v>
      </c>
      <c r="B160" s="9" t="s">
        <v>1851</v>
      </c>
      <c r="C160" s="9">
        <v>3</v>
      </c>
      <c r="D160" s="9">
        <v>5</v>
      </c>
      <c r="E160" s="9" t="str">
        <f t="shared" si="57"/>
        <v>BZ-W_05</v>
      </c>
      <c r="F160" s="9" t="s">
        <v>1431</v>
      </c>
      <c r="G160" s="9" t="s">
        <v>655</v>
      </c>
      <c r="H160" s="9" t="s">
        <v>656</v>
      </c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>
        <f>MATCH($A160, 'Spells By School'!E:E, 0)</f>
        <v>40</v>
      </c>
      <c r="O160" s="9" t="e">
        <f>MATCH($A160, 'Spells By School'!F:F, 0)</f>
        <v>#N/A</v>
      </c>
      <c r="P160" s="9" t="e">
        <f ca="1">MATCH($A160, 'Spells By School'!G:G, 0)</f>
        <v>#N/A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 t="shared" si="53"/>
        <v>Invocation</v>
      </c>
      <c r="T160" s="9" t="str">
        <f t="shared" si="54"/>
        <v>EV</v>
      </c>
      <c r="U160" s="9">
        <f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50</v>
      </c>
      <c r="V160" s="9" t="str">
        <f>INDEX('Wand Mapping'!K:K, U160)</f>
        <v>wand_ai_480</v>
      </c>
      <c r="W160" s="9" t="str">
        <f t="shared" si="55"/>
        <v>wand_ai_480_EV</v>
      </c>
      <c r="Z160" s="9" t="str">
        <f t="shared" si="56"/>
        <v>wand_ai_480_EV</v>
      </c>
      <c r="AA160" s="9" t="b">
        <v>1</v>
      </c>
      <c r="AC160" s="68" t="s">
        <v>2033</v>
      </c>
      <c r="AD160" s="9" t="b">
        <v>1</v>
      </c>
      <c r="AF160" s="68" t="s">
        <v>2033</v>
      </c>
      <c r="AG160" s="68" t="s">
        <v>2033</v>
      </c>
      <c r="AH160" s="9" t="b">
        <v>1</v>
      </c>
      <c r="AI160" s="9" t="b">
        <v>1</v>
      </c>
      <c r="AJ160" s="9" t="b">
        <v>1</v>
      </c>
      <c r="AK160" s="9" t="b">
        <v>1</v>
      </c>
      <c r="AL160" s="9" t="b">
        <v>1</v>
      </c>
      <c r="AM160" s="9" t="b">
        <v>1</v>
      </c>
      <c r="AX160" s="55">
        <v>73050</v>
      </c>
      <c r="AY160" s="55">
        <v>73051</v>
      </c>
      <c r="BB160" s="55">
        <v>93050</v>
      </c>
      <c r="BC160" s="55">
        <v>93051</v>
      </c>
      <c r="BD160" s="9">
        <v>3050</v>
      </c>
      <c r="BE160" s="9">
        <f t="shared" si="52"/>
        <v>3051</v>
      </c>
      <c r="BF160" s="57" t="b">
        <f t="shared" si="58"/>
        <v>1</v>
      </c>
      <c r="BG160" s="57" t="b">
        <f t="shared" si="58"/>
        <v>1</v>
      </c>
    </row>
    <row r="161" spans="1:59">
      <c r="A161" s="9" t="s">
        <v>124</v>
      </c>
      <c r="B161" s="9" t="s">
        <v>1420</v>
      </c>
      <c r="C161" s="9">
        <v>3</v>
      </c>
      <c r="D161" s="9">
        <v>5</v>
      </c>
      <c r="E161" s="9" t="str">
        <f t="shared" si="57"/>
        <v>BZ-W005</v>
      </c>
      <c r="F161" s="9" t="s">
        <v>1432</v>
      </c>
      <c r="G161" s="9" t="s">
        <v>655</v>
      </c>
      <c r="H161" s="9" t="s">
        <v>656</v>
      </c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 t="e">
        <f>MATCH($A161, 'Spells By School'!D:D, 0)</f>
        <v>#N/A</v>
      </c>
      <c r="N161" s="9">
        <f>MATCH($A161, 'Spells By School'!E:E, 0)</f>
        <v>43</v>
      </c>
      <c r="O161" s="9" t="e">
        <f>MATCH($A161, 'Spells By School'!F:F, 0)</f>
        <v>#N/A</v>
      </c>
      <c r="P161" s="9" t="e">
        <f ca="1">MATCH($A161, 'Spells By School'!G:G, 0)</f>
        <v>#N/A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 t="shared" si="53"/>
        <v>Invocation</v>
      </c>
      <c r="T161" s="9" t="str">
        <f t="shared" si="54"/>
        <v>EV</v>
      </c>
      <c r="U161" s="9">
        <f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22</v>
      </c>
      <c r="V161" s="9" t="str">
        <f>INDEX('Wand Mapping'!K:K, U161)</f>
        <v>wand_ai_200</v>
      </c>
      <c r="W161" s="9" t="str">
        <f t="shared" si="55"/>
        <v>wand_ai_200_EV</v>
      </c>
      <c r="Z161" s="9" t="str">
        <f t="shared" si="56"/>
        <v>wand_ai_200_EV</v>
      </c>
      <c r="AA161" s="9" t="b">
        <v>1</v>
      </c>
      <c r="AD161" s="9" t="b">
        <v>1</v>
      </c>
      <c r="AH161" s="9" t="b">
        <v>1</v>
      </c>
      <c r="AI161" s="9" t="b">
        <v>1</v>
      </c>
      <c r="AJ161" s="9" t="b">
        <v>1</v>
      </c>
      <c r="AK161" s="9" t="b">
        <v>1</v>
      </c>
      <c r="AL161" s="9" t="b">
        <v>1</v>
      </c>
      <c r="AM161" s="9" t="b">
        <v>1</v>
      </c>
      <c r="AX161" s="55">
        <v>73052</v>
      </c>
      <c r="AY161" s="55">
        <v>73053</v>
      </c>
      <c r="BD161" s="9">
        <v>3052</v>
      </c>
      <c r="BE161" s="9">
        <f t="shared" si="52"/>
        <v>3053</v>
      </c>
      <c r="BF161" s="57" t="b">
        <f t="shared" si="58"/>
        <v>1</v>
      </c>
      <c r="BG161" s="57" t="b">
        <f t="shared" si="58"/>
        <v>1</v>
      </c>
    </row>
    <row r="162" spans="1:59">
      <c r="A162" s="66" t="s">
        <v>2045</v>
      </c>
      <c r="B162" s="9" t="s">
        <v>1707</v>
      </c>
      <c r="C162" s="9">
        <v>3</v>
      </c>
      <c r="D162" s="9">
        <v>5</v>
      </c>
      <c r="E162" s="9" t="str">
        <f t="shared" si="57"/>
        <v>BZ-OL05</v>
      </c>
      <c r="F162" s="9" t="s">
        <v>1529</v>
      </c>
      <c r="G162" s="9" t="s">
        <v>655</v>
      </c>
      <c r="H162" s="9" t="s">
        <v>654</v>
      </c>
      <c r="J162" s="9" t="e">
        <f>MATCH($A162, 'Spells By School'!A:A, 0)</f>
        <v>#N/A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 t="e">
        <f>MATCH($A162, 'Spells By School'!F:F, 0)</f>
        <v>#N/A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 t="shared" ca="1" si="53"/>
        <v>###error###</v>
      </c>
      <c r="T162" s="9" t="str">
        <f t="shared" ca="1" si="54"/>
        <v>###error###</v>
      </c>
      <c r="U162" s="9" t="str">
        <f ca="1"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###error###</v>
      </c>
      <c r="V162" s="9" t="e">
        <f ca="1">INDEX('Wand Mapping'!K:K, U162)</f>
        <v>#VALUE!</v>
      </c>
      <c r="W162" s="9" t="e">
        <f t="shared" ca="1" si="55"/>
        <v>#VALUE!</v>
      </c>
      <c r="Z162" s="9" t="e">
        <f t="shared" ca="1" si="56"/>
        <v>#VALUE!</v>
      </c>
      <c r="AA162" s="9" t="b">
        <v>1</v>
      </c>
      <c r="AD162" s="9" t="b">
        <v>1</v>
      </c>
      <c r="AH162" s="9" t="b">
        <v>1</v>
      </c>
      <c r="AI162" s="9" t="b">
        <v>1</v>
      </c>
      <c r="AJ162" s="9" t="b">
        <v>1</v>
      </c>
      <c r="AK162" s="9" t="b">
        <v>1</v>
      </c>
      <c r="AL162" s="9" t="b">
        <v>1</v>
      </c>
      <c r="AM162" s="9" t="b">
        <v>1</v>
      </c>
      <c r="AZ162" s="55">
        <v>83054</v>
      </c>
      <c r="BA162" s="55">
        <v>83055</v>
      </c>
      <c r="BD162" s="9">
        <v>3054</v>
      </c>
      <c r="BE162" s="9">
        <f t="shared" si="52"/>
        <v>3055</v>
      </c>
      <c r="BF162" s="57" t="b">
        <f t="shared" si="58"/>
        <v>1</v>
      </c>
      <c r="BG162" s="57" t="b">
        <f t="shared" si="58"/>
        <v>1</v>
      </c>
    </row>
    <row r="163" spans="1:59">
      <c r="A163" s="32" t="s">
        <v>236</v>
      </c>
      <c r="B163" s="9" t="s">
        <v>1782</v>
      </c>
      <c r="C163" s="9">
        <v>3</v>
      </c>
      <c r="D163" s="9">
        <v>5</v>
      </c>
      <c r="E163" s="9" t="str">
        <f t="shared" si="57"/>
        <v>BZ-R305</v>
      </c>
      <c r="F163" s="9" t="s">
        <v>1632</v>
      </c>
      <c r="G163" s="9" t="s">
        <v>655</v>
      </c>
      <c r="H163" s="9" t="s">
        <v>654</v>
      </c>
      <c r="I163" s="9" t="s">
        <v>653</v>
      </c>
      <c r="J163" s="9" t="e">
        <f>MATCH($A163, 'Spells By School'!A:A, 0)</f>
        <v>#N/A</v>
      </c>
      <c r="K163" s="9" t="e">
        <f>MATCH($A163, 'Spells By School'!B:B, 0)</f>
        <v>#N/A</v>
      </c>
      <c r="L163" s="9" t="e">
        <f>MATCH($A163, 'Spells By School'!C:C, 0)</f>
        <v>#N/A</v>
      </c>
      <c r="M163" s="9">
        <f>MATCH($A163, 'Spells By School'!D:D, 0)</f>
        <v>30</v>
      </c>
      <c r="N163" s="9" t="e">
        <f>MATCH($A163, 'Spells By School'!E:E, 0)</f>
        <v>#N/A</v>
      </c>
      <c r="O163" s="9" t="e">
        <f>MATCH($A163, 'Spells By School'!F:F, 0)</f>
        <v>#N/A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 t="shared" si="53"/>
        <v>Transmutation</v>
      </c>
      <c r="T163" s="9" t="str">
        <f t="shared" si="54"/>
        <v>TR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41</v>
      </c>
      <c r="V163" s="9" t="str">
        <f>INDEX('Wand Mapping'!K:K, U163)</f>
        <v>wand_ai_390</v>
      </c>
      <c r="W163" s="9" t="str">
        <f t="shared" si="55"/>
        <v>wand_ai_390_TR</v>
      </c>
      <c r="Z163" s="9" t="str">
        <f t="shared" si="56"/>
        <v>wand_ai_390_TR</v>
      </c>
      <c r="AA163" s="9" t="b">
        <v>1</v>
      </c>
      <c r="AC163" s="9" t="b">
        <v>1</v>
      </c>
      <c r="AD163" s="9" t="b">
        <v>1</v>
      </c>
      <c r="AF163" s="9" t="b">
        <v>1</v>
      </c>
      <c r="AG163" s="9" t="b">
        <v>1</v>
      </c>
      <c r="AH163" s="9" t="b">
        <v>1</v>
      </c>
      <c r="AI163" s="9" t="b">
        <v>1</v>
      </c>
      <c r="AJ163" s="9" t="b">
        <v>1</v>
      </c>
      <c r="AK163" s="9" t="b">
        <v>1</v>
      </c>
      <c r="AL163" s="9" t="b">
        <v>1</v>
      </c>
      <c r="AM163" s="9" t="b">
        <v>1</v>
      </c>
      <c r="AN163" s="9" t="b">
        <v>1</v>
      </c>
      <c r="AZ163" s="55">
        <v>83056</v>
      </c>
      <c r="BA163" s="55">
        <v>83057</v>
      </c>
      <c r="BD163" s="9">
        <v>3056</v>
      </c>
      <c r="BE163" s="9">
        <f t="shared" si="52"/>
        <v>3057</v>
      </c>
      <c r="BF163" s="57" t="b">
        <f t="shared" si="58"/>
        <v>1</v>
      </c>
      <c r="BG163" s="57" t="b">
        <f t="shared" si="58"/>
        <v>1</v>
      </c>
    </row>
    <row r="164" spans="1:59">
      <c r="A164" s="9" t="s">
        <v>528</v>
      </c>
      <c r="B164" s="9" t="s">
        <v>1708</v>
      </c>
      <c r="C164" s="9">
        <v>3</v>
      </c>
      <c r="D164" s="9">
        <v>5</v>
      </c>
      <c r="E164" s="9" t="str">
        <f t="shared" si="57"/>
        <v>BZ-OM05</v>
      </c>
      <c r="F164" s="9" t="s">
        <v>1530</v>
      </c>
      <c r="G164" s="9" t="s">
        <v>655</v>
      </c>
      <c r="H164" s="9" t="s">
        <v>654</v>
      </c>
      <c r="J164" s="9" t="e">
        <f>MATCH($A164, 'Spells By School'!A:A, 0)</f>
        <v>#N/A</v>
      </c>
      <c r="K164" s="9" t="e">
        <f>MATCH($A164, 'Spells By School'!B:B, 0)</f>
        <v>#N/A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>
        <f>MATCH($A164, 'Spells By School'!H:H, 0)</f>
        <v>9</v>
      </c>
      <c r="R164" s="9" t="e">
        <f>MATCH($A164, 'Spells By School'!I:I, 0)</f>
        <v>#N/A</v>
      </c>
      <c r="S164" s="9" t="str">
        <f t="shared" ca="1" si="53"/>
        <v>Illusion</v>
      </c>
      <c r="T164" s="9" t="str">
        <f t="shared" ca="1" si="54"/>
        <v>IL</v>
      </c>
      <c r="U164" s="9">
        <f ca="1"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84</v>
      </c>
      <c r="V164" s="9" t="str">
        <f ca="1">INDEX('Wand Mapping'!K:K, U164)</f>
        <v>wand_ai_820</v>
      </c>
      <c r="W164" s="9" t="str">
        <f t="shared" ca="1" si="55"/>
        <v>wand_ai_820_IL</v>
      </c>
      <c r="Z164" s="9" t="str">
        <f t="shared" ca="1" si="56"/>
        <v>wand_ai_820_IL</v>
      </c>
      <c r="AA164" s="9" t="b">
        <v>1</v>
      </c>
      <c r="AD164" s="9" t="b">
        <v>1</v>
      </c>
      <c r="AH164" s="9" t="b">
        <v>1</v>
      </c>
      <c r="AI164" s="9" t="b">
        <v>1</v>
      </c>
      <c r="AJ164" s="9" t="b">
        <v>1</v>
      </c>
      <c r="AK164" s="9" t="b">
        <v>1</v>
      </c>
      <c r="AL164" s="9" t="b">
        <v>1</v>
      </c>
      <c r="AM164" s="9" t="b">
        <v>1</v>
      </c>
      <c r="AZ164" s="55">
        <v>83058</v>
      </c>
      <c r="BA164" s="55">
        <v>83059</v>
      </c>
      <c r="BD164" s="9">
        <v>3058</v>
      </c>
      <c r="BE164" s="9">
        <f t="shared" si="52"/>
        <v>3059</v>
      </c>
      <c r="BF164" s="57" t="b">
        <f t="shared" si="58"/>
        <v>1</v>
      </c>
      <c r="BG164" s="57" t="b">
        <f t="shared" si="58"/>
        <v>1</v>
      </c>
    </row>
    <row r="165" spans="1:59">
      <c r="A165" s="9" t="s">
        <v>207</v>
      </c>
      <c r="B165" s="9" t="s">
        <v>1837</v>
      </c>
      <c r="C165" s="9">
        <v>3</v>
      </c>
      <c r="D165" s="9">
        <v>5</v>
      </c>
      <c r="E165" s="9" t="str">
        <f t="shared" si="57"/>
        <v>BZ-ON05</v>
      </c>
      <c r="F165" s="9" t="s">
        <v>1531</v>
      </c>
      <c r="G165" s="9" t="s">
        <v>655</v>
      </c>
      <c r="H165" s="9" t="s">
        <v>654</v>
      </c>
      <c r="J165" s="9" t="e">
        <f>MATCH($A165, 'Spells By School'!A:A, 0)</f>
        <v>#N/A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 t="e">
        <f>MATCH($A165, 'Spells By School'!E:E, 0)</f>
        <v>#N/A</v>
      </c>
      <c r="O165" s="9" t="e">
        <f>MATCH($A165, 'Spells By School'!F:F, 0)</f>
        <v>#N/A</v>
      </c>
      <c r="P165" s="9">
        <f ca="1">MATCH($A165, 'Spells By School'!G:G, 0)</f>
        <v>69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 t="shared" ca="1" si="53"/>
        <v>Necromancy</v>
      </c>
      <c r="T165" s="9" t="str">
        <f t="shared" ca="1" si="54"/>
        <v>NE</v>
      </c>
      <c r="U165" s="9">
        <f ca="1"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36</v>
      </c>
      <c r="V165" s="9" t="str">
        <f ca="1">INDEX('Wand Mapping'!K:K, U165)</f>
        <v>wand_ai_340</v>
      </c>
      <c r="W165" s="9" t="str">
        <f t="shared" ca="1" si="55"/>
        <v>wand_ai_340_NE</v>
      </c>
      <c r="Z165" s="9" t="str">
        <f t="shared" ca="1" si="56"/>
        <v>wand_ai_340_NE</v>
      </c>
      <c r="AA165" s="9" t="b">
        <v>1</v>
      </c>
      <c r="AD165" s="9" t="b">
        <v>1</v>
      </c>
      <c r="AH165" s="9" t="b">
        <v>1</v>
      </c>
      <c r="AI165" s="9" t="b">
        <v>1</v>
      </c>
      <c r="AJ165" s="9" t="b">
        <v>1</v>
      </c>
      <c r="AK165" s="9" t="b">
        <v>1</v>
      </c>
      <c r="AL165" s="9" t="b">
        <v>1</v>
      </c>
      <c r="AM165" s="9" t="b">
        <v>1</v>
      </c>
      <c r="AZ165" s="55">
        <v>83060</v>
      </c>
      <c r="BA165" s="55">
        <v>83061</v>
      </c>
      <c r="BD165" s="9">
        <v>3060</v>
      </c>
      <c r="BE165" s="9">
        <f t="shared" si="52"/>
        <v>3061</v>
      </c>
      <c r="BF165" s="57" t="b">
        <f t="shared" si="58"/>
        <v>1</v>
      </c>
      <c r="BG165" s="57" t="b">
        <f t="shared" si="58"/>
        <v>1</v>
      </c>
    </row>
    <row r="166" spans="1:59">
      <c r="A166" s="9" t="s">
        <v>255</v>
      </c>
      <c r="B166" s="9" t="s">
        <v>1709</v>
      </c>
      <c r="C166" s="9">
        <v>3</v>
      </c>
      <c r="D166" s="9">
        <v>5</v>
      </c>
      <c r="E166" s="9" t="str">
        <f t="shared" si="57"/>
        <v>BZ-OO05</v>
      </c>
      <c r="F166" s="9" t="s">
        <v>1532</v>
      </c>
      <c r="G166" s="9" t="s">
        <v>655</v>
      </c>
      <c r="H166" s="9" t="s">
        <v>654</v>
      </c>
      <c r="J166" s="9" t="e">
        <f>MATCH($A166, 'Spells By School'!A:A, 0)</f>
        <v>#N/A</v>
      </c>
      <c r="K166" s="9" t="e">
        <f>MATCH($A166, 'Spells By School'!B:B, 0)</f>
        <v>#N/A</v>
      </c>
      <c r="L166" s="9" t="e">
        <f>MATCH($A166, 'Spells By School'!C:C, 0)</f>
        <v>#N/A</v>
      </c>
      <c r="M166" s="9" t="e">
        <f>MATCH($A166, 'Spells By School'!D:D, 0)</f>
        <v>#N/A</v>
      </c>
      <c r="N166" s="9" t="e">
        <f>MATCH($A166, 'Spells By School'!E:E, 0)</f>
        <v>#N/A</v>
      </c>
      <c r="O166" s="9">
        <f>MATCH($A166, 'Spells By School'!F:F, 0)</f>
        <v>11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 t="shared" si="53"/>
        <v>Enchantment</v>
      </c>
      <c r="T166" s="9" t="str">
        <f t="shared" si="54"/>
        <v>EN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43</v>
      </c>
      <c r="V166" s="9" t="str">
        <f>INDEX('Wand Mapping'!K:K, U166)</f>
        <v>wand_ai_410</v>
      </c>
      <c r="W166" s="9" t="str">
        <f t="shared" si="55"/>
        <v>wand_ai_410_EN</v>
      </c>
      <c r="Z166" s="9" t="str">
        <f t="shared" si="56"/>
        <v>wand_ai_410_EN</v>
      </c>
      <c r="AA166" s="9" t="b">
        <v>1</v>
      </c>
      <c r="AD166" s="9" t="b">
        <v>1</v>
      </c>
      <c r="AH166" s="9" t="b">
        <v>1</v>
      </c>
      <c r="AI166" s="9" t="b">
        <v>1</v>
      </c>
      <c r="AJ166" s="9" t="b">
        <v>1</v>
      </c>
      <c r="AK166" s="9" t="b">
        <v>1</v>
      </c>
      <c r="AL166" s="9" t="b">
        <v>1</v>
      </c>
      <c r="AM166" s="9" t="b">
        <v>1</v>
      </c>
      <c r="AZ166" s="55">
        <v>83062</v>
      </c>
      <c r="BA166" s="55">
        <v>83063</v>
      </c>
      <c r="BD166" s="9">
        <v>3062</v>
      </c>
      <c r="BE166" s="9">
        <f t="shared" si="52"/>
        <v>3063</v>
      </c>
      <c r="BF166" s="57" t="b">
        <f t="shared" si="58"/>
        <v>1</v>
      </c>
      <c r="BG166" s="57" t="b">
        <f t="shared" si="58"/>
        <v>1</v>
      </c>
    </row>
    <row r="167" spans="1:59">
      <c r="A167" s="9" t="s">
        <v>473</v>
      </c>
      <c r="B167" s="9" t="s">
        <v>1710</v>
      </c>
      <c r="C167" s="9">
        <v>3</v>
      </c>
      <c r="D167" s="9">
        <v>5</v>
      </c>
      <c r="E167" s="9" t="str">
        <f t="shared" si="57"/>
        <v>BZ-OP05</v>
      </c>
      <c r="F167" s="9" t="s">
        <v>1533</v>
      </c>
      <c r="G167" s="9" t="s">
        <v>655</v>
      </c>
      <c r="H167" s="9" t="s">
        <v>654</v>
      </c>
      <c r="J167" s="9" t="e">
        <f>MATCH($A167, 'Spells By School'!A:A, 0)</f>
        <v>#N/A</v>
      </c>
      <c r="K167" s="9" t="e">
        <f>MATCH($A167, 'Spells By School'!B:B, 0)</f>
        <v>#N/A</v>
      </c>
      <c r="L167" s="9">
        <f>MATCH($A167, 'Spells By School'!C:C, 0)</f>
        <v>19</v>
      </c>
      <c r="M167" s="9" t="e">
        <f>MATCH($A167, 'Spells By School'!D:D, 0)</f>
        <v>#N/A</v>
      </c>
      <c r="N167" s="9" t="e">
        <f>MATCH($A167, 'Spells By School'!E:E, 0)</f>
        <v>#N/A</v>
      </c>
      <c r="O167" s="9" t="e">
        <f>MATCH($A167, 'Spells By School'!F:F, 0)</f>
        <v>#N/A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 t="shared" si="53"/>
        <v>Divination</v>
      </c>
      <c r="T167" s="9" t="str">
        <f t="shared" si="54"/>
        <v>DI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77</v>
      </c>
      <c r="V167" s="9" t="str">
        <f>INDEX('Wand Mapping'!K:K, U167)</f>
        <v>wand_ai_750</v>
      </c>
      <c r="W167" s="9" t="str">
        <f t="shared" si="55"/>
        <v>wand_ai_750_DI</v>
      </c>
      <c r="Z167" s="9" t="str">
        <f t="shared" si="56"/>
        <v>wand_ai_750_DI</v>
      </c>
      <c r="AA167" s="9" t="b">
        <v>1</v>
      </c>
      <c r="AD167" s="9" t="b">
        <v>1</v>
      </c>
      <c r="AH167" s="9" t="b">
        <v>1</v>
      </c>
      <c r="AI167" s="9" t="b">
        <v>1</v>
      </c>
      <c r="AJ167" s="9" t="b">
        <v>1</v>
      </c>
      <c r="AK167" s="9" t="b">
        <v>1</v>
      </c>
      <c r="AL167" s="9" t="b">
        <v>1</v>
      </c>
      <c r="AM167" s="9" t="b">
        <v>1</v>
      </c>
      <c r="AZ167" s="55">
        <v>83064</v>
      </c>
      <c r="BA167" s="55">
        <v>83065</v>
      </c>
      <c r="BD167" s="9">
        <v>3064</v>
      </c>
      <c r="BE167" s="9">
        <f t="shared" si="52"/>
        <v>3065</v>
      </c>
      <c r="BF167" s="57" t="b">
        <f t="shared" si="58"/>
        <v>1</v>
      </c>
      <c r="BG167" s="57" t="b">
        <f t="shared" si="58"/>
        <v>1</v>
      </c>
    </row>
    <row r="168" spans="1:59">
      <c r="A168" s="9" t="s">
        <v>302</v>
      </c>
      <c r="B168" s="9" t="s">
        <v>1711</v>
      </c>
      <c r="C168" s="9">
        <v>3</v>
      </c>
      <c r="D168" s="9">
        <v>5</v>
      </c>
      <c r="E168" s="9" t="str">
        <f t="shared" si="57"/>
        <v>BZ-OQ05</v>
      </c>
      <c r="F168" s="9" t="s">
        <v>1534</v>
      </c>
      <c r="G168" s="9" t="s">
        <v>655</v>
      </c>
      <c r="H168" s="9" t="s">
        <v>654</v>
      </c>
      <c r="J168" s="9">
        <f>MATCH($A168, 'Spells By School'!A:A, 0)</f>
        <v>21</v>
      </c>
      <c r="K168" s="9" t="e">
        <f>MATCH($A168, 'Spells By School'!B:B, 0)</f>
        <v>#N/A</v>
      </c>
      <c r="L168" s="9" t="e">
        <f>MATCH($A168, 'Spells By School'!C:C, 0)</f>
        <v>#N/A</v>
      </c>
      <c r="M168" s="9" t="e">
        <f>MATCH($A168, 'Spells By School'!D:D, 0)</f>
        <v>#N/A</v>
      </c>
      <c r="N168" s="9" t="e">
        <f>MATCH($A168, 'Spells By School'!E:E, 0)</f>
        <v>#N/A</v>
      </c>
      <c r="O168" s="9" t="e">
        <f>MATCH($A168, 'Spells By School'!F:F, 0)</f>
        <v>#N/A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 t="shared" si="53"/>
        <v>Abjuration</v>
      </c>
      <c r="T168" s="9" t="str">
        <f t="shared" si="54"/>
        <v>AB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50</v>
      </c>
      <c r="V168" s="9" t="str">
        <f>INDEX('Wand Mapping'!K:K, U168)</f>
        <v>wand_ai_480</v>
      </c>
      <c r="W168" s="9" t="str">
        <f t="shared" si="55"/>
        <v>wand_ai_480_AB</v>
      </c>
      <c r="Z168" s="9" t="str">
        <f t="shared" si="56"/>
        <v>wand_ai_480_AB</v>
      </c>
      <c r="AA168" s="9" t="b">
        <v>1</v>
      </c>
      <c r="AD168" s="9" t="b">
        <v>1</v>
      </c>
      <c r="AH168" s="9" t="b">
        <v>1</v>
      </c>
      <c r="AI168" s="9" t="b">
        <v>1</v>
      </c>
      <c r="AJ168" s="9" t="b">
        <v>1</v>
      </c>
      <c r="AK168" s="9" t="b">
        <v>1</v>
      </c>
      <c r="AL168" s="9" t="b">
        <v>1</v>
      </c>
      <c r="AM168" s="9" t="b">
        <v>1</v>
      </c>
      <c r="AZ168" s="55">
        <v>83066</v>
      </c>
      <c r="BA168" s="55">
        <v>83067</v>
      </c>
      <c r="BD168" s="9">
        <v>3066</v>
      </c>
      <c r="BE168" s="9">
        <f t="shared" si="52"/>
        <v>3067</v>
      </c>
      <c r="BF168" s="57" t="b">
        <f t="shared" si="58"/>
        <v>1</v>
      </c>
      <c r="BG168" s="57" t="b">
        <f t="shared" si="58"/>
        <v>1</v>
      </c>
    </row>
    <row r="169" spans="1:59">
      <c r="A169" s="29" t="s">
        <v>595</v>
      </c>
      <c r="B169" s="9" t="s">
        <v>1783</v>
      </c>
      <c r="C169" s="9">
        <v>3</v>
      </c>
      <c r="D169" s="9">
        <v>5</v>
      </c>
      <c r="E169" s="9" t="str">
        <f t="shared" si="57"/>
        <v>BZ-R405</v>
      </c>
      <c r="F169" s="9" t="s">
        <v>1633</v>
      </c>
      <c r="G169" s="9" t="s">
        <v>655</v>
      </c>
      <c r="H169" s="9" t="s">
        <v>654</v>
      </c>
      <c r="I169" s="9" t="s">
        <v>653</v>
      </c>
      <c r="J169" s="9" t="e">
        <f>MATCH($A169, 'Spells By School'!A:A, 0)</f>
        <v>#N/A</v>
      </c>
      <c r="K169" s="9">
        <f>MATCH($A169, 'Spells By School'!B:B, 0)</f>
        <v>30</v>
      </c>
      <c r="L169" s="9" t="e">
        <f>MATCH($A169, 'Spells By School'!C:C, 0)</f>
        <v>#N/A</v>
      </c>
      <c r="M169" s="9" t="e">
        <f>MATCH($A169, 'Spells By School'!D:D, 0)</f>
        <v>#N/A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 t="e">
        <f>MATCH($A169, 'Spells By School'!H:H, 0)</f>
        <v>#N/A</v>
      </c>
      <c r="R169" s="9" t="e">
        <f>MATCH($A169, 'Spells By School'!I:I, 0)</f>
        <v>#N/A</v>
      </c>
      <c r="S169" s="9" t="str">
        <f t="shared" si="53"/>
        <v>Conjuration</v>
      </c>
      <c r="T169" s="9" t="str">
        <f t="shared" si="54"/>
        <v>CO</v>
      </c>
      <c r="U169" s="9">
        <f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95</v>
      </c>
      <c r="V169" s="9" t="str">
        <f>INDEX('Wand Mapping'!K:K, U169)</f>
        <v>wand_ai_930</v>
      </c>
      <c r="W169" s="9" t="str">
        <f t="shared" si="55"/>
        <v>wand_ai_930_CO</v>
      </c>
      <c r="Z169" s="9" t="str">
        <f t="shared" si="56"/>
        <v>wand_ai_930_CO</v>
      </c>
      <c r="AA169" s="9" t="b">
        <v>1</v>
      </c>
      <c r="AC169" s="68" t="s">
        <v>2033</v>
      </c>
      <c r="AD169" s="9" t="b">
        <v>1</v>
      </c>
      <c r="AF169" s="68" t="s">
        <v>2033</v>
      </c>
      <c r="AG169" s="68" t="s">
        <v>2033</v>
      </c>
      <c r="AH169" s="9" t="b">
        <v>1</v>
      </c>
      <c r="AI169" s="9" t="b">
        <v>1</v>
      </c>
      <c r="AJ169" s="9" t="b">
        <v>1</v>
      </c>
      <c r="AK169" s="9" t="b">
        <v>1</v>
      </c>
      <c r="AL169" s="9" t="b">
        <v>1</v>
      </c>
      <c r="AM169" s="9" t="b">
        <v>1</v>
      </c>
      <c r="AZ169" s="55">
        <v>83068</v>
      </c>
      <c r="BA169" s="55">
        <v>83069</v>
      </c>
      <c r="BD169" s="9">
        <v>3068</v>
      </c>
      <c r="BE169" s="9">
        <f t="shared" si="52"/>
        <v>3069</v>
      </c>
      <c r="BF169" s="57" t="b">
        <f t="shared" si="58"/>
        <v>1</v>
      </c>
      <c r="BG169" s="57" t="b">
        <f t="shared" si="58"/>
        <v>1</v>
      </c>
    </row>
    <row r="170" spans="1:59">
      <c r="A170" s="9" t="s">
        <v>410</v>
      </c>
      <c r="B170" s="9" t="s">
        <v>1784</v>
      </c>
      <c r="C170" s="9">
        <v>3</v>
      </c>
      <c r="D170" s="9">
        <v>5</v>
      </c>
      <c r="E170" s="9" t="str">
        <f t="shared" si="57"/>
        <v>BZ-R505</v>
      </c>
      <c r="F170" s="9" t="s">
        <v>1634</v>
      </c>
      <c r="G170" s="9" t="s">
        <v>655</v>
      </c>
      <c r="H170" s="9" t="s">
        <v>654</v>
      </c>
      <c r="I170" s="9" t="s">
        <v>653</v>
      </c>
      <c r="J170" s="9" t="e">
        <f>MATCH($A170, 'Spells By School'!A:A, 0)</f>
        <v>#N/A</v>
      </c>
      <c r="K170" s="9" t="e">
        <f>MATCH($A170, 'Spells By School'!B:B, 0)</f>
        <v>#N/A</v>
      </c>
      <c r="L170" s="9" t="e">
        <f>MATCH($A170, 'Spells By School'!C:C, 0)</f>
        <v>#N/A</v>
      </c>
      <c r="M170" s="9">
        <f>MATCH($A170, 'Spells By School'!D:D, 0)</f>
        <v>86</v>
      </c>
      <c r="N170" s="9" t="e">
        <f>MATCH($A170, 'Spells By School'!E:E, 0)</f>
        <v>#N/A</v>
      </c>
      <c r="O170" s="9" t="e">
        <f>MATCH($A170, 'Spells By School'!F:F, 0)</f>
        <v>#N/A</v>
      </c>
      <c r="P170" s="9" t="e">
        <f ca="1">MATCH($A170, 'Spells By School'!G:G, 0)</f>
        <v>#N/A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 t="shared" si="53"/>
        <v>Transmutation</v>
      </c>
      <c r="T170" s="9" t="str">
        <f t="shared" si="54"/>
        <v>TR</v>
      </c>
      <c r="U170" s="9">
        <f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67</v>
      </c>
      <c r="V170" s="9" t="str">
        <f>INDEX('Wand Mapping'!K:K, U170)</f>
        <v>wand_ai_650</v>
      </c>
      <c r="W170" s="9" t="str">
        <f t="shared" si="55"/>
        <v>wand_ai_650_TR</v>
      </c>
      <c r="Z170" s="9" t="str">
        <f t="shared" si="56"/>
        <v>wand_ai_650_TR</v>
      </c>
      <c r="AA170" s="9" t="b">
        <v>1</v>
      </c>
      <c r="AD170" s="9" t="b">
        <v>1</v>
      </c>
      <c r="AH170" s="9" t="b">
        <v>1</v>
      </c>
      <c r="AI170" s="9" t="b">
        <v>1</v>
      </c>
      <c r="AJ170" s="9" t="b">
        <v>1</v>
      </c>
      <c r="AK170" s="9" t="b">
        <v>1</v>
      </c>
      <c r="AL170" s="9" t="b">
        <v>1</v>
      </c>
      <c r="AM170" s="9" t="b">
        <v>1</v>
      </c>
      <c r="AZ170" s="55">
        <v>83070</v>
      </c>
      <c r="BA170" s="55">
        <v>83071</v>
      </c>
      <c r="BD170" s="9">
        <v>3070</v>
      </c>
      <c r="BE170" s="9">
        <f t="shared" si="52"/>
        <v>3071</v>
      </c>
      <c r="BF170" s="57" t="b">
        <f t="shared" si="58"/>
        <v>1</v>
      </c>
      <c r="BG170" s="57" t="b">
        <f t="shared" si="58"/>
        <v>1</v>
      </c>
    </row>
    <row r="171" spans="1:59">
      <c r="A171" s="9" t="s">
        <v>340</v>
      </c>
      <c r="B171" s="9" t="s">
        <v>1785</v>
      </c>
      <c r="C171" s="9">
        <v>3</v>
      </c>
      <c r="D171" s="9">
        <v>5</v>
      </c>
      <c r="E171" s="9" t="str">
        <f t="shared" si="57"/>
        <v>BZ-R605</v>
      </c>
      <c r="F171" s="9" t="s">
        <v>1635</v>
      </c>
      <c r="G171" s="9" t="s">
        <v>655</v>
      </c>
      <c r="H171" s="9" t="s">
        <v>654</v>
      </c>
      <c r="I171" s="9" t="s">
        <v>653</v>
      </c>
      <c r="J171" s="9">
        <f>MATCH($A171, 'Spells By School'!A:A, 0)</f>
        <v>24</v>
      </c>
      <c r="K171" s="9" t="e">
        <f>MATCH($A171, 'Spells By School'!B:B, 0)</f>
        <v>#N/A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 t="e">
        <f ca="1">MATCH($A171, 'Spells By School'!G:G, 0)</f>
        <v>#N/A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 t="shared" si="53"/>
        <v>Abjuration</v>
      </c>
      <c r="T171" s="9" t="str">
        <f t="shared" si="54"/>
        <v>AB</v>
      </c>
      <c r="U171" s="9">
        <f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56</v>
      </c>
      <c r="V171" s="9" t="str">
        <f>INDEX('Wand Mapping'!K:K, U171)</f>
        <v>wand_ai_540</v>
      </c>
      <c r="W171" s="9" t="str">
        <f t="shared" si="55"/>
        <v>wand_ai_540_AB</v>
      </c>
      <c r="Z171" s="9" t="str">
        <f t="shared" si="56"/>
        <v>wand_ai_540_AB</v>
      </c>
      <c r="AA171" s="9" t="b">
        <v>1</v>
      </c>
      <c r="AD171" s="9" t="b">
        <v>1</v>
      </c>
      <c r="AH171" s="9" t="b">
        <v>1</v>
      </c>
      <c r="AI171" s="9" t="b">
        <v>1</v>
      </c>
      <c r="AJ171" s="9" t="b">
        <v>1</v>
      </c>
      <c r="AK171" s="9" t="b">
        <v>1</v>
      </c>
      <c r="AL171" s="9" t="b">
        <v>1</v>
      </c>
      <c r="AM171" s="9" t="b">
        <v>1</v>
      </c>
      <c r="AZ171" s="55">
        <v>83072</v>
      </c>
      <c r="BA171" s="55">
        <v>83073</v>
      </c>
      <c r="BD171" s="9">
        <v>3072</v>
      </c>
      <c r="BE171" s="9">
        <f t="shared" si="52"/>
        <v>3073</v>
      </c>
      <c r="BF171" s="57" t="b">
        <f t="shared" si="58"/>
        <v>1</v>
      </c>
      <c r="BG171" s="57" t="b">
        <f t="shared" si="58"/>
        <v>1</v>
      </c>
    </row>
    <row r="172" spans="1:59">
      <c r="A172" s="9" t="s">
        <v>135</v>
      </c>
      <c r="B172" s="9" t="s">
        <v>1712</v>
      </c>
      <c r="C172" s="9">
        <v>3</v>
      </c>
      <c r="D172" s="9">
        <v>5</v>
      </c>
      <c r="E172" s="9" t="str">
        <f t="shared" si="57"/>
        <v>BZ-OR05</v>
      </c>
      <c r="F172" s="9" t="s">
        <v>1535</v>
      </c>
      <c r="G172" s="9" t="s">
        <v>655</v>
      </c>
      <c r="H172" s="9" t="s">
        <v>654</v>
      </c>
      <c r="J172" s="9" t="e">
        <f>MATCH($A172, 'Spells By School'!A:A, 0)</f>
        <v>#N/A</v>
      </c>
      <c r="K172" s="9">
        <f>MATCH($A172, 'Spells By School'!B:B, 0)</f>
        <v>48</v>
      </c>
      <c r="L172" s="9" t="e">
        <f>MATCH($A172, 'Spells By School'!C:C, 0)</f>
        <v>#N/A</v>
      </c>
      <c r="M172" s="9" t="e">
        <f>MATCH($A172, 'Spells By School'!D:D, 0)</f>
        <v>#N/A</v>
      </c>
      <c r="N172" s="9" t="e">
        <f>MATCH($A172, 'Spells By School'!E:E, 0)</f>
        <v>#N/A</v>
      </c>
      <c r="O172" s="9" t="e">
        <f>MATCH($A172, 'Spells By School'!F:F, 0)</f>
        <v>#N/A</v>
      </c>
      <c r="P172" s="9" t="e">
        <f ca="1">MATCH($A172, 'Spells By School'!G:G, 0)</f>
        <v>#N/A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 t="shared" si="53"/>
        <v>Conjuration</v>
      </c>
      <c r="T172" s="9" t="str">
        <f t="shared" si="54"/>
        <v>CO</v>
      </c>
      <c r="U172" s="9">
        <f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24</v>
      </c>
      <c r="V172" s="9" t="str">
        <f>INDEX('Wand Mapping'!K:K, U172)</f>
        <v>wand_ai_220</v>
      </c>
      <c r="W172" s="9" t="str">
        <f t="shared" si="55"/>
        <v>wand_ai_220_CO</v>
      </c>
      <c r="Z172" s="9" t="str">
        <f t="shared" si="56"/>
        <v>wand_ai_220_CO</v>
      </c>
      <c r="AA172" s="9" t="b">
        <v>1</v>
      </c>
      <c r="AD172" s="9" t="b">
        <v>1</v>
      </c>
      <c r="AH172" s="9" t="b">
        <v>1</v>
      </c>
      <c r="AI172" s="9" t="b">
        <v>1</v>
      </c>
      <c r="AJ172" s="9" t="b">
        <v>1</v>
      </c>
      <c r="AK172" s="9" t="b">
        <v>1</v>
      </c>
      <c r="AL172" s="9" t="b">
        <v>1</v>
      </c>
      <c r="AM172" s="9" t="b">
        <v>1</v>
      </c>
      <c r="AZ172" s="55">
        <v>83074</v>
      </c>
      <c r="BA172" s="55">
        <v>83075</v>
      </c>
      <c r="BD172" s="9">
        <v>3074</v>
      </c>
      <c r="BE172" s="9">
        <f t="shared" si="52"/>
        <v>3075</v>
      </c>
      <c r="BF172" s="57" t="b">
        <f t="shared" si="58"/>
        <v>1</v>
      </c>
      <c r="BG172" s="57" t="b">
        <f t="shared" si="58"/>
        <v>1</v>
      </c>
    </row>
    <row r="173" spans="1:59">
      <c r="A173" s="9" t="s">
        <v>380</v>
      </c>
      <c r="B173" s="9" t="s">
        <v>1027</v>
      </c>
      <c r="C173" s="9">
        <v>3</v>
      </c>
      <c r="D173" s="9">
        <v>5</v>
      </c>
      <c r="E173" s="9" t="str">
        <f t="shared" si="57"/>
        <v>BZ-3H05</v>
      </c>
      <c r="F173" s="9" t="s">
        <v>923</v>
      </c>
      <c r="G173" s="9" t="s">
        <v>655</v>
      </c>
      <c r="H173" s="9" t="s">
        <v>652</v>
      </c>
      <c r="J173" s="9" t="e">
        <f>MATCH($A173, 'Spells By School'!A:A, 0)</f>
        <v>#N/A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>
        <f ca="1">MATCH($A173, 'Spells By School'!G:G, 0)</f>
        <v>4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t="shared" ca="1" si="53"/>
        <v>Necromancy</v>
      </c>
      <c r="T173" s="9" t="str">
        <f t="shared" ca="1" si="54"/>
        <v>NE</v>
      </c>
      <c r="U173" s="9">
        <f ca="1"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62</v>
      </c>
      <c r="V173" s="9" t="str">
        <f ca="1">INDEX('Wand Mapping'!K:K, U173)</f>
        <v>wand_ai_600</v>
      </c>
      <c r="W173" s="9" t="str">
        <f t="shared" ca="1" si="55"/>
        <v>wand_ai_600_NE</v>
      </c>
      <c r="Z173" s="9" t="str">
        <f t="shared" ca="1" si="56"/>
        <v>wand_ai_600_NE</v>
      </c>
      <c r="AB173" s="9" t="b">
        <v>1</v>
      </c>
      <c r="AE173" s="9" t="b">
        <v>1</v>
      </c>
      <c r="AH173" s="9" t="b">
        <v>1</v>
      </c>
      <c r="AI173" s="9" t="b">
        <v>1</v>
      </c>
      <c r="AJ173" s="9" t="b">
        <v>1</v>
      </c>
      <c r="AK173" s="9" t="b">
        <v>1</v>
      </c>
      <c r="AL173" s="9" t="b">
        <v>1</v>
      </c>
      <c r="AM173" s="9" t="b">
        <v>1</v>
      </c>
      <c r="AX173" s="55">
        <v>73500</v>
      </c>
      <c r="AY173" s="55">
        <v>73501</v>
      </c>
      <c r="AZ173" s="55">
        <v>83500</v>
      </c>
      <c r="BA173" s="55">
        <v>83501</v>
      </c>
      <c r="BD173" s="9">
        <v>3500</v>
      </c>
      <c r="BE173" s="9">
        <f t="shared" si="52"/>
        <v>3501</v>
      </c>
      <c r="BF173" s="57" t="b">
        <f t="shared" si="58"/>
        <v>1</v>
      </c>
      <c r="BG173" s="57" t="b">
        <f t="shared" si="58"/>
        <v>1</v>
      </c>
    </row>
    <row r="174" spans="1:59">
      <c r="A174" s="67" t="s">
        <v>2046</v>
      </c>
      <c r="AB174" s="9" t="b">
        <v>1</v>
      </c>
      <c r="AE174" s="9" t="b">
        <v>1</v>
      </c>
      <c r="AH174" s="9" t="b">
        <v>1</v>
      </c>
      <c r="AI174" s="9" t="b">
        <v>1</v>
      </c>
      <c r="AJ174" s="9" t="b">
        <v>1</v>
      </c>
      <c r="AK174" s="9" t="b">
        <v>1</v>
      </c>
      <c r="AL174" s="9" t="b">
        <v>1</v>
      </c>
      <c r="AM174" s="9" t="b">
        <v>1</v>
      </c>
      <c r="AX174" s="55"/>
      <c r="AY174" s="55"/>
      <c r="AZ174" s="55"/>
      <c r="BA174" s="55"/>
      <c r="BB174" s="55">
        <v>93502</v>
      </c>
      <c r="BC174" s="55">
        <v>93503</v>
      </c>
      <c r="BD174" s="9">
        <v>3502</v>
      </c>
      <c r="BE174" s="9">
        <f t="shared" ref="BE174:BE205" si="59">IF(BD174="", "", BD174+1)</f>
        <v>3503</v>
      </c>
      <c r="BF174" s="57" t="b">
        <f t="shared" si="58"/>
        <v>1</v>
      </c>
      <c r="BG174" s="57" t="b">
        <f t="shared" si="58"/>
        <v>1</v>
      </c>
    </row>
    <row r="175" spans="1:59">
      <c r="A175" s="67" t="s">
        <v>2051</v>
      </c>
      <c r="AB175" s="9" t="b">
        <v>1</v>
      </c>
      <c r="AE175" s="9" t="b">
        <v>1</v>
      </c>
      <c r="AH175" s="9" t="b">
        <v>1</v>
      </c>
      <c r="AI175" s="9" t="b">
        <v>1</v>
      </c>
      <c r="AJ175" s="9" t="b">
        <v>1</v>
      </c>
      <c r="AK175" s="9" t="b">
        <v>1</v>
      </c>
      <c r="AL175" s="9" t="b">
        <v>1</v>
      </c>
      <c r="AM175" s="9" t="b">
        <v>1</v>
      </c>
      <c r="AV175" s="55"/>
      <c r="AW175" s="55"/>
      <c r="BB175" s="55">
        <v>93504</v>
      </c>
      <c r="BC175" s="55">
        <v>93505</v>
      </c>
      <c r="BD175" s="9">
        <v>3504</v>
      </c>
      <c r="BE175" s="9">
        <f t="shared" si="59"/>
        <v>3505</v>
      </c>
      <c r="BF175" s="57" t="b">
        <f>AND(
OR(ISBLANK(AV175), AND(MOD(AV175, 10000) = BD175, QUOTIENT(AV175, 10000) = 6)),
OR(ISBLANK(AX175), AND(MOD(AX175, 10000) = BD175, QUOTIENT(AX175, 10000) = 7)),
OR(ISBLANK(AZ175), AND(MOD(AZ175, 10000) = BD175, QUOTIENT(AZ175, 10000) = 8)),
OR(ISBLANK(BB175), AND(MOD(BB175, 10000) = BD175, QUOTIENT(BB175, 10000) = 9))
)</f>
        <v>1</v>
      </c>
      <c r="BG175" s="57" t="b">
        <f>AND(
OR(ISBLANK(AW175), AND(MOD(AW175, 10000) = BE175, QUOTIENT(AW175, 10000) = 6)),
OR(ISBLANK(AY175), AND(MOD(AY175, 10000) = BE175, QUOTIENT(AY175, 10000) = 7)),
OR(ISBLANK(BA175), AND(MOD(BA175, 10000) = BE175, QUOTIENT(BA175, 10000) = 8)),
OR(ISBLANK(BC175), AND(MOD(BC175, 10000) = BE175, QUOTIENT(BC175, 10000) = 9))
)</f>
        <v>1</v>
      </c>
    </row>
    <row r="176" spans="1:59">
      <c r="A176" s="67" t="s">
        <v>2048</v>
      </c>
      <c r="AB176" s="9" t="b">
        <v>1</v>
      </c>
      <c r="AE176" s="9" t="b">
        <v>1</v>
      </c>
      <c r="AH176" s="9" t="b">
        <v>1</v>
      </c>
      <c r="AI176" s="9" t="b">
        <v>1</v>
      </c>
      <c r="AJ176" s="9" t="b">
        <v>1</v>
      </c>
      <c r="AK176" s="9" t="b">
        <v>1</v>
      </c>
      <c r="AL176" s="9" t="b">
        <v>1</v>
      </c>
      <c r="AM176" s="9" t="b">
        <v>1</v>
      </c>
      <c r="AV176" s="55">
        <v>63506</v>
      </c>
      <c r="AW176" s="55">
        <v>63507</v>
      </c>
      <c r="BD176" s="9">
        <v>3506</v>
      </c>
      <c r="BE176" s="9">
        <f t="shared" si="59"/>
        <v>3507</v>
      </c>
      <c r="BF176" s="57" t="b">
        <f t="shared" ref="BF176:BG196" si="60">AND(
OR(ISBLANK(AV176), AND(MOD(AV176, 10000) = BD176, QUOTIENT(AV176, 10000) = 6)),
OR(ISBLANK(AX176), AND(MOD(AX176, 10000) = BD176, QUOTIENT(AX176, 10000) = 7)),
OR(ISBLANK(AZ176), AND(MOD(AZ176, 10000) = BD176, QUOTIENT(AZ176, 10000) = 8)),
OR(ISBLANK(BB176), AND(MOD(BB176, 10000) = BD176, QUOTIENT(BB176, 10000) = 9))
)</f>
        <v>1</v>
      </c>
      <c r="BG176" s="57" t="b">
        <f t="shared" si="60"/>
        <v>1</v>
      </c>
    </row>
    <row r="177" spans="1:59">
      <c r="A177" s="67" t="s">
        <v>2049</v>
      </c>
      <c r="AB177" s="9" t="b">
        <v>1</v>
      </c>
      <c r="AE177" s="9" t="b">
        <v>1</v>
      </c>
      <c r="AH177" s="9" t="b">
        <v>1</v>
      </c>
      <c r="AI177" s="9" t="b">
        <v>1</v>
      </c>
      <c r="AJ177" s="9" t="b">
        <v>1</v>
      </c>
      <c r="AK177" s="9" t="b">
        <v>1</v>
      </c>
      <c r="AL177" s="9" t="b">
        <v>1</v>
      </c>
      <c r="AM177" s="9" t="b">
        <v>1</v>
      </c>
      <c r="AV177" s="55">
        <v>63508</v>
      </c>
      <c r="AW177" s="55">
        <v>63509</v>
      </c>
      <c r="BD177" s="9">
        <v>3508</v>
      </c>
      <c r="BE177" s="9">
        <f t="shared" si="59"/>
        <v>3509</v>
      </c>
      <c r="BF177" s="57" t="b">
        <f t="shared" si="60"/>
        <v>1</v>
      </c>
      <c r="BG177" s="57" t="b">
        <f t="shared" si="60"/>
        <v>1</v>
      </c>
    </row>
    <row r="178" spans="1:59">
      <c r="A178" s="67" t="s">
        <v>2047</v>
      </c>
      <c r="AB178" s="9" t="b">
        <v>1</v>
      </c>
      <c r="AE178" s="9" t="b">
        <v>1</v>
      </c>
      <c r="AH178" s="9" t="b">
        <v>1</v>
      </c>
      <c r="AI178" s="9" t="b">
        <v>1</v>
      </c>
      <c r="AJ178" s="9" t="b">
        <v>1</v>
      </c>
      <c r="AK178" s="9" t="b">
        <v>1</v>
      </c>
      <c r="AL178" s="9" t="b">
        <v>1</v>
      </c>
      <c r="AM178" s="9" t="b">
        <v>1</v>
      </c>
      <c r="AV178" s="55">
        <v>63510</v>
      </c>
      <c r="AW178" s="55">
        <v>63511</v>
      </c>
      <c r="BD178" s="9">
        <v>3510</v>
      </c>
      <c r="BE178" s="9">
        <f t="shared" si="59"/>
        <v>3511</v>
      </c>
      <c r="BF178" s="57" t="b">
        <f t="shared" si="60"/>
        <v>1</v>
      </c>
      <c r="BG178" s="57" t="b">
        <f t="shared" si="60"/>
        <v>1</v>
      </c>
    </row>
    <row r="179" spans="1:59">
      <c r="A179" s="67" t="s">
        <v>2050</v>
      </c>
      <c r="AB179" s="9" t="b">
        <v>1</v>
      </c>
      <c r="AE179" s="9" t="b">
        <v>1</v>
      </c>
      <c r="AH179" s="9" t="b">
        <v>1</v>
      </c>
      <c r="AI179" s="9" t="b">
        <v>1</v>
      </c>
      <c r="AJ179" s="9" t="b">
        <v>1</v>
      </c>
      <c r="AK179" s="9" t="b">
        <v>1</v>
      </c>
      <c r="AL179" s="9" t="b">
        <v>1</v>
      </c>
      <c r="AM179" s="9" t="b">
        <v>1</v>
      </c>
      <c r="AV179" s="55">
        <v>63512</v>
      </c>
      <c r="AW179" s="55">
        <v>63513</v>
      </c>
      <c r="BD179" s="9">
        <v>3512</v>
      </c>
      <c r="BE179" s="9">
        <f t="shared" si="59"/>
        <v>3513</v>
      </c>
      <c r="BF179" s="57" t="b">
        <f t="shared" si="60"/>
        <v>1</v>
      </c>
      <c r="BG179" s="57" t="b">
        <f t="shared" si="60"/>
        <v>1</v>
      </c>
    </row>
    <row r="180" spans="1:59">
      <c r="A180" s="9" t="s">
        <v>553</v>
      </c>
      <c r="B180" s="9" t="s">
        <v>1028</v>
      </c>
      <c r="C180" s="9">
        <v>3</v>
      </c>
      <c r="D180" s="9">
        <v>5</v>
      </c>
      <c r="E180" s="9" t="str">
        <f t="shared" ref="E180:E205" si="61">_xlfn.CONCAT(B180, RIGHT(_xlfn.CONCAT("0", D180), 2))</f>
        <v>BZ-3I05</v>
      </c>
      <c r="F180" s="9" t="s">
        <v>924</v>
      </c>
      <c r="G180" s="9" t="s">
        <v>655</v>
      </c>
      <c r="H180" s="9" t="s">
        <v>652</v>
      </c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>
        <f>MATCH($A180, 'Spells By School'!D:D, 0)</f>
        <v>9</v>
      </c>
      <c r="N180" s="9" t="e">
        <f>MATCH($A180, 'Spells By School'!E:E, 0)</f>
        <v>#N/A</v>
      </c>
      <c r="O180" s="9" t="e">
        <f>MATCH($A180, 'Spells By School'!F:F, 0)</f>
        <v>#N/A</v>
      </c>
      <c r="P180" s="9" t="e">
        <f ca="1">MATCH($A180, 'Spells By School'!G:G, 0)</f>
        <v>#N/A</v>
      </c>
      <c r="Q180" s="9" t="e">
        <f>MATCH($A180, 'Spells By School'!H:H, 0)</f>
        <v>#N/A</v>
      </c>
      <c r="R180" s="9" t="e">
        <f>MATCH($A180, 'Spells By School'!I:I, 0)</f>
        <v>#N/A</v>
      </c>
      <c r="S180" s="9" t="str">
        <f>IF(ISNA($J180), IF(ISNA($K180), IF(ISNA($L180), IF(ISNA($M180), IF(ISNA($N180), IF(ISNA($O180), IF(ISNA($P180), IF(ISNA($Q180), IF(ISNA($R180), "###error###", R$1),Q$1),P$1),O$1),N$1),M$1),L$1),K$1),J$1)</f>
        <v>Transmutation</v>
      </c>
      <c r="T180" s="9" t="str">
        <f>IF(ISNA($J180), IF(ISNA($K180), IF(ISNA($L180), IF(ISNA($M180), IF(ISNA($N180), IF(ISNA($O180), IF(ISNA($P180), IF(ISNA($Q180), IF(ISNA($R180), "###error###", "WM"),"IL"),"NE"),"EN"),"EV"),"TR"),"DI"),"CO"),"AB")</f>
        <v>TR</v>
      </c>
      <c r="U180" s="9">
        <f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88</v>
      </c>
      <c r="V180" s="9" t="str">
        <f>INDEX('Wand Mapping'!K:K, U180)</f>
        <v>wand_ai_860</v>
      </c>
      <c r="W180" s="9" t="str">
        <f>_xlfn.CONCAT(V180, "_", T180)</f>
        <v>wand_ai_860_TR</v>
      </c>
      <c r="Z180" s="9" t="str">
        <f>IF(ISBLANK(X180), W180, X180)</f>
        <v>wand_ai_860_TR</v>
      </c>
      <c r="AC180" s="9" t="b">
        <v>1</v>
      </c>
      <c r="AF180" s="9" t="b">
        <v>1</v>
      </c>
      <c r="AG180" s="9" t="b">
        <v>1</v>
      </c>
      <c r="AH180" s="9" t="b">
        <v>1</v>
      </c>
      <c r="AI180" s="9" t="b">
        <v>1</v>
      </c>
      <c r="AJ180" s="9" t="b">
        <v>1</v>
      </c>
      <c r="AK180" s="9" t="b">
        <v>1</v>
      </c>
      <c r="AL180" s="9" t="b">
        <v>1</v>
      </c>
      <c r="AM180" s="9" t="b">
        <v>1</v>
      </c>
      <c r="AV180" s="55">
        <v>63514</v>
      </c>
      <c r="AW180" s="55">
        <v>63515</v>
      </c>
      <c r="AX180" s="55">
        <v>73514</v>
      </c>
      <c r="AY180" s="55">
        <v>73515</v>
      </c>
      <c r="BB180" s="55">
        <v>93514</v>
      </c>
      <c r="BC180" s="55">
        <v>93515</v>
      </c>
      <c r="BD180" s="9">
        <v>3514</v>
      </c>
      <c r="BE180" s="9">
        <f t="shared" si="59"/>
        <v>3515</v>
      </c>
      <c r="BF180" s="57" t="b">
        <f t="shared" si="60"/>
        <v>1</v>
      </c>
      <c r="BG180" s="57" t="b">
        <f t="shared" si="60"/>
        <v>1</v>
      </c>
    </row>
    <row r="181" spans="1:59">
      <c r="A181" s="9" t="s">
        <v>632</v>
      </c>
      <c r="B181" s="9" t="s">
        <v>1030</v>
      </c>
      <c r="C181" s="9">
        <v>3</v>
      </c>
      <c r="D181" s="9">
        <v>5</v>
      </c>
      <c r="E181" s="9" t="str">
        <f t="shared" si="61"/>
        <v>BZ-3K05</v>
      </c>
      <c r="F181" s="9" t="s">
        <v>926</v>
      </c>
      <c r="G181" s="9" t="s">
        <v>655</v>
      </c>
      <c r="H181" s="9" t="s">
        <v>652</v>
      </c>
      <c r="J181" s="9">
        <f>MATCH($A181, 'Spells By School'!A:A, 0)</f>
        <v>22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 t="e">
        <f>MATCH($A181, 'Spells By School'!E:E, 0)</f>
        <v>#N/A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>IF(ISNA($J181), IF(ISNA($K181), IF(ISNA($L181), IF(ISNA($M181), IF(ISNA($N181), IF(ISNA($O181), IF(ISNA($P181), IF(ISNA($Q181), IF(ISNA($R181), "###error###", R$1),Q$1),P$1),O$1),N$1),M$1),L$1),K$1),J$1)</f>
        <v>Abjuration</v>
      </c>
      <c r="T181" s="9" t="str">
        <f>IF(ISNA($J181), IF(ISNA($K181), IF(ISNA($L181), IF(ISNA($M181), IF(ISNA($N181), IF(ISNA($O181), IF(ISNA($P181), IF(ISNA($Q181), IF(ISNA($R181), "###error###", "WM"),"IL"),"NE"),"EN"),"EV"),"TR"),"DI"),"CO"),"AB")</f>
        <v>AB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101</v>
      </c>
      <c r="V181" s="9" t="str">
        <f>INDEX('Wand Mapping'!K:K, U181)</f>
        <v>wand_ai_990</v>
      </c>
      <c r="W181" s="9" t="str">
        <f>_xlfn.CONCAT(V181, "_", T181)</f>
        <v>wand_ai_990_AB</v>
      </c>
      <c r="Z181" s="9" t="str">
        <f>IF(ISBLANK(X181), W181, X181)</f>
        <v>wand_ai_990_AB</v>
      </c>
      <c r="AB181" s="9" t="b">
        <v>1</v>
      </c>
      <c r="AE181" s="9" t="b">
        <v>1</v>
      </c>
      <c r="AH181" s="9" t="b">
        <v>1</v>
      </c>
      <c r="AI181" s="9" t="b">
        <v>1</v>
      </c>
      <c r="AJ181" s="9" t="b">
        <v>1</v>
      </c>
      <c r="AK181" s="9" t="b">
        <v>1</v>
      </c>
      <c r="AL181" s="9" t="b">
        <v>1</v>
      </c>
      <c r="AM181" s="9" t="b">
        <v>1</v>
      </c>
      <c r="AV181" s="55">
        <v>63516</v>
      </c>
      <c r="AW181" s="55">
        <v>63517</v>
      </c>
      <c r="AX181" s="55">
        <v>73516</v>
      </c>
      <c r="AY181" s="55">
        <v>73517</v>
      </c>
      <c r="BB181" s="55">
        <v>93516</v>
      </c>
      <c r="BC181" s="55">
        <v>93517</v>
      </c>
      <c r="BD181" s="9">
        <v>3516</v>
      </c>
      <c r="BE181" s="9">
        <f t="shared" si="59"/>
        <v>3517</v>
      </c>
      <c r="BF181" s="57" t="b">
        <f t="shared" si="60"/>
        <v>1</v>
      </c>
      <c r="BG181" s="57" t="b">
        <f t="shared" si="60"/>
        <v>1</v>
      </c>
    </row>
    <row r="182" spans="1:59">
      <c r="A182" s="9" t="s">
        <v>636</v>
      </c>
      <c r="B182" s="9" t="s">
        <v>1031</v>
      </c>
      <c r="C182" s="9">
        <v>3</v>
      </c>
      <c r="D182" s="9">
        <v>5</v>
      </c>
      <c r="E182" s="9" t="str">
        <f t="shared" si="61"/>
        <v>BZ-3L05</v>
      </c>
      <c r="F182" s="9" t="s">
        <v>927</v>
      </c>
      <c r="G182" s="9" t="s">
        <v>655</v>
      </c>
      <c r="H182" s="9" t="s">
        <v>652</v>
      </c>
      <c r="J182" s="9" t="e">
        <f>MATCH($A182, 'Spells By School'!A:A, 0)</f>
        <v>#N/A</v>
      </c>
      <c r="K182" s="9" t="e">
        <f>MATCH($A182, 'Spells By School'!B:B, 0)</f>
        <v>#N/A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>
        <f>MATCH($A182, 'Spells By School'!F:F, 0)</f>
        <v>30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>IF(ISNA($J182), IF(ISNA($K182), IF(ISNA($L182), IF(ISNA($M182), IF(ISNA($N182), IF(ISNA($O182), IF(ISNA($P182), IF(ISNA($Q182), IF(ISNA($R182), "###error###", R$1),Q$1),P$1),O$1),N$1),M$1),L$1),K$1),J$1)</f>
        <v>Enchantment</v>
      </c>
      <c r="T182" s="9" t="str">
        <f>IF(ISNA($J182), IF(ISNA($K182), IF(ISNA($L182), IF(ISNA($M182), IF(ISNA($N182), IF(ISNA($O182), IF(ISNA($P182), IF(ISNA($Q182), IF(ISNA($R182), "###error###", "WM"),"IL"),"NE"),"EN"),"EV"),"TR"),"DI"),"CO"),"AB")</f>
        <v>EN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101</v>
      </c>
      <c r="V182" s="9" t="str">
        <f>INDEX('Wand Mapping'!K:K, U182)</f>
        <v>wand_ai_990</v>
      </c>
      <c r="W182" s="9" t="str">
        <f>_xlfn.CONCAT(V182, "_", T182)</f>
        <v>wand_ai_990_EN</v>
      </c>
      <c r="Z182" s="9" t="str">
        <f>IF(ISBLANK(X182), W182, X182)</f>
        <v>wand_ai_990_EN</v>
      </c>
      <c r="AC182" s="9" t="b">
        <v>1</v>
      </c>
      <c r="AF182" s="9" t="b">
        <v>1</v>
      </c>
      <c r="AG182" s="9" t="b">
        <v>1</v>
      </c>
      <c r="AH182" s="9" t="b">
        <v>1</v>
      </c>
      <c r="AI182" s="9" t="b">
        <v>1</v>
      </c>
      <c r="AJ182" s="9" t="b">
        <v>1</v>
      </c>
      <c r="AK182" s="9" t="b">
        <v>1</v>
      </c>
      <c r="AL182" s="9" t="b">
        <v>1</v>
      </c>
      <c r="AM182" s="9" t="b">
        <v>1</v>
      </c>
      <c r="AV182" s="55">
        <v>63518</v>
      </c>
      <c r="AW182" s="55">
        <v>63519</v>
      </c>
      <c r="AX182" s="55">
        <v>73518</v>
      </c>
      <c r="AY182" s="55">
        <v>73519</v>
      </c>
      <c r="BD182" s="9">
        <v>3518</v>
      </c>
      <c r="BE182" s="9">
        <f t="shared" si="59"/>
        <v>3519</v>
      </c>
      <c r="BF182" s="57" t="b">
        <f t="shared" si="60"/>
        <v>1</v>
      </c>
      <c r="BG182" s="57" t="b">
        <f t="shared" si="60"/>
        <v>1</v>
      </c>
    </row>
    <row r="183" spans="1:59">
      <c r="A183" s="66" t="s">
        <v>2053</v>
      </c>
      <c r="B183" s="66" t="s">
        <v>2052</v>
      </c>
      <c r="C183" s="9">
        <v>3</v>
      </c>
      <c r="D183" s="9">
        <v>5</v>
      </c>
      <c r="E183" s="9" t="str">
        <f t="shared" si="61"/>
        <v>BZ-YS05</v>
      </c>
      <c r="F183" s="9" t="s">
        <v>927</v>
      </c>
      <c r="G183" s="66" t="s">
        <v>2008</v>
      </c>
      <c r="AC183" s="9" t="b">
        <v>1</v>
      </c>
      <c r="AF183" s="9" t="b">
        <v>1</v>
      </c>
      <c r="AG183" s="9" t="b">
        <v>1</v>
      </c>
      <c r="AH183" s="9" t="b">
        <v>1</v>
      </c>
      <c r="AI183" s="9" t="b">
        <v>1</v>
      </c>
      <c r="AJ183" s="9" t="b">
        <v>1</v>
      </c>
      <c r="AK183" s="9" t="b">
        <v>1</v>
      </c>
      <c r="AL183" s="9" t="b">
        <v>1</v>
      </c>
      <c r="AM183" s="9" t="b">
        <v>1</v>
      </c>
      <c r="AV183" s="55"/>
      <c r="AW183" s="55"/>
      <c r="AX183" s="55"/>
      <c r="AY183" s="55"/>
      <c r="BB183" s="55">
        <v>93520</v>
      </c>
      <c r="BC183" s="55">
        <v>93521</v>
      </c>
      <c r="BD183" s="9">
        <v>3520</v>
      </c>
      <c r="BE183" s="9">
        <f t="shared" si="59"/>
        <v>3521</v>
      </c>
      <c r="BF183" s="57" t="b">
        <f t="shared" si="60"/>
        <v>1</v>
      </c>
      <c r="BG183" s="57" t="b">
        <f t="shared" si="60"/>
        <v>1</v>
      </c>
    </row>
    <row r="184" spans="1:59">
      <c r="A184" s="37" t="s">
        <v>500</v>
      </c>
      <c r="B184" s="9" t="s">
        <v>1033</v>
      </c>
      <c r="C184" s="9">
        <v>3</v>
      </c>
      <c r="D184" s="9">
        <v>5</v>
      </c>
      <c r="E184" s="9" t="str">
        <f t="shared" si="61"/>
        <v>BZ-3N05</v>
      </c>
      <c r="F184" s="9" t="s">
        <v>929</v>
      </c>
      <c r="G184" s="9" t="s">
        <v>655</v>
      </c>
      <c r="H184" s="9" t="s">
        <v>652</v>
      </c>
      <c r="J184" s="9">
        <f>MATCH($A184, 'Spells By School'!A:A, 0)</f>
        <v>57</v>
      </c>
      <c r="K184" s="9" t="e">
        <f>MATCH($A184, 'Spells By School'!B:B, 0)</f>
        <v>#N/A</v>
      </c>
      <c r="L184" s="9" t="e">
        <f>MATCH($A184, 'Spells By School'!C:C, 0)</f>
        <v>#N/A</v>
      </c>
      <c r="M184" s="9" t="e">
        <f>MATCH($A184, 'Spells By School'!D:D, 0)</f>
        <v>#N/A</v>
      </c>
      <c r="N184" s="9" t="e">
        <f>MATCH($A184, 'Spells By School'!E:E, 0)</f>
        <v>#N/A</v>
      </c>
      <c r="O184" s="9" t="e">
        <f>MATCH($A184, 'Spells By School'!F:F, 0)</f>
        <v>#N/A</v>
      </c>
      <c r="P184" s="9" t="e">
        <f ca="1">MATCH($A184, 'Spells By School'!G:G, 0)</f>
        <v>#N/A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>IF(ISNA($J184), IF(ISNA($K184), IF(ISNA($L184), IF(ISNA($M184), IF(ISNA($N184), IF(ISNA($O184), IF(ISNA($P184), IF(ISNA($Q184), IF(ISNA($R184), "###error###", R$1),Q$1),P$1),O$1),N$1),M$1),L$1),K$1),J$1)</f>
        <v>Abjuration</v>
      </c>
      <c r="T184" s="9" t="str">
        <f>IF(ISNA($J184), IF(ISNA($K184), IF(ISNA($L184), IF(ISNA($M184), IF(ISNA($N184), IF(ISNA($O184), IF(ISNA($P184), IF(ISNA($Q184), IF(ISNA($R184), "###error###", "WM"),"IL"),"NE"),"EN"),"EV"),"TR"),"DI"),"CO"),"AB")</f>
        <v>AB</v>
      </c>
      <c r="U184" s="9">
        <f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81</v>
      </c>
      <c r="V184" s="9" t="str">
        <f>INDEX('Wand Mapping'!K:K, U184)</f>
        <v>wand_ai_790</v>
      </c>
      <c r="W184" s="9" t="str">
        <f>_xlfn.CONCAT(V184, "_", T184)</f>
        <v>wand_ai_790_AB</v>
      </c>
      <c r="Z184" s="9" t="str">
        <f>IF(ISBLANK(X184), W184, X184)</f>
        <v>wand_ai_790_AB</v>
      </c>
      <c r="AA184" s="9" t="b">
        <v>1</v>
      </c>
      <c r="AB184" s="9" t="b">
        <v>1</v>
      </c>
      <c r="AD184" s="9" t="b">
        <v>1</v>
      </c>
      <c r="AE184" s="9" t="b">
        <v>1</v>
      </c>
      <c r="AH184" s="9" t="b">
        <v>1</v>
      </c>
      <c r="AI184" s="9" t="b">
        <v>1</v>
      </c>
      <c r="AJ184" s="9" t="b">
        <v>1</v>
      </c>
      <c r="AK184" s="9" t="b">
        <v>1</v>
      </c>
      <c r="AL184" s="9" t="b">
        <v>1</v>
      </c>
      <c r="AM184" s="9" t="b">
        <v>1</v>
      </c>
      <c r="AV184" s="55">
        <v>63522</v>
      </c>
      <c r="AW184" s="55">
        <v>63523</v>
      </c>
      <c r="BD184" s="9">
        <v>3522</v>
      </c>
      <c r="BE184" s="9">
        <f t="shared" si="59"/>
        <v>3523</v>
      </c>
      <c r="BF184" s="57" t="b">
        <f t="shared" si="60"/>
        <v>1</v>
      </c>
      <c r="BG184" s="57" t="b">
        <f t="shared" si="60"/>
        <v>1</v>
      </c>
    </row>
    <row r="185" spans="1:59">
      <c r="A185" s="66" t="s">
        <v>2054</v>
      </c>
      <c r="B185" s="66" t="s">
        <v>2055</v>
      </c>
      <c r="C185" s="9">
        <v>3</v>
      </c>
      <c r="D185" s="9">
        <v>5</v>
      </c>
      <c r="E185" s="9" t="str">
        <f t="shared" si="61"/>
        <v>BZ-YT05</v>
      </c>
      <c r="F185" s="66" t="s">
        <v>929</v>
      </c>
      <c r="G185" s="66" t="s">
        <v>2008</v>
      </c>
      <c r="AB185" s="9" t="b">
        <v>1</v>
      </c>
      <c r="AE185" s="9" t="b">
        <v>1</v>
      </c>
      <c r="AH185" s="9" t="b">
        <v>1</v>
      </c>
      <c r="AI185" s="9" t="b">
        <v>1</v>
      </c>
      <c r="AJ185" s="9" t="b">
        <v>1</v>
      </c>
      <c r="AK185" s="9" t="b">
        <v>1</v>
      </c>
      <c r="AL185" s="9" t="b">
        <v>1</v>
      </c>
      <c r="AM185" s="9" t="b">
        <v>1</v>
      </c>
      <c r="AV185" s="55"/>
      <c r="AW185" s="55"/>
      <c r="BB185" s="55">
        <v>93524</v>
      </c>
      <c r="BC185" s="55">
        <v>93525</v>
      </c>
      <c r="BD185" s="9">
        <v>3524</v>
      </c>
      <c r="BE185" s="9">
        <f t="shared" si="59"/>
        <v>3525</v>
      </c>
      <c r="BF185" s="57" t="b">
        <f t="shared" si="60"/>
        <v>1</v>
      </c>
      <c r="BG185" s="57" t="b">
        <f t="shared" si="60"/>
        <v>1</v>
      </c>
    </row>
    <row r="186" spans="1:59">
      <c r="A186" s="9" t="s">
        <v>157</v>
      </c>
      <c r="B186" s="9" t="s">
        <v>1034</v>
      </c>
      <c r="C186" s="9">
        <v>3</v>
      </c>
      <c r="D186" s="9">
        <v>5</v>
      </c>
      <c r="E186" s="9" t="str">
        <f t="shared" si="61"/>
        <v>BZ-3O05</v>
      </c>
      <c r="F186" s="9" t="s">
        <v>930</v>
      </c>
      <c r="G186" s="9" t="s">
        <v>655</v>
      </c>
      <c r="H186" s="9" t="s">
        <v>652</v>
      </c>
      <c r="J186" s="9">
        <f>MATCH($A186, 'Spells By School'!A:A, 0)</f>
        <v>60</v>
      </c>
      <c r="K186" s="9" t="e">
        <f>MATCH($A186, 'Spells By School'!B:B, 0)</f>
        <v>#N/A</v>
      </c>
      <c r="L186" s="9" t="e">
        <f>MATCH($A186, 'Spells By School'!C:C, 0)</f>
        <v>#N/A</v>
      </c>
      <c r="M186" s="9" t="e">
        <f>MATCH($A186, 'Spells By School'!D:D, 0)</f>
        <v>#N/A</v>
      </c>
      <c r="N186" s="9" t="e">
        <f>MATCH($A186, 'Spells By School'!E:E, 0)</f>
        <v>#N/A</v>
      </c>
      <c r="O186" s="9" t="e">
        <f>MATCH($A186, 'Spells By School'!F:F, 0)</f>
        <v>#N/A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 t="shared" ref="S186:S195" si="62">IF(ISNA($J186), IF(ISNA($K186), IF(ISNA($L186), IF(ISNA($M186), IF(ISNA($N186), IF(ISNA($O186), IF(ISNA($P186), IF(ISNA($Q186), IF(ISNA($R186), "###error###", R$1),Q$1),P$1),O$1),N$1),M$1),L$1),K$1),J$1)</f>
        <v>Abjuration</v>
      </c>
      <c r="T186" s="9" t="str">
        <f t="shared" ref="T186:T195" si="63">IF(ISNA($J186), IF(ISNA($K186), IF(ISNA($L186), IF(ISNA($M186), IF(ISNA($N186), IF(ISNA($O186), IF(ISNA($P186), IF(ISNA($Q186), IF(ISNA($R186), "###error###", "WM"),"IL"),"NE"),"EN"),"EV"),"TR"),"DI"),"CO"),"AB")</f>
        <v>AB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28</v>
      </c>
      <c r="V186" s="9" t="str">
        <f>INDEX('Wand Mapping'!K:K, U186)</f>
        <v>wand_ai_260</v>
      </c>
      <c r="W186" s="9" t="str">
        <f t="shared" ref="W186:W195" si="64">_xlfn.CONCAT(V186, "_", T186)</f>
        <v>wand_ai_260_AB</v>
      </c>
      <c r="Z186" s="9" t="str">
        <f t="shared" ref="Z186:Z195" si="65">IF(ISBLANK(X186), W186, X186)</f>
        <v>wand_ai_260_AB</v>
      </c>
      <c r="AB186" s="9" t="b">
        <v>1</v>
      </c>
      <c r="AE186" s="9" t="b">
        <v>1</v>
      </c>
      <c r="AH186" s="9" t="b">
        <v>1</v>
      </c>
      <c r="AI186" s="9" t="b">
        <v>1</v>
      </c>
      <c r="AJ186" s="9" t="b">
        <v>1</v>
      </c>
      <c r="AK186" s="9" t="b">
        <v>1</v>
      </c>
      <c r="AL186" s="9" t="b">
        <v>1</v>
      </c>
      <c r="AM186" s="9" t="b">
        <v>1</v>
      </c>
      <c r="AV186" s="55">
        <v>63526</v>
      </c>
      <c r="AW186" s="55">
        <v>63527</v>
      </c>
      <c r="AX186" s="55">
        <v>73526</v>
      </c>
      <c r="AY186" s="55">
        <v>73527</v>
      </c>
      <c r="BB186" s="55">
        <v>93526</v>
      </c>
      <c r="BC186" s="55">
        <v>93527</v>
      </c>
      <c r="BD186" s="9">
        <v>3526</v>
      </c>
      <c r="BE186" s="9">
        <f t="shared" si="59"/>
        <v>3527</v>
      </c>
      <c r="BF186" s="57" t="b">
        <f t="shared" si="60"/>
        <v>1</v>
      </c>
      <c r="BG186" s="57" t="b">
        <f t="shared" si="60"/>
        <v>1</v>
      </c>
    </row>
    <row r="187" spans="1:59">
      <c r="A187" s="9" t="s">
        <v>235</v>
      </c>
      <c r="B187" s="9" t="s">
        <v>1035</v>
      </c>
      <c r="C187" s="9">
        <v>3</v>
      </c>
      <c r="D187" s="9">
        <v>5</v>
      </c>
      <c r="E187" s="9" t="str">
        <f t="shared" si="61"/>
        <v>BZ-3P05</v>
      </c>
      <c r="F187" s="9" t="s">
        <v>931</v>
      </c>
      <c r="G187" s="9" t="s">
        <v>655</v>
      </c>
      <c r="H187" s="9" t="s">
        <v>652</v>
      </c>
      <c r="J187" s="9" t="e">
        <f>MATCH($A187, 'Spells By School'!A:A, 0)</f>
        <v>#N/A</v>
      </c>
      <c r="K187" s="9" t="e">
        <f>MATCH($A187, 'Spells By School'!B:B, 0)</f>
        <v>#N/A</v>
      </c>
      <c r="L187" s="9">
        <f>MATCH($A187, 'Spells By School'!C:C, 0)</f>
        <v>17</v>
      </c>
      <c r="M187" s="9" t="e">
        <f>MATCH($A187, 'Spells By School'!D:D, 0)</f>
        <v>#N/A</v>
      </c>
      <c r="N187" s="9" t="e">
        <f>MATCH($A187, 'Spells By School'!E:E, 0)</f>
        <v>#N/A</v>
      </c>
      <c r="O187" s="9" t="e">
        <f>MATCH($A187, 'Spells By School'!F:F, 0)</f>
        <v>#N/A</v>
      </c>
      <c r="P187" s="9" t="e">
        <f ca="1">MATCH($A187, 'Spells By School'!G:G, 0)</f>
        <v>#N/A</v>
      </c>
      <c r="Q187" s="9" t="e">
        <f>MATCH($A187, 'Spells By School'!H:H, 0)</f>
        <v>#N/A</v>
      </c>
      <c r="R187" s="9" t="e">
        <f>MATCH($A187, 'Spells By School'!I:I, 0)</f>
        <v>#N/A</v>
      </c>
      <c r="S187" s="9" t="str">
        <f t="shared" si="62"/>
        <v>Divination</v>
      </c>
      <c r="T187" s="9" t="str">
        <f t="shared" si="63"/>
        <v>DI</v>
      </c>
      <c r="U187" s="9">
        <f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41</v>
      </c>
      <c r="V187" s="9" t="str">
        <f>INDEX('Wand Mapping'!K:K, U187)</f>
        <v>wand_ai_390</v>
      </c>
      <c r="W187" s="9" t="str">
        <f t="shared" si="64"/>
        <v>wand_ai_390_DI</v>
      </c>
      <c r="Z187" s="9" t="str">
        <f t="shared" si="65"/>
        <v>wand_ai_390_DI</v>
      </c>
      <c r="AB187" s="9" t="b">
        <v>1</v>
      </c>
      <c r="AC187" s="68" t="s">
        <v>2033</v>
      </c>
      <c r="AD187" s="68"/>
      <c r="AE187" s="9" t="b">
        <v>1</v>
      </c>
      <c r="AF187" s="68" t="s">
        <v>2033</v>
      </c>
      <c r="AG187" s="68" t="s">
        <v>2033</v>
      </c>
      <c r="AH187" s="9" t="b">
        <v>1</v>
      </c>
      <c r="AI187" s="9" t="b">
        <v>1</v>
      </c>
      <c r="AJ187" s="9" t="b">
        <v>1</v>
      </c>
      <c r="AK187" s="9" t="b">
        <v>1</v>
      </c>
      <c r="AL187" s="9" t="b">
        <v>1</v>
      </c>
      <c r="AM187" s="9" t="b">
        <v>1</v>
      </c>
      <c r="AV187" s="55">
        <v>63528</v>
      </c>
      <c r="AW187" s="55">
        <v>63529</v>
      </c>
      <c r="AX187" s="55">
        <v>73528</v>
      </c>
      <c r="AY187" s="55">
        <v>73529</v>
      </c>
      <c r="AZ187" s="55">
        <v>83528</v>
      </c>
      <c r="BA187" s="55">
        <v>83529</v>
      </c>
      <c r="BB187" s="55">
        <v>93528</v>
      </c>
      <c r="BC187" s="55">
        <v>93529</v>
      </c>
      <c r="BD187" s="9">
        <v>3528</v>
      </c>
      <c r="BE187" s="9">
        <f t="shared" si="59"/>
        <v>3529</v>
      </c>
      <c r="BF187" s="57" t="b">
        <f t="shared" si="60"/>
        <v>1</v>
      </c>
      <c r="BG187" s="57" t="b">
        <f t="shared" si="60"/>
        <v>1</v>
      </c>
    </row>
    <row r="188" spans="1:59">
      <c r="A188" s="9" t="s">
        <v>504</v>
      </c>
      <c r="B188" s="9" t="s">
        <v>1036</v>
      </c>
      <c r="C188" s="9">
        <v>3</v>
      </c>
      <c r="D188" s="9">
        <v>5</v>
      </c>
      <c r="E188" s="9" t="str">
        <f t="shared" si="61"/>
        <v>BZ-3Q05</v>
      </c>
      <c r="F188" s="9" t="s">
        <v>932</v>
      </c>
      <c r="G188" s="9" t="s">
        <v>655</v>
      </c>
      <c r="H188" s="9" t="s">
        <v>652</v>
      </c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 t="e">
        <f>MATCH($A188, 'Spells By School'!E:E, 0)</f>
        <v>#N/A</v>
      </c>
      <c r="O188" s="9">
        <f>MATCH($A188, 'Spells By School'!F:F, 0)</f>
        <v>41</v>
      </c>
      <c r="P188" s="9" t="e">
        <f ca="1">MATCH($A188, 'Spells By School'!G:G, 0)</f>
        <v>#N/A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 t="shared" si="62"/>
        <v>Enchantment</v>
      </c>
      <c r="T188" s="9" t="str">
        <f t="shared" si="63"/>
        <v>EN</v>
      </c>
      <c r="U188" s="9">
        <f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81</v>
      </c>
      <c r="V188" s="9" t="str">
        <f>INDEX('Wand Mapping'!K:K, U188)</f>
        <v>wand_ai_790</v>
      </c>
      <c r="W188" s="9" t="str">
        <f t="shared" si="64"/>
        <v>wand_ai_790_EN</v>
      </c>
      <c r="Z188" s="9" t="str">
        <f t="shared" si="65"/>
        <v>wand_ai_790_EN</v>
      </c>
      <c r="AB188" s="9" t="b">
        <v>1</v>
      </c>
      <c r="AC188" s="9" t="b">
        <v>1</v>
      </c>
      <c r="AE188" s="9" t="b">
        <v>1</v>
      </c>
      <c r="AF188" s="9" t="b">
        <v>1</v>
      </c>
      <c r="AG188" s="9" t="b">
        <v>1</v>
      </c>
      <c r="AH188" s="9" t="b">
        <v>1</v>
      </c>
      <c r="AI188" s="9" t="b">
        <v>1</v>
      </c>
      <c r="AJ188" s="9" t="b">
        <v>1</v>
      </c>
      <c r="AK188" s="9" t="b">
        <v>1</v>
      </c>
      <c r="AL188" s="9" t="b">
        <v>1</v>
      </c>
      <c r="AM188" s="9" t="b">
        <v>1</v>
      </c>
      <c r="AV188" s="55">
        <v>63530</v>
      </c>
      <c r="AW188" s="55">
        <v>63531</v>
      </c>
      <c r="BB188" s="55">
        <v>93530</v>
      </c>
      <c r="BC188" s="55">
        <v>93531</v>
      </c>
      <c r="BD188" s="9">
        <v>3530</v>
      </c>
      <c r="BE188" s="9">
        <f t="shared" si="59"/>
        <v>3531</v>
      </c>
      <c r="BF188" s="57" t="b">
        <f t="shared" si="60"/>
        <v>1</v>
      </c>
      <c r="BG188" s="57" t="b">
        <f t="shared" si="60"/>
        <v>1</v>
      </c>
    </row>
    <row r="189" spans="1:59">
      <c r="A189" s="9" t="s">
        <v>262</v>
      </c>
      <c r="B189" s="9" t="s">
        <v>1037</v>
      </c>
      <c r="C189" s="9">
        <v>3</v>
      </c>
      <c r="D189" s="9">
        <v>5</v>
      </c>
      <c r="E189" s="9" t="str">
        <f t="shared" si="61"/>
        <v>BZ-3R05</v>
      </c>
      <c r="F189" s="9" t="s">
        <v>933</v>
      </c>
      <c r="G189" s="9" t="s">
        <v>655</v>
      </c>
      <c r="H189" s="9" t="s">
        <v>652</v>
      </c>
      <c r="J189" s="9" t="e">
        <f>MATCH($A189, 'Spells By School'!A:A, 0)</f>
        <v>#N/A</v>
      </c>
      <c r="K189" s="9" t="e">
        <f>MATCH($A189, 'Spells By School'!B:B, 0)</f>
        <v>#N/A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>
        <f>MATCH($A189, 'Spells By School'!F:F, 0)</f>
        <v>45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 t="shared" si="62"/>
        <v>Enchantment</v>
      </c>
      <c r="T189" s="9" t="str">
        <f t="shared" si="63"/>
        <v>EN</v>
      </c>
      <c r="U189" s="9">
        <f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44</v>
      </c>
      <c r="V189" s="9" t="str">
        <f>INDEX('Wand Mapping'!K:K, U189)</f>
        <v>wand_ai_420</v>
      </c>
      <c r="W189" s="9" t="str">
        <f t="shared" si="64"/>
        <v>wand_ai_420_EN</v>
      </c>
      <c r="Z189" s="9" t="str">
        <f t="shared" si="65"/>
        <v>wand_ai_420_EN</v>
      </c>
      <c r="AB189" s="9" t="b">
        <v>1</v>
      </c>
      <c r="AC189" s="68" t="s">
        <v>2033</v>
      </c>
      <c r="AD189" s="68"/>
      <c r="AE189" s="9" t="b">
        <v>1</v>
      </c>
      <c r="AF189" s="68" t="s">
        <v>2033</v>
      </c>
      <c r="AG189" s="68" t="s">
        <v>2033</v>
      </c>
      <c r="AH189" s="9" t="b">
        <v>1</v>
      </c>
      <c r="AI189" s="9" t="b">
        <v>1</v>
      </c>
      <c r="AJ189" s="9" t="b">
        <v>1</v>
      </c>
      <c r="AK189" s="9" t="b">
        <v>1</v>
      </c>
      <c r="AL189" s="9" t="b">
        <v>1</v>
      </c>
      <c r="AM189" s="9" t="b">
        <v>1</v>
      </c>
      <c r="AV189" s="55">
        <v>63532</v>
      </c>
      <c r="AW189" s="55">
        <v>63533</v>
      </c>
      <c r="BB189" s="55">
        <v>93532</v>
      </c>
      <c r="BC189" s="55">
        <v>93533</v>
      </c>
      <c r="BD189" s="9">
        <v>3532</v>
      </c>
      <c r="BE189" s="9">
        <f t="shared" si="59"/>
        <v>3533</v>
      </c>
      <c r="BF189" s="57" t="b">
        <f t="shared" si="60"/>
        <v>1</v>
      </c>
      <c r="BG189" s="57" t="b">
        <f t="shared" si="60"/>
        <v>1</v>
      </c>
    </row>
    <row r="190" spans="1:59">
      <c r="A190" s="9" t="s">
        <v>130</v>
      </c>
      <c r="B190" s="9" t="s">
        <v>1038</v>
      </c>
      <c r="C190" s="9">
        <v>3</v>
      </c>
      <c r="D190" s="9">
        <v>5</v>
      </c>
      <c r="E190" s="9" t="str">
        <f t="shared" si="61"/>
        <v>BZ-3S05</v>
      </c>
      <c r="F190" s="9" t="s">
        <v>934</v>
      </c>
      <c r="G190" s="9" t="s">
        <v>655</v>
      </c>
      <c r="H190" s="9" t="s">
        <v>652</v>
      </c>
      <c r="J190" s="9" t="e">
        <f>MATCH($A190, 'Spells By School'!A:A, 0)</f>
        <v>#N/A</v>
      </c>
      <c r="K190" s="9" t="e">
        <f>MATCH($A190, 'Spells By School'!B:B, 0)</f>
        <v>#N/A</v>
      </c>
      <c r="L190" s="9" t="e">
        <f>MATCH($A190, 'Spells By School'!C:C, 0)</f>
        <v>#N/A</v>
      </c>
      <c r="M190" s="9">
        <f>MATCH($A190, 'Spells By School'!D:D, 0)</f>
        <v>80</v>
      </c>
      <c r="N190" s="9" t="e">
        <f>MATCH($A190, 'Spells By School'!E:E, 0)</f>
        <v>#N/A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 t="e">
        <f>MATCH($A190, 'Spells By School'!H:H, 0)</f>
        <v>#N/A</v>
      </c>
      <c r="R190" s="9" t="e">
        <f>MATCH($A190, 'Spells By School'!I:I, 0)</f>
        <v>#N/A</v>
      </c>
      <c r="S190" s="9" t="str">
        <f t="shared" si="62"/>
        <v>Transmutation</v>
      </c>
      <c r="T190" s="9" t="str">
        <f t="shared" si="63"/>
        <v>TR</v>
      </c>
      <c r="U190" s="9">
        <f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23</v>
      </c>
      <c r="V190" s="9" t="str">
        <f>INDEX('Wand Mapping'!K:K, U190)</f>
        <v>wand_ai_210</v>
      </c>
      <c r="W190" s="9" t="str">
        <f t="shared" si="64"/>
        <v>wand_ai_210_TR</v>
      </c>
      <c r="Z190" s="9" t="str">
        <f t="shared" si="65"/>
        <v>wand_ai_210_TR</v>
      </c>
      <c r="AB190" s="9" t="b">
        <v>1</v>
      </c>
      <c r="AC190" s="68" t="s">
        <v>2033</v>
      </c>
      <c r="AD190" s="68"/>
      <c r="AE190" s="9" t="b">
        <v>1</v>
      </c>
      <c r="AF190" s="68" t="s">
        <v>2033</v>
      </c>
      <c r="AG190" s="68" t="s">
        <v>2033</v>
      </c>
      <c r="AH190" s="9" t="b">
        <v>1</v>
      </c>
      <c r="AI190" s="9" t="b">
        <v>1</v>
      </c>
      <c r="AJ190" s="9" t="b">
        <v>1</v>
      </c>
      <c r="AK190" s="9" t="b">
        <v>1</v>
      </c>
      <c r="AL190" s="9" t="b">
        <v>1</v>
      </c>
      <c r="AM190" s="9" t="b">
        <v>1</v>
      </c>
      <c r="AV190" s="55">
        <v>63534</v>
      </c>
      <c r="AW190" s="55">
        <v>63535</v>
      </c>
      <c r="AX190" s="55">
        <v>73534</v>
      </c>
      <c r="AY190" s="55">
        <v>73535</v>
      </c>
      <c r="BB190" s="55">
        <v>93534</v>
      </c>
      <c r="BC190" s="55">
        <v>93535</v>
      </c>
      <c r="BD190" s="9">
        <v>3534</v>
      </c>
      <c r="BE190" s="9">
        <f t="shared" si="59"/>
        <v>3535</v>
      </c>
      <c r="BF190" s="57" t="b">
        <f t="shared" si="60"/>
        <v>1</v>
      </c>
      <c r="BG190" s="57" t="b">
        <f t="shared" si="60"/>
        <v>1</v>
      </c>
    </row>
    <row r="191" spans="1:59">
      <c r="A191" s="9" t="s">
        <v>497</v>
      </c>
      <c r="B191" s="9" t="s">
        <v>1039</v>
      </c>
      <c r="C191" s="9">
        <v>3</v>
      </c>
      <c r="D191" s="9">
        <v>5</v>
      </c>
      <c r="E191" s="9" t="str">
        <f t="shared" si="61"/>
        <v>BZ-3T05</v>
      </c>
      <c r="F191" s="9" t="s">
        <v>935</v>
      </c>
      <c r="G191" s="9" t="s">
        <v>655</v>
      </c>
      <c r="H191" s="9" t="s">
        <v>652</v>
      </c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 t="e">
        <f>MATCH($A191, 'Spells By School'!F:F, 0)</f>
        <v>#N/A</v>
      </c>
      <c r="P191" s="9">
        <f ca="1">MATCH($A191, 'Spells By School'!G:G, 0)</f>
        <v>38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 t="shared" ca="1" si="62"/>
        <v>Necromancy</v>
      </c>
      <c r="T191" s="9" t="str">
        <f t="shared" ca="1" si="63"/>
        <v>NE</v>
      </c>
      <c r="U191" s="9">
        <f ca="1"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80</v>
      </c>
      <c r="V191" s="9" t="str">
        <f ca="1">INDEX('Wand Mapping'!K:K, U191)</f>
        <v>wand_ai_780</v>
      </c>
      <c r="W191" s="9" t="str">
        <f t="shared" ca="1" si="64"/>
        <v>wand_ai_780_NE</v>
      </c>
      <c r="Z191" s="9" t="str">
        <f t="shared" ca="1" si="65"/>
        <v>wand_ai_780_NE</v>
      </c>
      <c r="AB191" s="9" t="b">
        <v>1</v>
      </c>
      <c r="AE191" s="9" t="b">
        <v>1</v>
      </c>
      <c r="AH191" s="9" t="b">
        <v>1</v>
      </c>
      <c r="AI191" s="9" t="b">
        <v>1</v>
      </c>
      <c r="AK191" s="9" t="b">
        <v>1</v>
      </c>
      <c r="AL191" s="9" t="b">
        <v>1</v>
      </c>
      <c r="AM191" s="9" t="b">
        <v>1</v>
      </c>
      <c r="AV191" s="55">
        <v>63536</v>
      </c>
      <c r="AW191" s="55">
        <v>63537</v>
      </c>
      <c r="AX191" s="55">
        <v>73536</v>
      </c>
      <c r="AY191" s="55">
        <v>73537</v>
      </c>
      <c r="BB191" s="55">
        <v>93536</v>
      </c>
      <c r="BC191" s="55">
        <v>93537</v>
      </c>
      <c r="BD191" s="9">
        <v>3536</v>
      </c>
      <c r="BE191" s="9">
        <f t="shared" si="59"/>
        <v>3537</v>
      </c>
      <c r="BF191" s="57" t="b">
        <f t="shared" si="60"/>
        <v>1</v>
      </c>
      <c r="BG191" s="57" t="b">
        <f t="shared" si="60"/>
        <v>1</v>
      </c>
    </row>
    <row r="192" spans="1:59">
      <c r="A192" s="9" t="s">
        <v>170</v>
      </c>
      <c r="B192" s="9" t="s">
        <v>1040</v>
      </c>
      <c r="C192" s="9">
        <v>3</v>
      </c>
      <c r="D192" s="9">
        <v>5</v>
      </c>
      <c r="E192" s="9" t="str">
        <f t="shared" si="61"/>
        <v>BZ-3U05</v>
      </c>
      <c r="F192" s="9" t="s">
        <v>936</v>
      </c>
      <c r="G192" s="9" t="s">
        <v>655</v>
      </c>
      <c r="H192" s="9" t="s">
        <v>652</v>
      </c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 t="e">
        <f>MATCH($A192, 'Spells By School'!E:E, 0)</f>
        <v>#N/A</v>
      </c>
      <c r="O192" s="9" t="e">
        <f>MATCH($A192, 'Spells By School'!F:F, 0)</f>
        <v>#N/A</v>
      </c>
      <c r="P192" s="9">
        <f ca="1">MATCH($A192, 'Spells By School'!G:G, 0)</f>
        <v>73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 t="shared" ca="1" si="62"/>
        <v>Necromancy</v>
      </c>
      <c r="T192" s="9" t="str">
        <f t="shared" ca="1" si="63"/>
        <v>NE</v>
      </c>
      <c r="U192" s="9">
        <f ca="1"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30</v>
      </c>
      <c r="V192" s="9" t="str">
        <f ca="1">INDEX('Wand Mapping'!K:K, U192)</f>
        <v>wand_ai_280</v>
      </c>
      <c r="W192" s="9" t="str">
        <f t="shared" ca="1" si="64"/>
        <v>wand_ai_280_NE</v>
      </c>
      <c r="Z192" s="9" t="str">
        <f t="shared" ca="1" si="65"/>
        <v>wand_ai_280_NE</v>
      </c>
      <c r="AB192" s="9" t="b">
        <v>1</v>
      </c>
      <c r="AE192" s="9" t="b">
        <v>1</v>
      </c>
      <c r="AI192" s="9" t="b">
        <v>1</v>
      </c>
      <c r="AJ192" s="9" t="b">
        <v>1</v>
      </c>
      <c r="AK192" s="9" t="b">
        <v>1</v>
      </c>
      <c r="AL192" s="9" t="b">
        <v>1</v>
      </c>
      <c r="AM192" s="9" t="b">
        <v>1</v>
      </c>
      <c r="AV192" s="55">
        <v>63538</v>
      </c>
      <c r="AW192" s="55">
        <v>63539</v>
      </c>
      <c r="AX192" s="55">
        <v>73538</v>
      </c>
      <c r="AY192" s="55">
        <v>73539</v>
      </c>
      <c r="BB192" s="55">
        <v>93538</v>
      </c>
      <c r="BC192" s="55">
        <v>93539</v>
      </c>
      <c r="BD192" s="9">
        <v>3538</v>
      </c>
      <c r="BE192" s="9">
        <f t="shared" si="59"/>
        <v>3539</v>
      </c>
      <c r="BF192" s="57" t="b">
        <f t="shared" si="60"/>
        <v>1</v>
      </c>
      <c r="BG192" s="57" t="b">
        <f t="shared" si="60"/>
        <v>1</v>
      </c>
    </row>
    <row r="193" spans="1:59">
      <c r="A193" s="9" t="s">
        <v>457</v>
      </c>
      <c r="B193" s="9" t="s">
        <v>1041</v>
      </c>
      <c r="C193" s="9">
        <v>3</v>
      </c>
      <c r="D193" s="9">
        <v>5</v>
      </c>
      <c r="E193" s="9" t="str">
        <f t="shared" si="61"/>
        <v>BZ-3V05</v>
      </c>
      <c r="F193" s="9" t="s">
        <v>937</v>
      </c>
      <c r="G193" s="9" t="s">
        <v>655</v>
      </c>
      <c r="H193" s="9" t="s">
        <v>652</v>
      </c>
      <c r="J193" s="9" t="e">
        <f>MATCH($A193, 'Spells By School'!A:A, 0)</f>
        <v>#N/A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 t="e">
        <f>MATCH($A193, 'Spells By School'!F:F, 0)</f>
        <v>#N/A</v>
      </c>
      <c r="P193" s="9">
        <f ca="1">MATCH($A193, 'Spells By School'!G:G, 0)</f>
        <v>19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 t="shared" ca="1" si="62"/>
        <v>Necromancy</v>
      </c>
      <c r="T193" s="9" t="str">
        <f t="shared" ca="1" si="63"/>
        <v>NE</v>
      </c>
      <c r="U193" s="9">
        <f ca="1"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74</v>
      </c>
      <c r="V193" s="9" t="str">
        <f ca="1">INDEX('Wand Mapping'!K:K, U193)</f>
        <v>wand_ai_720</v>
      </c>
      <c r="W193" s="9" t="str">
        <f t="shared" ca="1" si="64"/>
        <v>wand_ai_720_NE</v>
      </c>
      <c r="Z193" s="9" t="str">
        <f t="shared" ca="1" si="65"/>
        <v>wand_ai_720_NE</v>
      </c>
      <c r="AB193" s="9" t="b">
        <v>1</v>
      </c>
      <c r="AC193" s="68" t="s">
        <v>2033</v>
      </c>
      <c r="AE193" s="9" t="b">
        <v>1</v>
      </c>
      <c r="AF193" s="68" t="s">
        <v>2033</v>
      </c>
      <c r="AG193" s="68" t="s">
        <v>2033</v>
      </c>
      <c r="AH193" s="9" t="b">
        <v>1</v>
      </c>
      <c r="AI193" s="9" t="b">
        <v>1</v>
      </c>
      <c r="AJ193" s="9" t="b">
        <v>1</v>
      </c>
      <c r="AK193" s="9" t="b">
        <v>1</v>
      </c>
      <c r="AL193" s="9" t="b">
        <v>1</v>
      </c>
      <c r="AM193" s="9" t="b">
        <v>1</v>
      </c>
      <c r="AV193" s="55">
        <v>63540</v>
      </c>
      <c r="AW193" s="55">
        <v>63541</v>
      </c>
      <c r="AX193" s="55">
        <v>73540</v>
      </c>
      <c r="AY193" s="55">
        <v>73541</v>
      </c>
      <c r="BB193" s="55">
        <v>93540</v>
      </c>
      <c r="BC193" s="55">
        <v>93541</v>
      </c>
      <c r="BD193" s="9">
        <v>3540</v>
      </c>
      <c r="BE193" s="9">
        <f t="shared" si="59"/>
        <v>3541</v>
      </c>
      <c r="BF193" s="57" t="b">
        <f t="shared" si="60"/>
        <v>1</v>
      </c>
      <c r="BG193" s="57" t="b">
        <f t="shared" si="60"/>
        <v>1</v>
      </c>
    </row>
    <row r="194" spans="1:59">
      <c r="A194" s="9" t="s">
        <v>508</v>
      </c>
      <c r="B194" s="9" t="s">
        <v>1042</v>
      </c>
      <c r="C194" s="9">
        <v>3</v>
      </c>
      <c r="D194" s="9">
        <v>5</v>
      </c>
      <c r="E194" s="9" t="str">
        <f t="shared" si="61"/>
        <v>BZ-3W05</v>
      </c>
      <c r="F194" s="9" t="s">
        <v>938</v>
      </c>
      <c r="G194" s="9" t="s">
        <v>655</v>
      </c>
      <c r="H194" s="9" t="s">
        <v>652</v>
      </c>
      <c r="J194" s="9">
        <f>MATCH($A194, 'Spells By School'!A:A, 0)</f>
        <v>11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 t="e">
        <f>MATCH($A194, 'Spells By School'!E:E, 0)</f>
        <v>#N/A</v>
      </c>
      <c r="O194" s="9" t="e">
        <f>MATCH($A194, 'Spells By School'!F:F, 0)</f>
        <v>#N/A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 t="shared" si="62"/>
        <v>Abjuration</v>
      </c>
      <c r="T194" s="9" t="str">
        <f t="shared" si="63"/>
        <v>AB</v>
      </c>
      <c r="U194" s="9">
        <f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82</v>
      </c>
      <c r="V194" s="9" t="str">
        <f>INDEX('Wand Mapping'!K:K, U194)</f>
        <v>wand_ai_800</v>
      </c>
      <c r="W194" s="9" t="str">
        <f t="shared" si="64"/>
        <v>wand_ai_800_AB</v>
      </c>
      <c r="Z194" s="9" t="str">
        <f t="shared" si="65"/>
        <v>wand_ai_800_AB</v>
      </c>
      <c r="AB194" s="9" t="b">
        <v>1</v>
      </c>
      <c r="AC194" s="68" t="s">
        <v>2033</v>
      </c>
      <c r="AE194" s="9" t="b">
        <v>1</v>
      </c>
      <c r="AF194" s="68" t="s">
        <v>2033</v>
      </c>
      <c r="AG194" s="68" t="s">
        <v>2033</v>
      </c>
      <c r="AH194" s="9" t="b">
        <v>1</v>
      </c>
      <c r="AI194" s="9" t="b">
        <v>1</v>
      </c>
      <c r="AJ194" s="9" t="b">
        <v>1</v>
      </c>
      <c r="AK194" s="9" t="b">
        <v>1</v>
      </c>
      <c r="AL194" s="9" t="b">
        <v>1</v>
      </c>
      <c r="AM194" s="9" t="b">
        <v>1</v>
      </c>
      <c r="AV194" s="55">
        <v>63542</v>
      </c>
      <c r="AW194" s="55">
        <v>63543</v>
      </c>
      <c r="AX194" s="55">
        <v>73542</v>
      </c>
      <c r="AY194" s="55">
        <v>73543</v>
      </c>
      <c r="BB194" s="55">
        <v>93542</v>
      </c>
      <c r="BC194" s="55">
        <v>93543</v>
      </c>
      <c r="BD194" s="9">
        <v>3542</v>
      </c>
      <c r="BE194" s="9">
        <f t="shared" si="59"/>
        <v>3543</v>
      </c>
      <c r="BF194" s="57" t="b">
        <f t="shared" si="60"/>
        <v>1</v>
      </c>
      <c r="BG194" s="57" t="b">
        <f t="shared" si="60"/>
        <v>1</v>
      </c>
    </row>
    <row r="195" spans="1:59">
      <c r="A195" s="9" t="s">
        <v>329</v>
      </c>
      <c r="B195" s="9" t="s">
        <v>1043</v>
      </c>
      <c r="C195" s="9">
        <v>3</v>
      </c>
      <c r="D195" s="9">
        <v>5</v>
      </c>
      <c r="E195" s="9" t="str">
        <f t="shared" si="61"/>
        <v>BZ-3X05</v>
      </c>
      <c r="F195" s="9" t="s">
        <v>939</v>
      </c>
      <c r="G195" s="9" t="s">
        <v>655</v>
      </c>
      <c r="H195" s="9" t="s">
        <v>652</v>
      </c>
      <c r="J195" s="9">
        <f>MATCH($A195, 'Spells By School'!A:A, 0)</f>
        <v>83</v>
      </c>
      <c r="K195" s="9" t="e">
        <f>MATCH($A195, 'Spells By School'!B:B, 0)</f>
        <v>#N/A</v>
      </c>
      <c r="L195" s="9" t="e">
        <f>MATCH($A195, 'Spells By School'!C:C, 0)</f>
        <v>#N/A</v>
      </c>
      <c r="M195" s="9" t="e">
        <f>MATCH($A195, 'Spells By School'!D:D, 0)</f>
        <v>#N/A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 t="shared" si="62"/>
        <v>Abjuration</v>
      </c>
      <c r="T195" s="9" t="str">
        <f t="shared" si="63"/>
        <v>AB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54</v>
      </c>
      <c r="V195" s="9" t="str">
        <f>INDEX('Wand Mapping'!K:K, U195)</f>
        <v>wand_ai_520</v>
      </c>
      <c r="W195" s="9" t="str">
        <f t="shared" si="64"/>
        <v>wand_ai_520_AB</v>
      </c>
      <c r="Z195" s="9" t="str">
        <f t="shared" si="65"/>
        <v>wand_ai_520_AB</v>
      </c>
      <c r="AB195" s="9" t="b">
        <v>1</v>
      </c>
      <c r="AC195" s="68" t="s">
        <v>2033</v>
      </c>
      <c r="AE195" s="9" t="b">
        <v>1</v>
      </c>
      <c r="AF195" s="68" t="s">
        <v>2033</v>
      </c>
      <c r="AG195" s="68" t="s">
        <v>2033</v>
      </c>
      <c r="AH195" s="9" t="b">
        <v>1</v>
      </c>
      <c r="AI195" s="9" t="b">
        <v>1</v>
      </c>
      <c r="AJ195" s="9" t="b">
        <v>1</v>
      </c>
      <c r="AK195" s="9" t="b">
        <v>1</v>
      </c>
      <c r="AL195" s="9" t="b">
        <v>1</v>
      </c>
      <c r="AM195" s="9" t="b">
        <v>1</v>
      </c>
      <c r="AV195" s="55">
        <v>63544</v>
      </c>
      <c r="AW195" s="55">
        <v>63545</v>
      </c>
      <c r="BD195" s="9">
        <v>3544</v>
      </c>
      <c r="BE195" s="9">
        <f t="shared" si="59"/>
        <v>3545</v>
      </c>
      <c r="BF195" s="57" t="b">
        <f t="shared" si="60"/>
        <v>1</v>
      </c>
      <c r="BG195" s="57" t="b">
        <f t="shared" si="60"/>
        <v>1</v>
      </c>
    </row>
    <row r="196" spans="1:59">
      <c r="A196" s="66" t="s">
        <v>2038</v>
      </c>
      <c r="B196" s="66" t="s">
        <v>2056</v>
      </c>
      <c r="C196" s="9">
        <v>3</v>
      </c>
      <c r="D196" s="9">
        <v>5</v>
      </c>
      <c r="E196" s="9" t="str">
        <f t="shared" si="61"/>
        <v>BZ-YU05</v>
      </c>
      <c r="F196" s="66" t="s">
        <v>939</v>
      </c>
      <c r="G196" s="66" t="s">
        <v>2008</v>
      </c>
      <c r="AB196" s="9" t="b">
        <v>1</v>
      </c>
      <c r="AC196" s="68"/>
      <c r="AE196" s="9" t="b">
        <v>1</v>
      </c>
      <c r="AF196" s="68"/>
      <c r="AG196" s="68"/>
      <c r="AH196" s="9" t="b">
        <v>1</v>
      </c>
      <c r="AI196" s="9" t="b">
        <v>1</v>
      </c>
      <c r="AJ196" s="9" t="b">
        <v>1</v>
      </c>
      <c r="AK196" s="9" t="b">
        <v>1</v>
      </c>
      <c r="AL196" s="9" t="b">
        <v>1</v>
      </c>
      <c r="AM196" s="9" t="b">
        <v>1</v>
      </c>
      <c r="BB196" s="55">
        <v>93546</v>
      </c>
      <c r="BC196" s="55">
        <v>93547</v>
      </c>
      <c r="BD196" s="9">
        <v>3546</v>
      </c>
      <c r="BE196" s="9">
        <f t="shared" si="59"/>
        <v>3547</v>
      </c>
      <c r="BF196" s="57" t="b">
        <f t="shared" si="60"/>
        <v>1</v>
      </c>
      <c r="BG196" s="57" t="b">
        <f t="shared" si="60"/>
        <v>1</v>
      </c>
    </row>
    <row r="197" spans="1:59">
      <c r="A197" s="9" t="s">
        <v>335</v>
      </c>
      <c r="B197" s="9" t="s">
        <v>1044</v>
      </c>
      <c r="C197" s="9">
        <v>3</v>
      </c>
      <c r="D197" s="9">
        <v>5</v>
      </c>
      <c r="E197" s="9" t="str">
        <f t="shared" si="61"/>
        <v>BZ-3Y05</v>
      </c>
      <c r="F197" s="9" t="s">
        <v>940</v>
      </c>
      <c r="G197" s="9" t="s">
        <v>655</v>
      </c>
      <c r="H197" s="9" t="s">
        <v>652</v>
      </c>
      <c r="J197" s="9" t="e">
        <f>MATCH($A197, 'Spells By School'!A:A, 0)</f>
        <v>#N/A</v>
      </c>
      <c r="K197" s="9">
        <f>MATCH($A197, 'Spells By School'!B:B, 0)</f>
        <v>82</v>
      </c>
      <c r="L197" s="9" t="e">
        <f>MATCH($A197, 'Spells By School'!C:C, 0)</f>
        <v>#N/A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 t="shared" ref="S197:S205" si="66">IF(ISNA($J197), IF(ISNA($K197), IF(ISNA($L197), IF(ISNA($M197), IF(ISNA($N197), IF(ISNA($O197), IF(ISNA($P197), IF(ISNA($Q197), IF(ISNA($R197), "###error###", R$1),Q$1),P$1),O$1),N$1),M$1),L$1),K$1),J$1)</f>
        <v>Conjuration</v>
      </c>
      <c r="T197" s="9" t="str">
        <f t="shared" ref="T197:T209" si="67">IF(ISNA($J197), IF(ISNA($K197), IF(ISNA($L197), IF(ISNA($M197), IF(ISNA($N197), IF(ISNA($O197), IF(ISNA($P197), IF(ISNA($Q197), IF(ISNA($R197), "###error###", "WM"),"IL"),"NE"),"EN"),"EV"),"TR"),"DI"),"CO"),"AB")</f>
        <v>CO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55</v>
      </c>
      <c r="V197" s="9" t="str">
        <f>INDEX('Wand Mapping'!K:K, U197)</f>
        <v>wand_ai_530</v>
      </c>
      <c r="W197" s="9" t="str">
        <f t="shared" ref="W197:W209" si="68">_xlfn.CONCAT(V197, "_", T197)</f>
        <v>wand_ai_530_CO</v>
      </c>
      <c r="Z197" s="9" t="str">
        <f t="shared" ref="Z197:Z209" si="69">IF(ISBLANK(X197), W197, X197)</f>
        <v>wand_ai_530_CO</v>
      </c>
      <c r="AC197" s="9" t="b">
        <v>1</v>
      </c>
      <c r="AF197" s="9" t="b">
        <v>1</v>
      </c>
      <c r="AG197" s="9" t="b">
        <v>1</v>
      </c>
      <c r="AH197" s="9" t="b">
        <v>1</v>
      </c>
      <c r="AI197" s="9" t="b">
        <v>1</v>
      </c>
      <c r="AJ197" s="9" t="b">
        <v>1</v>
      </c>
      <c r="AK197" s="9" t="b">
        <v>1</v>
      </c>
      <c r="AL197" s="9" t="b">
        <v>1</v>
      </c>
      <c r="AM197" s="9" t="b">
        <v>1</v>
      </c>
      <c r="AV197" s="55">
        <v>63548</v>
      </c>
      <c r="AW197" s="55">
        <v>63549</v>
      </c>
      <c r="AX197" s="55">
        <v>73548</v>
      </c>
      <c r="AY197" s="55">
        <v>73549</v>
      </c>
      <c r="BB197" s="55">
        <v>93548</v>
      </c>
      <c r="BC197" s="55">
        <v>93549</v>
      </c>
      <c r="BD197" s="9">
        <v>3548</v>
      </c>
      <c r="BE197" s="9">
        <f t="shared" si="59"/>
        <v>3549</v>
      </c>
      <c r="BF197" s="57" t="b">
        <f t="shared" ref="BF197" si="70">AND(
OR(ISBLANK(AV197), AND(MOD(AV197, 10000) = BD197, QUOTIENT(AV197, 10000) = 6)),
OR(ISBLANK(AX197), AND(MOD(AX197, 10000) = BD197, QUOTIENT(AX197, 10000) = 7)),
OR(ISBLANK(AZ197), AND(MOD(AZ197, 10000) = BD197, QUOTIENT(AZ197, 10000) = 8)),
OR(ISBLANK(BB197), AND(MOD(BB197, 10000) = BD197, QUOTIENT(BB197, 10000) = 9))
)</f>
        <v>1</v>
      </c>
      <c r="BG197" s="57" t="b">
        <f t="shared" ref="BG197" si="71">AND(
OR(ISBLANK(AW197), AND(MOD(AW197, 10000) = BE197, QUOTIENT(AW197, 10000) = 6)),
OR(ISBLANK(AY197), AND(MOD(AY197, 10000) = BE197, QUOTIENT(AY197, 10000) = 7)),
OR(ISBLANK(BA197), AND(MOD(BA197, 10000) = BE197, QUOTIENT(BA197, 10000) = 8)),
OR(ISBLANK(BC197), AND(MOD(BC197, 10000) = BE197, QUOTIENT(BC197, 10000) = 9))
)</f>
        <v>1</v>
      </c>
    </row>
    <row r="198" spans="1:59">
      <c r="A198" s="9" t="s">
        <v>582</v>
      </c>
      <c r="B198" s="9" t="s">
        <v>1045</v>
      </c>
      <c r="C198" s="9">
        <v>3</v>
      </c>
      <c r="D198" s="9">
        <v>5</v>
      </c>
      <c r="E198" s="9" t="str">
        <f t="shared" si="61"/>
        <v>BZ-3Z05</v>
      </c>
      <c r="F198" s="9" t="s">
        <v>941</v>
      </c>
      <c r="G198" s="9" t="s">
        <v>655</v>
      </c>
      <c r="H198" s="9" t="s">
        <v>652</v>
      </c>
      <c r="J198" s="9">
        <f>MATCH($A198, 'Spells By School'!A:A, 0)</f>
        <v>77</v>
      </c>
      <c r="K198" s="9" t="e">
        <f>MATCH($A198, 'Spells By School'!B:B, 0)</f>
        <v>#N/A</v>
      </c>
      <c r="L198" s="9" t="e">
        <f>MATCH($A198, 'Spells By School'!C:C, 0)</f>
        <v>#N/A</v>
      </c>
      <c r="M198" s="9" t="e">
        <f>MATCH($A198, 'Spells By School'!D:D, 0)</f>
        <v>#N/A</v>
      </c>
      <c r="N198" s="9" t="e">
        <f>MATCH($A198, 'Spells By School'!E:E, 0)</f>
        <v>#N/A</v>
      </c>
      <c r="O198" s="9" t="e">
        <f>MATCH($A198, 'Spells By School'!F:F, 0)</f>
        <v>#N/A</v>
      </c>
      <c r="P198" s="9" t="e">
        <f ca="1">MATCH($A198, 'Spells By School'!G:G, 0)</f>
        <v>#N/A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 t="shared" si="66"/>
        <v>Abjuration</v>
      </c>
      <c r="T198" s="9" t="str">
        <f t="shared" si="67"/>
        <v>AB</v>
      </c>
      <c r="U198" s="9">
        <f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93</v>
      </c>
      <c r="V198" s="9" t="str">
        <f>INDEX('Wand Mapping'!K:K, U198)</f>
        <v>wand_ai_910</v>
      </c>
      <c r="W198" s="9" t="str">
        <f t="shared" si="68"/>
        <v>wand_ai_910_AB</v>
      </c>
      <c r="Z198" s="9" t="str">
        <f t="shared" si="69"/>
        <v>wand_ai_910_AB</v>
      </c>
      <c r="AG198" s="9" t="b">
        <v>1</v>
      </c>
      <c r="AH198" s="9" t="b">
        <v>1</v>
      </c>
      <c r="AI198" s="9" t="b">
        <v>1</v>
      </c>
      <c r="AJ198" s="9" t="b">
        <v>1</v>
      </c>
      <c r="AK198" s="9" t="b">
        <v>1</v>
      </c>
      <c r="AL198" s="9" t="b">
        <v>1</v>
      </c>
      <c r="AM198" s="9" t="b">
        <v>1</v>
      </c>
      <c r="AV198" s="55">
        <v>63550</v>
      </c>
      <c r="AW198" s="55">
        <v>63551</v>
      </c>
      <c r="BB198" s="55">
        <v>93550</v>
      </c>
      <c r="BC198" s="55">
        <v>93551</v>
      </c>
      <c r="BD198" s="9">
        <v>3550</v>
      </c>
      <c r="BE198" s="9">
        <f t="shared" si="59"/>
        <v>3551</v>
      </c>
      <c r="BF198" s="57" t="b">
        <f t="shared" ref="BF198:BF212" si="72">AND(
OR(ISBLANK(AV198), AND(MOD(AV198, 10000) = BD198, QUOTIENT(AV198, 10000) = 6)),
OR(ISBLANK(AX198), AND(MOD(AX198, 10000) = BD198, QUOTIENT(AX198, 10000) = 7)),
OR(ISBLANK(AZ198), AND(MOD(AZ198, 10000) = BD198, QUOTIENT(AZ198, 10000) = 8)),
OR(ISBLANK(BB198), AND(MOD(BB198, 10000) = BD198, QUOTIENT(BB198, 10000) = 9))
)</f>
        <v>1</v>
      </c>
      <c r="BG198" s="57" t="b">
        <f t="shared" ref="BG198:BG212" si="73">AND(
OR(ISBLANK(AW198), AND(MOD(AW198, 10000) = BE198, QUOTIENT(AW198, 10000) = 6)),
OR(ISBLANK(AY198), AND(MOD(AY198, 10000) = BE198, QUOTIENT(AY198, 10000) = 7)),
OR(ISBLANK(BA198), AND(MOD(BA198, 10000) = BE198, QUOTIENT(BA198, 10000) = 8)),
OR(ISBLANK(BC198), AND(MOD(BC198, 10000) = BE198, QUOTIENT(BC198, 10000) = 9))
)</f>
        <v>1</v>
      </c>
    </row>
    <row r="199" spans="1:59">
      <c r="A199" s="9" t="s">
        <v>309</v>
      </c>
      <c r="B199" s="9" t="s">
        <v>1421</v>
      </c>
      <c r="C199" s="9">
        <v>3</v>
      </c>
      <c r="D199" s="9">
        <v>5</v>
      </c>
      <c r="E199" s="9" t="str">
        <f t="shared" si="61"/>
        <v>BZ-W105</v>
      </c>
      <c r="F199" s="9" t="s">
        <v>1433</v>
      </c>
      <c r="G199" s="9" t="s">
        <v>655</v>
      </c>
      <c r="H199" s="9" t="s">
        <v>656</v>
      </c>
      <c r="J199" s="9" t="e">
        <f>MATCH($A199, 'Spells By School'!A:A, 0)</f>
        <v>#N/A</v>
      </c>
      <c r="K199" s="9">
        <f>MATCH($A199, 'Spells By School'!B:B, 0)</f>
        <v>62</v>
      </c>
      <c r="L199" s="9" t="e">
        <f>MATCH($A199, 'Spells By School'!C:C, 0)</f>
        <v>#N/A</v>
      </c>
      <c r="M199" s="9" t="e">
        <f>MATCH($A199, 'Spells By School'!D:D, 0)</f>
        <v>#N/A</v>
      </c>
      <c r="N199" s="9" t="e">
        <f>MATCH($A199, 'Spells By School'!E:E, 0)</f>
        <v>#N/A</v>
      </c>
      <c r="O199" s="9" t="e">
        <f>MATCH($A199, 'Spells By School'!F:F, 0)</f>
        <v>#N/A</v>
      </c>
      <c r="P199" s="9" t="e">
        <f ca="1">MATCH($A199, 'Spells By School'!G:G, 0)</f>
        <v>#N/A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 t="shared" si="66"/>
        <v>Conjuration</v>
      </c>
      <c r="T199" s="9" t="str">
        <f t="shared" si="67"/>
        <v>CO</v>
      </c>
      <c r="U199" s="9">
        <f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51</v>
      </c>
      <c r="V199" s="9" t="str">
        <f>INDEX('Wand Mapping'!K:K, U199)</f>
        <v>wand_ai_490</v>
      </c>
      <c r="W199" s="9" t="str">
        <f t="shared" si="68"/>
        <v>wand_ai_490_CO</v>
      </c>
      <c r="Z199" s="9" t="str">
        <f t="shared" si="69"/>
        <v>wand_ai_490_CO</v>
      </c>
      <c r="AB199" s="9" t="b">
        <v>1</v>
      </c>
      <c r="AE199" s="9" t="b">
        <v>1</v>
      </c>
      <c r="AH199" s="9" t="b">
        <v>1</v>
      </c>
      <c r="AI199" s="9" t="b">
        <v>1</v>
      </c>
      <c r="AJ199" s="9" t="b">
        <v>1</v>
      </c>
      <c r="AK199" s="9" t="b">
        <v>1</v>
      </c>
      <c r="AL199" s="9" t="b">
        <v>1</v>
      </c>
      <c r="AM199" s="9" t="b">
        <v>1</v>
      </c>
      <c r="AX199" s="55">
        <v>73552</v>
      </c>
      <c r="AY199" s="55">
        <v>73553</v>
      </c>
      <c r="BD199" s="9">
        <v>3552</v>
      </c>
      <c r="BE199" s="9">
        <f t="shared" si="59"/>
        <v>3553</v>
      </c>
      <c r="BF199" s="57" t="b">
        <f t="shared" si="72"/>
        <v>1</v>
      </c>
      <c r="BG199" s="57" t="b">
        <f t="shared" si="73"/>
        <v>1</v>
      </c>
    </row>
    <row r="200" spans="1:59">
      <c r="A200" s="9" t="s">
        <v>134</v>
      </c>
      <c r="B200" s="9" t="s">
        <v>1422</v>
      </c>
      <c r="C200" s="9">
        <v>3</v>
      </c>
      <c r="D200" s="9">
        <v>5</v>
      </c>
      <c r="E200" s="9" t="str">
        <f t="shared" si="61"/>
        <v>BZ-W205</v>
      </c>
      <c r="F200" s="9" t="s">
        <v>1434</v>
      </c>
      <c r="G200" s="9" t="s">
        <v>655</v>
      </c>
      <c r="H200" s="9" t="s">
        <v>656</v>
      </c>
      <c r="J200" s="9">
        <f>MATCH($A200, 'Spells By School'!A:A, 0)</f>
        <v>10</v>
      </c>
      <c r="K200" s="9" t="e">
        <f>MATCH($A200, 'Spells By School'!B:B, 0)</f>
        <v>#N/A</v>
      </c>
      <c r="L200" s="9" t="e">
        <f>MATCH($A200, 'Spells By School'!C:C, 0)</f>
        <v>#N/A</v>
      </c>
      <c r="M200" s="9" t="e">
        <f>MATCH($A200, 'Spells By School'!D:D, 0)</f>
        <v>#N/A</v>
      </c>
      <c r="N200" s="9" t="e">
        <f>MATCH($A200, 'Spells By School'!E:E, 0)</f>
        <v>#N/A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 t="shared" si="66"/>
        <v>Abjuration</v>
      </c>
      <c r="T200" s="9" t="str">
        <f t="shared" si="67"/>
        <v>AB</v>
      </c>
      <c r="U200" s="9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24</v>
      </c>
      <c r="V200" s="9" t="str">
        <f>INDEX('Wand Mapping'!K:K, U200)</f>
        <v>wand_ai_220</v>
      </c>
      <c r="W200" s="9" t="str">
        <f t="shared" si="68"/>
        <v>wand_ai_220_AB</v>
      </c>
      <c r="Z200" s="9" t="str">
        <f t="shared" si="69"/>
        <v>wand_ai_220_AB</v>
      </c>
      <c r="AB200" s="9" t="b">
        <v>1</v>
      </c>
      <c r="AE200" s="9" t="b">
        <v>1</v>
      </c>
      <c r="AI200" s="9" t="b">
        <v>1</v>
      </c>
      <c r="AJ200" s="9" t="b">
        <v>1</v>
      </c>
      <c r="AK200" s="9" t="b">
        <v>1</v>
      </c>
      <c r="AL200" s="9" t="b">
        <v>1</v>
      </c>
      <c r="AM200" s="9" t="b">
        <v>1</v>
      </c>
      <c r="AX200" s="55">
        <v>73554</v>
      </c>
      <c r="AY200" s="55">
        <v>73555</v>
      </c>
      <c r="BD200" s="9">
        <v>3554</v>
      </c>
      <c r="BE200" s="9">
        <f t="shared" si="59"/>
        <v>3555</v>
      </c>
      <c r="BF200" s="57" t="b">
        <f t="shared" si="72"/>
        <v>1</v>
      </c>
      <c r="BG200" s="57" t="b">
        <f t="shared" si="73"/>
        <v>1</v>
      </c>
    </row>
    <row r="201" spans="1:59">
      <c r="A201" s="9" t="s">
        <v>93</v>
      </c>
      <c r="B201" s="9" t="s">
        <v>1423</v>
      </c>
      <c r="C201" s="9">
        <v>3</v>
      </c>
      <c r="D201" s="9">
        <v>5</v>
      </c>
      <c r="E201" s="9" t="str">
        <f t="shared" si="61"/>
        <v>BZ-W305</v>
      </c>
      <c r="F201" s="9" t="s">
        <v>1435</v>
      </c>
      <c r="G201" s="9" t="s">
        <v>655</v>
      </c>
      <c r="H201" s="9" t="s">
        <v>656</v>
      </c>
      <c r="J201" s="9">
        <f>MATCH($A201, 'Spells By School'!A:A, 0)</f>
        <v>15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 t="e">
        <f>MATCH($A201, 'Spells By School'!F:F, 0)</f>
        <v>#N/A</v>
      </c>
      <c r="P201" s="9" t="e">
        <f ca="1">MATCH($A201, 'Spells By School'!G:G, 0)</f>
        <v>#N/A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 t="shared" si="66"/>
        <v>Abjuration</v>
      </c>
      <c r="T201" s="9" t="str">
        <f t="shared" si="67"/>
        <v>AB</v>
      </c>
      <c r="U201" s="9">
        <f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17</v>
      </c>
      <c r="V201" s="9" t="str">
        <f>INDEX('Wand Mapping'!K:K, U201)</f>
        <v>wand_ai_150</v>
      </c>
      <c r="W201" s="9" t="str">
        <f t="shared" si="68"/>
        <v>wand_ai_150_AB</v>
      </c>
      <c r="Z201" s="9" t="str">
        <f t="shared" si="69"/>
        <v>wand_ai_150_AB</v>
      </c>
      <c r="AB201" s="9" t="b">
        <v>1</v>
      </c>
      <c r="AE201" s="9" t="b">
        <v>1</v>
      </c>
      <c r="AH201" s="9" t="b">
        <v>1</v>
      </c>
      <c r="AI201" s="9" t="b">
        <v>1</v>
      </c>
      <c r="AJ201" s="9" t="b">
        <v>1</v>
      </c>
      <c r="AK201" s="9" t="b">
        <v>1</v>
      </c>
      <c r="AL201" s="9" t="b">
        <v>1</v>
      </c>
      <c r="AM201" s="9" t="b">
        <v>1</v>
      </c>
      <c r="AX201" s="55">
        <v>73556</v>
      </c>
      <c r="AY201" s="55">
        <v>73557</v>
      </c>
      <c r="BD201" s="9">
        <v>3556</v>
      </c>
      <c r="BE201" s="9">
        <f t="shared" si="59"/>
        <v>3557</v>
      </c>
      <c r="BF201" s="57" t="b">
        <f t="shared" si="72"/>
        <v>1</v>
      </c>
      <c r="BG201" s="57" t="b">
        <f t="shared" si="73"/>
        <v>1</v>
      </c>
    </row>
    <row r="202" spans="1:59">
      <c r="A202" s="9" t="s">
        <v>467</v>
      </c>
      <c r="B202" s="9" t="s">
        <v>1511</v>
      </c>
      <c r="C202" s="9">
        <v>3</v>
      </c>
      <c r="D202" s="9">
        <v>5</v>
      </c>
      <c r="E202" s="9" t="str">
        <f t="shared" si="61"/>
        <v>BZ-W405</v>
      </c>
      <c r="F202" s="9" t="s">
        <v>1436</v>
      </c>
      <c r="G202" s="9" t="s">
        <v>655</v>
      </c>
      <c r="H202" s="9" t="s">
        <v>656</v>
      </c>
      <c r="J202" s="9" t="e">
        <f>MATCH($A202, 'Spells By School'!A:A, 0)</f>
        <v>#N/A</v>
      </c>
      <c r="K202" s="9" t="e">
        <f>MATCH($A202, 'Spells By School'!B:B, 0)</f>
        <v>#N/A</v>
      </c>
      <c r="L202" s="9" t="e">
        <f>MATCH($A202, 'Spells By School'!C:C, 0)</f>
        <v>#N/A</v>
      </c>
      <c r="M202" s="9" t="e">
        <f>MATCH($A202, 'Spells By School'!D:D, 0)</f>
        <v>#N/A</v>
      </c>
      <c r="N202" s="9">
        <f>MATCH($A202, 'Spells By School'!E:E, 0)</f>
        <v>55</v>
      </c>
      <c r="O202" s="9" t="e">
        <f>MATCH($A202, 'Spells By School'!F:F, 0)</f>
        <v>#N/A</v>
      </c>
      <c r="P202" s="9" t="e">
        <f ca="1">MATCH($A202, 'Spells By School'!G:G, 0)</f>
        <v>#N/A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 t="shared" si="66"/>
        <v>Invocation</v>
      </c>
      <c r="T202" s="9" t="str">
        <f t="shared" si="67"/>
        <v>EV</v>
      </c>
      <c r="U202" s="9">
        <f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76</v>
      </c>
      <c r="V202" s="9" t="str">
        <f>INDEX('Wand Mapping'!K:K, U202)</f>
        <v>wand_ai_740</v>
      </c>
      <c r="W202" s="9" t="str">
        <f t="shared" si="68"/>
        <v>wand_ai_740_EV</v>
      </c>
      <c r="Z202" s="9" t="str">
        <f t="shared" si="69"/>
        <v>wand_ai_740_EV</v>
      </c>
      <c r="AC202" s="9" t="b">
        <v>1</v>
      </c>
      <c r="AF202" s="9" t="b">
        <v>1</v>
      </c>
      <c r="AG202" s="9" t="b">
        <v>1</v>
      </c>
      <c r="AH202" s="9" t="b">
        <v>1</v>
      </c>
      <c r="AI202" s="9" t="b">
        <v>1</v>
      </c>
      <c r="AJ202" s="9" t="b">
        <v>1</v>
      </c>
      <c r="AK202" s="9" t="b">
        <v>1</v>
      </c>
      <c r="AL202" s="9" t="b">
        <v>1</v>
      </c>
      <c r="AM202" s="9" t="b">
        <v>1</v>
      </c>
      <c r="AX202" s="55">
        <v>73558</v>
      </c>
      <c r="AY202" s="55">
        <v>73559</v>
      </c>
      <c r="BD202" s="9">
        <v>3558</v>
      </c>
      <c r="BE202" s="9">
        <f t="shared" si="59"/>
        <v>3559</v>
      </c>
      <c r="BF202" s="57" t="b">
        <f t="shared" si="72"/>
        <v>1</v>
      </c>
      <c r="BG202" s="57" t="b">
        <f t="shared" si="73"/>
        <v>1</v>
      </c>
    </row>
    <row r="203" spans="1:59">
      <c r="A203" s="9" t="s">
        <v>239</v>
      </c>
      <c r="B203" s="9" t="s">
        <v>1512</v>
      </c>
      <c r="C203" s="9">
        <v>3</v>
      </c>
      <c r="D203" s="9">
        <v>5</v>
      </c>
      <c r="E203" s="9" t="str">
        <f t="shared" si="61"/>
        <v>BZ-W505</v>
      </c>
      <c r="F203" s="9" t="s">
        <v>1437</v>
      </c>
      <c r="G203" s="9" t="s">
        <v>655</v>
      </c>
      <c r="H203" s="9" t="s">
        <v>656</v>
      </c>
      <c r="J203" s="9" t="e">
        <f>MATCH($A203, 'Spells By School'!A:A, 0)</f>
        <v>#N/A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 t="e">
        <f>MATCH($A203, 'Spells By School'!F:F, 0)</f>
        <v>#N/A</v>
      </c>
      <c r="P203" s="9">
        <f ca="1">MATCH($A203, 'Spells By School'!G:G, 0)</f>
        <v>12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 t="shared" ca="1" si="66"/>
        <v>Necromancy</v>
      </c>
      <c r="T203" s="9" t="str">
        <f t="shared" ca="1" si="67"/>
        <v>NE</v>
      </c>
      <c r="U203" s="9">
        <f ca="1"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41</v>
      </c>
      <c r="V203" s="9" t="str">
        <f ca="1">INDEX('Wand Mapping'!K:K, U203)</f>
        <v>wand_ai_390</v>
      </c>
      <c r="W203" s="9" t="str">
        <f t="shared" ca="1" si="68"/>
        <v>wand_ai_390_NE</v>
      </c>
      <c r="Z203" s="9" t="str">
        <f t="shared" ca="1" si="69"/>
        <v>wand_ai_390_NE</v>
      </c>
      <c r="AB203" s="9" t="b">
        <v>1</v>
      </c>
      <c r="AE203" s="9" t="b">
        <v>1</v>
      </c>
      <c r="AI203" s="9" t="b">
        <v>1</v>
      </c>
      <c r="AJ203" s="9" t="b">
        <v>1</v>
      </c>
      <c r="AK203" s="9" t="b">
        <v>1</v>
      </c>
      <c r="AL203" s="9" t="b">
        <v>1</v>
      </c>
      <c r="AM203" s="9" t="b">
        <v>1</v>
      </c>
      <c r="AX203" s="55">
        <v>73560</v>
      </c>
      <c r="AY203" s="55">
        <v>73561</v>
      </c>
      <c r="BD203" s="9">
        <v>3560</v>
      </c>
      <c r="BE203" s="9">
        <f t="shared" si="59"/>
        <v>3561</v>
      </c>
      <c r="BF203" s="57" t="b">
        <f t="shared" si="72"/>
        <v>1</v>
      </c>
      <c r="BG203" s="57" t="b">
        <f t="shared" si="73"/>
        <v>1</v>
      </c>
    </row>
    <row r="204" spans="1:59">
      <c r="A204" s="9" t="s">
        <v>390</v>
      </c>
      <c r="B204" s="9" t="s">
        <v>1513</v>
      </c>
      <c r="C204" s="9">
        <v>3</v>
      </c>
      <c r="D204" s="9">
        <v>5</v>
      </c>
      <c r="E204" s="9" t="str">
        <f t="shared" si="61"/>
        <v>BZ-W605</v>
      </c>
      <c r="F204" s="9" t="s">
        <v>1438</v>
      </c>
      <c r="G204" s="9" t="s">
        <v>655</v>
      </c>
      <c r="H204" s="9" t="s">
        <v>656</v>
      </c>
      <c r="J204" s="9" t="e">
        <f>MATCH($A204, 'Spells By School'!A:A, 0)</f>
        <v>#N/A</v>
      </c>
      <c r="K204" s="9" t="e">
        <f>MATCH($A204, 'Spells By School'!B:B, 0)</f>
        <v>#N/A</v>
      </c>
      <c r="L204" s="9" t="e">
        <f>MATCH($A204, 'Spells By School'!C:C, 0)</f>
        <v>#N/A</v>
      </c>
      <c r="M204" s="9">
        <f>MATCH($A204, 'Spells By School'!D:D, 0)</f>
        <v>72</v>
      </c>
      <c r="N204" s="9" t="e">
        <f>MATCH($A204, 'Spells By School'!E:E, 0)</f>
        <v>#N/A</v>
      </c>
      <c r="O204" s="9" t="e">
        <f>MATCH($A204, 'Spells By School'!F:F, 0)</f>
        <v>#N/A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 t="shared" si="66"/>
        <v>Transmutation</v>
      </c>
      <c r="T204" s="9" t="str">
        <f t="shared" si="67"/>
        <v>TR</v>
      </c>
      <c r="U204" s="9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64</v>
      </c>
      <c r="V204" s="9" t="str">
        <f>INDEX('Wand Mapping'!K:K, U204)</f>
        <v>wand_ai_620</v>
      </c>
      <c r="W204" s="9" t="str">
        <f t="shared" si="68"/>
        <v>wand_ai_620_TR</v>
      </c>
      <c r="Z204" s="9" t="str">
        <f t="shared" si="69"/>
        <v>wand_ai_620_TR</v>
      </c>
      <c r="AC204" s="9" t="b">
        <v>1</v>
      </c>
      <c r="AF204" s="9" t="b">
        <v>1</v>
      </c>
      <c r="AG204" s="9" t="b">
        <v>1</v>
      </c>
      <c r="AH204" s="9" t="b">
        <v>1</v>
      </c>
      <c r="AI204" s="9" t="b">
        <v>1</v>
      </c>
      <c r="AJ204" s="9" t="b">
        <v>1</v>
      </c>
      <c r="AK204" s="9" t="b">
        <v>1</v>
      </c>
      <c r="AL204" s="9" t="b">
        <v>1</v>
      </c>
      <c r="AM204" s="9" t="b">
        <v>1</v>
      </c>
      <c r="AX204" s="55">
        <v>73562</v>
      </c>
      <c r="AY204" s="55">
        <v>73563</v>
      </c>
      <c r="BB204" s="55">
        <v>93562</v>
      </c>
      <c r="BC204" s="55">
        <v>93563</v>
      </c>
      <c r="BD204" s="9">
        <v>3562</v>
      </c>
      <c r="BE204" s="9">
        <f t="shared" si="59"/>
        <v>3563</v>
      </c>
      <c r="BF204" s="57" t="b">
        <f t="shared" si="72"/>
        <v>1</v>
      </c>
      <c r="BG204" s="57" t="b">
        <f t="shared" si="73"/>
        <v>1</v>
      </c>
    </row>
    <row r="205" spans="1:59">
      <c r="A205" s="9" t="s">
        <v>462</v>
      </c>
      <c r="B205" s="9" t="s">
        <v>1514</v>
      </c>
      <c r="C205" s="9">
        <v>3</v>
      </c>
      <c r="D205" s="9">
        <v>5</v>
      </c>
      <c r="E205" s="9" t="str">
        <f t="shared" si="61"/>
        <v>BZ-W705</v>
      </c>
      <c r="F205" s="9" t="s">
        <v>1439</v>
      </c>
      <c r="G205" s="9" t="s">
        <v>655</v>
      </c>
      <c r="H205" s="9" t="s">
        <v>656</v>
      </c>
      <c r="J205" s="9" t="e">
        <f>MATCH($A205, 'Spells By School'!A:A, 0)</f>
        <v>#N/A</v>
      </c>
      <c r="K205" s="9" t="e">
        <f>MATCH($A205, 'Spells By School'!B:B, 0)</f>
        <v>#N/A</v>
      </c>
      <c r="L205" s="9" t="e">
        <f>MATCH($A205, 'Spells By School'!C:C, 0)</f>
        <v>#N/A</v>
      </c>
      <c r="M205" s="9" t="e">
        <f>MATCH($A205, 'Spells By School'!D:D, 0)</f>
        <v>#N/A</v>
      </c>
      <c r="N205" s="9">
        <f>MATCH($A205, 'Spells By School'!E:E, 0)</f>
        <v>15</v>
      </c>
      <c r="O205" s="9" t="e">
        <f>MATCH($A205, 'Spells By School'!F:F, 0)</f>
        <v>#N/A</v>
      </c>
      <c r="P205" s="9" t="e">
        <f ca="1">MATCH($A205, 'Spells By School'!G:G, 0)</f>
        <v>#N/A</v>
      </c>
      <c r="Q205" s="9" t="e">
        <f>MATCH($A205, 'Spells By School'!H:H, 0)</f>
        <v>#N/A</v>
      </c>
      <c r="R205" s="9" t="e">
        <f>MATCH($A205, 'Spells By School'!I:I, 0)</f>
        <v>#N/A</v>
      </c>
      <c r="S205" s="9" t="str">
        <f t="shared" si="66"/>
        <v>Invocation</v>
      </c>
      <c r="T205" s="9" t="str">
        <f t="shared" si="67"/>
        <v>EV</v>
      </c>
      <c r="U205" s="9">
        <f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75</v>
      </c>
      <c r="V205" s="9" t="str">
        <f>INDEX('Wand Mapping'!K:K, U205)</f>
        <v>wand_ai_730</v>
      </c>
      <c r="W205" s="9" t="str">
        <f t="shared" si="68"/>
        <v>wand_ai_730_EV</v>
      </c>
      <c r="Z205" s="9" t="str">
        <f t="shared" si="69"/>
        <v>wand_ai_730_EV</v>
      </c>
      <c r="AC205" s="9" t="b">
        <v>1</v>
      </c>
      <c r="AF205" s="9" t="b">
        <v>1</v>
      </c>
      <c r="AG205" s="9" t="b">
        <v>1</v>
      </c>
      <c r="AH205" s="9" t="b">
        <v>1</v>
      </c>
      <c r="AI205" s="9" t="b">
        <v>1</v>
      </c>
      <c r="AJ205" s="9" t="b">
        <v>1</v>
      </c>
      <c r="AK205" s="9" t="b">
        <v>1</v>
      </c>
      <c r="AL205" s="9" t="b">
        <v>1</v>
      </c>
      <c r="AM205" s="9" t="b">
        <v>1</v>
      </c>
      <c r="AX205" s="55">
        <v>73564</v>
      </c>
      <c r="AY205" s="55">
        <v>73565</v>
      </c>
      <c r="BD205" s="9">
        <v>3564</v>
      </c>
      <c r="BE205" s="9">
        <f t="shared" si="59"/>
        <v>3565</v>
      </c>
      <c r="BF205" s="57" t="b">
        <f t="shared" si="72"/>
        <v>1</v>
      </c>
      <c r="BG205" s="57" t="b">
        <f t="shared" si="73"/>
        <v>1</v>
      </c>
    </row>
    <row r="206" spans="1:59">
      <c r="A206" s="9" t="s">
        <v>163</v>
      </c>
      <c r="B206" s="9" t="s">
        <v>1515</v>
      </c>
      <c r="C206" s="9">
        <v>3</v>
      </c>
      <c r="D206" s="9">
        <v>5</v>
      </c>
      <c r="E206" s="9" t="str">
        <f>_xlfn.CONCAT(B206, RIGHT(_xlfn.CONCAT("0", D206), 2))</f>
        <v>BZ-W805</v>
      </c>
      <c r="F206" s="9" t="s">
        <v>1440</v>
      </c>
      <c r="G206" s="9" t="s">
        <v>655</v>
      </c>
      <c r="H206" s="9" t="s">
        <v>656</v>
      </c>
      <c r="J206" s="9" t="e">
        <f>MATCH($A206, 'Spells By School'!A:A, 0)</f>
        <v>#N/A</v>
      </c>
      <c r="K206" s="9" t="e">
        <f>MATCH($A206, 'Spells By School'!B:B, 0)</f>
        <v>#N/A</v>
      </c>
      <c r="L206" s="9" t="e">
        <f>MATCH($A206, 'Spells By School'!C:C, 0)</f>
        <v>#N/A</v>
      </c>
      <c r="M206" s="9">
        <f>MATCH($A206, 'Spells By School'!D:D, 0)</f>
        <v>47</v>
      </c>
      <c r="N206" s="9" t="e">
        <f>MATCH($A206, 'Spells By School'!E:E, 0)</f>
        <v>#N/A</v>
      </c>
      <c r="O206" s="9" t="e">
        <f>MATCH($A206, 'Spells By School'!F:F, 0)</f>
        <v>#N/A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>IF(ISNA($J206), IF(ISNA($K206), IF(ISNA($L206), IF(ISNA($M206), IF(ISNA($N206), IF(ISNA($O206), IF(ISNA($P206), IF(ISNA($Q206), IF(ISNA($R206), "###error###", R$1),Q$1),P$1),O$1),N$1),M$1),L$1),K$1),J$1)</f>
        <v>Transmutation</v>
      </c>
      <c r="T206" s="9" t="str">
        <f>IF(ISNA($J206), IF(ISNA($K206), IF(ISNA($L206), IF(ISNA($M206), IF(ISNA($N206), IF(ISNA($O206), IF(ISNA($P206), IF(ISNA($Q206), IF(ISNA($R206), "###error###", "WM"),"IL"),"NE"),"EN"),"EV"),"TR"),"DI"),"CO"),"AB")</f>
        <v>TR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29</v>
      </c>
      <c r="V206" s="9" t="str">
        <f>INDEX('Wand Mapping'!K:K, U206)</f>
        <v>wand_ai_270</v>
      </c>
      <c r="W206" s="9" t="str">
        <f>_xlfn.CONCAT(V206, "_", T206)</f>
        <v>wand_ai_270_TR</v>
      </c>
      <c r="Z206" s="9" t="str">
        <f>IF(ISBLANK(X206), W206, X206)</f>
        <v>wand_ai_270_TR</v>
      </c>
      <c r="AC206" s="9" t="b">
        <v>1</v>
      </c>
      <c r="AF206" s="9" t="b">
        <v>1</v>
      </c>
      <c r="AG206" s="9" t="b">
        <v>1</v>
      </c>
      <c r="AH206" s="9" t="b">
        <v>1</v>
      </c>
      <c r="AI206" s="9" t="b">
        <v>1</v>
      </c>
      <c r="AJ206" s="9" t="b">
        <v>1</v>
      </c>
      <c r="AK206" s="9" t="b">
        <v>1</v>
      </c>
      <c r="AL206" s="9" t="b">
        <v>1</v>
      </c>
      <c r="AM206" s="9" t="b">
        <v>1</v>
      </c>
      <c r="AX206" s="55">
        <v>73566</v>
      </c>
      <c r="AY206" s="55">
        <v>73567</v>
      </c>
      <c r="BD206" s="9">
        <v>3566</v>
      </c>
      <c r="BE206" s="9">
        <f>IF(BD206="", "", BD206+1)</f>
        <v>3567</v>
      </c>
      <c r="BF206" s="57" t="b">
        <f>AND(
OR(ISBLANK(AV206), AND(MOD(AV206, 10000) = BD206, QUOTIENT(AV206, 10000) = 6)),
OR(ISBLANK(AX206), AND(MOD(AX206, 10000) = BD206, QUOTIENT(AX206, 10000) = 7)),
OR(ISBLANK(AZ206), AND(MOD(AZ206, 10000) = BD206, QUOTIENT(AZ206, 10000) = 8)),
OR(ISBLANK(BB206), AND(MOD(BB206, 10000) = BD206, QUOTIENT(BB206, 10000) = 9))
)</f>
        <v>1</v>
      </c>
      <c r="BG206" s="57" t="b">
        <f>AND(
OR(ISBLANK(AW206), AND(MOD(AW206, 10000) = BE206, QUOTIENT(AW206, 10000) = 6)),
OR(ISBLANK(AY206), AND(MOD(AY206, 10000) = BE206, QUOTIENT(AY206, 10000) = 7)),
OR(ISBLANK(BA206), AND(MOD(BA206, 10000) = BE206, QUOTIENT(BA206, 10000) = 8)),
OR(ISBLANK(BC206), AND(MOD(BC206, 10000) = BE206, QUOTIENT(BC206, 10000) = 9))
)</f>
        <v>1</v>
      </c>
    </row>
    <row r="207" spans="1:59">
      <c r="A207" s="9" t="s">
        <v>557</v>
      </c>
      <c r="B207" s="9" t="s">
        <v>1516</v>
      </c>
      <c r="C207" s="9">
        <v>3</v>
      </c>
      <c r="D207" s="9">
        <v>5</v>
      </c>
      <c r="E207" s="9" t="str">
        <f>_xlfn.CONCAT(B207, RIGHT(_xlfn.CONCAT("0", D207), 2))</f>
        <v>BZ-W905</v>
      </c>
      <c r="F207" s="9" t="s">
        <v>1441</v>
      </c>
      <c r="G207" s="9" t="s">
        <v>655</v>
      </c>
      <c r="H207" s="9" t="s">
        <v>656</v>
      </c>
      <c r="J207" s="9">
        <f>MATCH($A207, 'Spells By School'!A:A, 0)</f>
        <v>78</v>
      </c>
      <c r="K207" s="9" t="e">
        <f>MATCH($A207, 'Spells By School'!B:B, 0)</f>
        <v>#N/A</v>
      </c>
      <c r="L207" s="9" t="e">
        <f>MATCH($A207, 'Spells By School'!C:C, 0)</f>
        <v>#N/A</v>
      </c>
      <c r="M207" s="9" t="e">
        <f>MATCH($A207, 'Spells By School'!D:D, 0)</f>
        <v>#N/A</v>
      </c>
      <c r="N207" s="9" t="e">
        <f>MATCH($A207, 'Spells By School'!E:E, 0)</f>
        <v>#N/A</v>
      </c>
      <c r="O207" s="9" t="e">
        <f>MATCH($A207, 'Spells By School'!F:F, 0)</f>
        <v>#N/A</v>
      </c>
      <c r="P207" s="9" t="e">
        <f ca="1">MATCH($A207, 'Spells By School'!G:G, 0)</f>
        <v>#N/A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>IF(ISNA($J207), IF(ISNA($K207), IF(ISNA($L207), IF(ISNA($M207), IF(ISNA($N207), IF(ISNA($O207), IF(ISNA($P207), IF(ISNA($Q207), IF(ISNA($R207), "###error###", R$1),Q$1),P$1),O$1),N$1),M$1),L$1),K$1),J$1)</f>
        <v>Abjuration</v>
      </c>
      <c r="T207" s="9" t="str">
        <f>IF(ISNA($J207), IF(ISNA($K207), IF(ISNA($L207), IF(ISNA($M207), IF(ISNA($N207), IF(ISNA($O207), IF(ISNA($P207), IF(ISNA($Q207), IF(ISNA($R207), "###error###", "WM"),"IL"),"NE"),"EN"),"EV"),"TR"),"DI"),"CO"),"AB")</f>
        <v>AB</v>
      </c>
      <c r="U207" s="9">
        <f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89</v>
      </c>
      <c r="V207" s="9" t="str">
        <f>INDEX('Wand Mapping'!K:K, U207)</f>
        <v>wand_ai_870</v>
      </c>
      <c r="W207" s="9" t="str">
        <f>_xlfn.CONCAT(V207, "_", T207)</f>
        <v>wand_ai_870_AB</v>
      </c>
      <c r="Z207" s="9" t="str">
        <f>IF(ISBLANK(X207), W207, X207)</f>
        <v>wand_ai_870_AB</v>
      </c>
      <c r="AC207" s="9" t="b">
        <v>1</v>
      </c>
      <c r="AF207" s="9" t="b">
        <v>1</v>
      </c>
      <c r="AG207" s="9" t="b">
        <v>1</v>
      </c>
      <c r="AH207" s="9" t="b">
        <v>1</v>
      </c>
      <c r="AI207" s="9" t="b">
        <v>1</v>
      </c>
      <c r="AJ207" s="9" t="b">
        <v>1</v>
      </c>
      <c r="AK207" s="9" t="b">
        <v>1</v>
      </c>
      <c r="AL207" s="9" t="b">
        <v>1</v>
      </c>
      <c r="AM207" s="9" t="b">
        <v>1</v>
      </c>
      <c r="AX207" s="55">
        <v>73568</v>
      </c>
      <c r="AY207" s="55">
        <v>73569</v>
      </c>
      <c r="BD207" s="9">
        <v>3568</v>
      </c>
      <c r="BE207" s="9">
        <f>IF(BD207="", "", BD207+1)</f>
        <v>3569</v>
      </c>
      <c r="BF207" s="57" t="b">
        <f>AND(
OR(ISBLANK(AV207), AND(MOD(AV207, 10000) = BD207, QUOTIENT(AV207, 10000) = 6)),
OR(ISBLANK(AX207), AND(MOD(AX207, 10000) = BD207, QUOTIENT(AX207, 10000) = 7)),
OR(ISBLANK(AZ207), AND(MOD(AZ207, 10000) = BD207, QUOTIENT(AZ207, 10000) = 8)),
OR(ISBLANK(BB207), AND(MOD(BB207, 10000) = BD207, QUOTIENT(BB207, 10000) = 9))
)</f>
        <v>1</v>
      </c>
      <c r="BG207" s="57" t="b">
        <f>AND(
OR(ISBLANK(AW207), AND(MOD(AW207, 10000) = BE207, QUOTIENT(AW207, 10000) = 6)),
OR(ISBLANK(AY207), AND(MOD(AY207, 10000) = BE207, QUOTIENT(AY207, 10000) = 7)),
OR(ISBLANK(BA207), AND(MOD(BA207, 10000) = BE207, QUOTIENT(BA207, 10000) = 8)),
OR(ISBLANK(BC207), AND(MOD(BC207, 10000) = BE207, QUOTIENT(BC207, 10000) = 9))
)</f>
        <v>1</v>
      </c>
    </row>
    <row r="208" spans="1:59">
      <c r="A208" s="9" t="s">
        <v>36</v>
      </c>
      <c r="B208" s="9" t="s">
        <v>1517</v>
      </c>
      <c r="C208" s="9">
        <v>3</v>
      </c>
      <c r="D208" s="9">
        <v>5</v>
      </c>
      <c r="E208" s="9" t="str">
        <f>_xlfn.CONCAT(B208, RIGHT(_xlfn.CONCAT("0", D208), 2))</f>
        <v>BZ-WA05</v>
      </c>
      <c r="F208" s="9" t="s">
        <v>1442</v>
      </c>
      <c r="G208" s="9" t="s">
        <v>655</v>
      </c>
      <c r="H208" s="9" t="s">
        <v>656</v>
      </c>
      <c r="J208" s="9" t="e">
        <f>MATCH($A208, 'Spells By School'!A:A, 0)</f>
        <v>#N/A</v>
      </c>
      <c r="K208" s="9" t="e">
        <f>MATCH($A208, 'Spells By School'!B:B, 0)</f>
        <v>#N/A</v>
      </c>
      <c r="L208" s="9" t="e">
        <f>MATCH($A208, 'Spells By School'!C:C, 0)</f>
        <v>#N/A</v>
      </c>
      <c r="M208" s="9" t="e">
        <f>MATCH($A208, 'Spells By School'!D:D, 0)</f>
        <v>#N/A</v>
      </c>
      <c r="N208" s="9" t="e">
        <f>MATCH($A208, 'Spells By School'!E:E, 0)</f>
        <v>#N/A</v>
      </c>
      <c r="O208" s="9" t="e">
        <f>MATCH($A208, 'Spells By School'!F:F, 0)</f>
        <v>#N/A</v>
      </c>
      <c r="P208" s="9">
        <f ca="1">MATCH($A208, 'Spells By School'!G:G, 0)</f>
        <v>8</v>
      </c>
      <c r="Q208" s="9" t="e">
        <f>MATCH($A208, 'Spells By School'!H:H, 0)</f>
        <v>#N/A</v>
      </c>
      <c r="R208" s="9" t="e">
        <f>MATCH($A208, 'Spells By School'!I:I, 0)</f>
        <v>#N/A</v>
      </c>
      <c r="S208" s="9" t="str">
        <f ca="1">IF(ISNA($J208), IF(ISNA($K208), IF(ISNA($L208), IF(ISNA($M208), IF(ISNA($N208), IF(ISNA($O208), IF(ISNA($P208), IF(ISNA($Q208), IF(ISNA($R208), "###error###", R$1),Q$1),P$1),O$1),N$1),M$1),L$1),K$1),J$1)</f>
        <v>Necromancy</v>
      </c>
      <c r="T208" s="9" t="str">
        <f ca="1">IF(ISNA($J208), IF(ISNA($K208), IF(ISNA($L208), IF(ISNA($M208), IF(ISNA($N208), IF(ISNA($O208), IF(ISNA($P208), IF(ISNA($Q208), IF(ISNA($R208), "###error###", "WM"),"IL"),"NE"),"EN"),"EV"),"TR"),"DI"),"CO"),"AB")</f>
        <v>NE</v>
      </c>
      <c r="U208" s="9">
        <f ca="1"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7</v>
      </c>
      <c r="V208" s="9" t="str">
        <f ca="1">INDEX('Wand Mapping'!K:K, U208)</f>
        <v>wand_ai_050</v>
      </c>
      <c r="W208" s="9" t="str">
        <f ca="1">_xlfn.CONCAT(V208, "_", T208)</f>
        <v>wand_ai_050_NE</v>
      </c>
      <c r="Z208" s="9" t="str">
        <f ca="1">IF(ISBLANK(X208), W208, X208)</f>
        <v>wand_ai_050_NE</v>
      </c>
      <c r="AB208" s="9" t="b">
        <v>1</v>
      </c>
      <c r="AE208" s="9" t="b">
        <v>1</v>
      </c>
      <c r="AI208" s="9" t="b">
        <v>1</v>
      </c>
      <c r="AJ208" s="9" t="b">
        <v>1</v>
      </c>
      <c r="AK208" s="9" t="b">
        <v>1</v>
      </c>
      <c r="AL208" s="9" t="b">
        <v>1</v>
      </c>
      <c r="AM208" s="9" t="b">
        <v>1</v>
      </c>
      <c r="AX208" s="55">
        <v>73570</v>
      </c>
      <c r="AY208" s="55">
        <v>73571</v>
      </c>
      <c r="BD208" s="9">
        <v>3570</v>
      </c>
      <c r="BE208" s="9">
        <f>IF(BD208="", "", BD208+1)</f>
        <v>3571</v>
      </c>
      <c r="BF208" s="57" t="b">
        <f>AND(
OR(ISBLANK(AV208), AND(MOD(AV208, 10000) = BD208, QUOTIENT(AV208, 10000) = 6)),
OR(ISBLANK(AX208), AND(MOD(AX208, 10000) = BD208, QUOTIENT(AX208, 10000) = 7)),
OR(ISBLANK(AZ208), AND(MOD(AZ208, 10000) = BD208, QUOTIENT(AZ208, 10000) = 8)),
OR(ISBLANK(BB208), AND(MOD(BB208, 10000) = BD208, QUOTIENT(BB208, 10000) = 9))
)</f>
        <v>1</v>
      </c>
      <c r="BG208" s="57" t="b">
        <f>AND(
OR(ISBLANK(AW208), AND(MOD(AW208, 10000) = BE208, QUOTIENT(AW208, 10000) = 6)),
OR(ISBLANK(AY208), AND(MOD(AY208, 10000) = BE208, QUOTIENT(AY208, 10000) = 7)),
OR(ISBLANK(BA208), AND(MOD(BA208, 10000) = BE208, QUOTIENT(BA208, 10000) = 8)),
OR(ISBLANK(BC208), AND(MOD(BC208, 10000) = BE208, QUOTIENT(BC208, 10000) = 9))
)</f>
        <v>1</v>
      </c>
    </row>
    <row r="209" spans="1:59">
      <c r="A209" s="9" t="s">
        <v>616</v>
      </c>
      <c r="B209" s="9" t="s">
        <v>1852</v>
      </c>
      <c r="C209" s="9">
        <v>3</v>
      </c>
      <c r="D209" s="9">
        <v>5</v>
      </c>
      <c r="E209" s="9" t="str">
        <f>_xlfn.CONCAT(B209, RIGHT(_xlfn.CONCAT("0", D209), 2))</f>
        <v>BZ-WB05</v>
      </c>
      <c r="F209" s="9" t="s">
        <v>1443</v>
      </c>
      <c r="G209" s="9" t="s">
        <v>655</v>
      </c>
      <c r="H209" s="9" t="s">
        <v>656</v>
      </c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 t="e">
        <f>MATCH($A209, 'Spells By School'!D:D, 0)</f>
        <v>#N/A</v>
      </c>
      <c r="N209" s="9" t="e">
        <f>MATCH($A209, 'Spells By School'!E:E, 0)</f>
        <v>#N/A</v>
      </c>
      <c r="O209" s="9" t="e">
        <f>MATCH($A209, 'Spells By School'!F:F, 0)</f>
        <v>#N/A</v>
      </c>
      <c r="P209" s="9">
        <f ca="1">MATCH($A209, 'Spells By School'!G:G, 0)</f>
        <v>29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 ca="1">IF(ISNA($J209), IF(ISNA($K209), IF(ISNA($L209), IF(ISNA($M209), IF(ISNA($N209), IF(ISNA($O209), IF(ISNA($P209), IF(ISNA($Q209), IF(ISNA($R209), "###error###", R$1),Q$1),P$1),O$1),N$1),M$1),L$1),K$1),J$1)</f>
        <v>Necromancy</v>
      </c>
      <c r="T209" s="9" t="str">
        <f ca="1">IF(ISNA($J209), IF(ISNA($K209), IF(ISNA($L209), IF(ISNA($M209), IF(ISNA($N209), IF(ISNA($O209), IF(ISNA($P209), IF(ISNA($Q209), IF(ISNA($R209), "###error###", "WM"),"IL"),"NE"),"EN"),"EV"),"TR"),"DI"),"CO"),"AB")</f>
        <v>NE</v>
      </c>
      <c r="U209" s="9">
        <f ca="1"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98</v>
      </c>
      <c r="V209" s="9" t="str">
        <f ca="1">INDEX('Wand Mapping'!K:K, U209)</f>
        <v>wand_ai_960</v>
      </c>
      <c r="W209" s="9" t="str">
        <f ca="1">_xlfn.CONCAT(V209, "_", T209)</f>
        <v>wand_ai_960_NE</v>
      </c>
      <c r="Z209" s="9" t="str">
        <f ca="1">IF(ISBLANK(X209), W209, X209)</f>
        <v>wand_ai_960_NE</v>
      </c>
      <c r="AB209" s="9" t="b">
        <v>1</v>
      </c>
      <c r="AE209" s="9" t="b">
        <v>1</v>
      </c>
      <c r="AH209" s="9" t="b">
        <v>1</v>
      </c>
      <c r="AI209" s="9" t="b">
        <v>1</v>
      </c>
      <c r="AK209" s="9" t="b">
        <v>1</v>
      </c>
      <c r="AL209" s="9" t="b">
        <v>1</v>
      </c>
      <c r="AM209" s="9" t="b">
        <v>1</v>
      </c>
      <c r="AX209" s="55">
        <v>73572</v>
      </c>
      <c r="AY209" s="55">
        <v>73573</v>
      </c>
      <c r="BD209" s="9">
        <v>3572</v>
      </c>
      <c r="BE209" s="9">
        <f>IF(BD209="", "", BD209+1)</f>
        <v>3573</v>
      </c>
      <c r="BF209" s="57" t="b">
        <f>AND(
OR(ISBLANK(AV209), AND(MOD(AV209, 10000) = BD209, QUOTIENT(AV209, 10000) = 6)),
OR(ISBLANK(AX209), AND(MOD(AX209, 10000) = BD209, QUOTIENT(AX209, 10000) = 7)),
OR(ISBLANK(AZ209), AND(MOD(AZ209, 10000) = BD209, QUOTIENT(AZ209, 10000) = 8)),
OR(ISBLANK(BB209), AND(MOD(BB209, 10000) = BD209, QUOTIENT(BB209, 10000) = 9))
)</f>
        <v>1</v>
      </c>
      <c r="BG209" s="57" t="b">
        <f>AND(
OR(ISBLANK(AW209), AND(MOD(AW209, 10000) = BE209, QUOTIENT(AW209, 10000) = 6)),
OR(ISBLANK(AY209), AND(MOD(AY209, 10000) = BE209, QUOTIENT(AY209, 10000) = 7)),
OR(ISBLANK(BA209), AND(MOD(BA209, 10000) = BE209, QUOTIENT(BA209, 10000) = 8)),
OR(ISBLANK(BC209), AND(MOD(BC209, 10000) = BE209, QUOTIENT(BC209, 10000) = 9))
)</f>
        <v>1</v>
      </c>
    </row>
    <row r="210" spans="1:59">
      <c r="A210" s="66" t="s">
        <v>2057</v>
      </c>
      <c r="B210" s="66" t="s">
        <v>2058</v>
      </c>
      <c r="C210" s="9">
        <v>3</v>
      </c>
      <c r="D210" s="9">
        <v>5</v>
      </c>
      <c r="E210" s="9" t="str">
        <f>_xlfn.CONCAT(B210, RIGHT(_xlfn.CONCAT("0", D210), 2))</f>
        <v>BZ-YV05</v>
      </c>
      <c r="G210" s="66" t="s">
        <v>2008</v>
      </c>
      <c r="AC210" s="9" t="b">
        <v>1</v>
      </c>
      <c r="AF210" s="9" t="b">
        <v>1</v>
      </c>
      <c r="AG210" s="9" t="b">
        <v>1</v>
      </c>
      <c r="AH210" s="9" t="b">
        <v>1</v>
      </c>
      <c r="AI210" s="9" t="b">
        <v>1</v>
      </c>
      <c r="AJ210" s="9" t="b">
        <v>1</v>
      </c>
      <c r="AK210" s="9" t="b">
        <v>1</v>
      </c>
      <c r="AL210" s="9" t="b">
        <v>1</v>
      </c>
      <c r="AM210" s="9" t="b">
        <v>1</v>
      </c>
      <c r="BB210" s="55">
        <v>93574</v>
      </c>
      <c r="BC210" s="55">
        <v>93575</v>
      </c>
      <c r="BD210" s="9">
        <v>3574</v>
      </c>
      <c r="BE210" s="9">
        <f>IF(BD210="", "", BD210+1)</f>
        <v>3575</v>
      </c>
      <c r="BF210" s="57" t="b">
        <f>AND(
OR(ISBLANK(AV210), AND(MOD(AV210, 10000) = BD210, QUOTIENT(AV210, 10000) = 6)),
OR(ISBLANK(AX210), AND(MOD(AX210, 10000) = BD210, QUOTIENT(AX210, 10000) = 7)),
OR(ISBLANK(AZ210), AND(MOD(AZ210, 10000) = BD210, QUOTIENT(AZ210, 10000) = 8)),
OR(ISBLANK(BB210), AND(MOD(BB210, 10000) = BD210, QUOTIENT(BB210, 10000) = 9))
)</f>
        <v>1</v>
      </c>
      <c r="BG210" s="57" t="b">
        <f>AND(
OR(ISBLANK(AW210), AND(MOD(AW210, 10000) = BE210, QUOTIENT(AW210, 10000) = 6)),
OR(ISBLANK(AY210), AND(MOD(AY210, 10000) = BE210, QUOTIENT(AY210, 10000) = 7)),
OR(ISBLANK(BA210), AND(MOD(BA210, 10000) = BE210, QUOTIENT(BA210, 10000) = 8)),
OR(ISBLANK(BC210), AND(MOD(BC210, 10000) = BE210, QUOTIENT(BC210, 10000) = 9))
)</f>
        <v>1</v>
      </c>
    </row>
    <row r="211" spans="1:59">
      <c r="A211" s="66" t="s">
        <v>2059</v>
      </c>
      <c r="B211" s="66" t="s">
        <v>2060</v>
      </c>
      <c r="C211" s="9">
        <v>3</v>
      </c>
      <c r="D211" s="9">
        <v>5</v>
      </c>
      <c r="E211" s="9" t="str">
        <f>_xlfn.CONCAT(B211, RIGHT(_xlfn.CONCAT("0", D211), 2))</f>
        <v>BZ-YW05</v>
      </c>
      <c r="G211" s="66" t="s">
        <v>2008</v>
      </c>
      <c r="AC211" s="9" t="b">
        <v>1</v>
      </c>
      <c r="AF211" s="9" t="b">
        <v>1</v>
      </c>
      <c r="AG211" s="9" t="b">
        <v>1</v>
      </c>
      <c r="AH211" s="9" t="b">
        <v>1</v>
      </c>
      <c r="AI211" s="9" t="b">
        <v>1</v>
      </c>
      <c r="AJ211" s="9" t="b">
        <v>1</v>
      </c>
      <c r="AK211" s="9" t="b">
        <v>1</v>
      </c>
      <c r="AL211" s="9" t="b">
        <v>1</v>
      </c>
      <c r="AM211" s="9" t="b">
        <v>1</v>
      </c>
      <c r="BB211" s="55">
        <v>93576</v>
      </c>
      <c r="BC211" s="55">
        <v>93577</v>
      </c>
      <c r="BD211" s="9">
        <v>3576</v>
      </c>
      <c r="BE211" s="9">
        <f>IF(BD211="", "", BD211+1)</f>
        <v>3577</v>
      </c>
      <c r="BF211" s="57" t="b">
        <f>AND(
OR(ISBLANK(AV211), AND(MOD(AV211, 10000) = BD211, QUOTIENT(AV211, 10000) = 6)),
OR(ISBLANK(AX211), AND(MOD(AX211, 10000) = BD211, QUOTIENT(AX211, 10000) = 7)),
OR(ISBLANK(AZ211), AND(MOD(AZ211, 10000) = BD211, QUOTIENT(AZ211, 10000) = 8)),
OR(ISBLANK(BB211), AND(MOD(BB211, 10000) = BD211, QUOTIENT(BB211, 10000) = 9))
)</f>
        <v>1</v>
      </c>
      <c r="BG211" s="57" t="b">
        <f>AND(
OR(ISBLANK(AW211), AND(MOD(AW211, 10000) = BE211, QUOTIENT(AW211, 10000) = 6)),
OR(ISBLANK(AY211), AND(MOD(AY211, 10000) = BE211, QUOTIENT(AY211, 10000) = 7)),
OR(ISBLANK(BA211), AND(MOD(BA211, 10000) = BE211, QUOTIENT(BA211, 10000) = 8)),
OR(ISBLANK(BC211), AND(MOD(BC211, 10000) = BE211, QUOTIENT(BC211, 10000) = 9))
)</f>
        <v>1</v>
      </c>
    </row>
    <row r="212" spans="1:59">
      <c r="A212" s="66" t="s">
        <v>2061</v>
      </c>
      <c r="B212" s="66" t="s">
        <v>2062</v>
      </c>
      <c r="C212" s="9">
        <v>3</v>
      </c>
      <c r="D212" s="9">
        <v>5</v>
      </c>
      <c r="E212" s="9" t="str">
        <f>_xlfn.CONCAT(B212, RIGHT(_xlfn.CONCAT("0", D212), 2))</f>
        <v>BZ-YX05</v>
      </c>
      <c r="G212" s="66" t="s">
        <v>2008</v>
      </c>
      <c r="AC212" s="9" t="b">
        <v>1</v>
      </c>
      <c r="AF212" s="9" t="b">
        <v>1</v>
      </c>
      <c r="AG212" s="9" t="b">
        <v>1</v>
      </c>
      <c r="AH212" s="9" t="b">
        <v>1</v>
      </c>
      <c r="AI212" s="9" t="b">
        <v>1</v>
      </c>
      <c r="AJ212" s="9" t="b">
        <v>1</v>
      </c>
      <c r="AK212" s="9" t="b">
        <v>1</v>
      </c>
      <c r="AL212" s="9" t="b">
        <v>1</v>
      </c>
      <c r="AM212" s="9" t="b">
        <v>1</v>
      </c>
      <c r="BB212" s="55">
        <v>93578</v>
      </c>
      <c r="BC212" s="55">
        <v>93579</v>
      </c>
      <c r="BD212" s="9">
        <v>3578</v>
      </c>
      <c r="BE212" s="9">
        <f>IF(BD212="", "", BD212+1)</f>
        <v>3579</v>
      </c>
      <c r="BF212" s="57" t="b">
        <f>AND(
OR(ISBLANK(AV212), AND(MOD(AV212, 10000) = BD212, QUOTIENT(AV212, 10000) = 6)),
OR(ISBLANK(AX212), AND(MOD(AX212, 10000) = BD212, QUOTIENT(AX212, 10000) = 7)),
OR(ISBLANK(AZ212), AND(MOD(AZ212, 10000) = BD212, QUOTIENT(AZ212, 10000) = 8)),
OR(ISBLANK(BB212), AND(MOD(BB212, 10000) = BD212, QUOTIENT(BB212, 10000) = 9))
)</f>
        <v>1</v>
      </c>
      <c r="BG212" s="57" t="b">
        <f>AND(
OR(ISBLANK(AW212), AND(MOD(AW212, 10000) = BE212, QUOTIENT(AW212, 10000) = 6)),
OR(ISBLANK(AY212), AND(MOD(AY212, 10000) = BE212, QUOTIENT(AY212, 10000) = 7)),
OR(ISBLANK(BA212), AND(MOD(BA212, 10000) = BE212, QUOTIENT(BA212, 10000) = 8)),
OR(ISBLANK(BC212), AND(MOD(BC212, 10000) = BE212, QUOTIENT(BC212, 10000) = 9))
)</f>
        <v>1</v>
      </c>
    </row>
    <row r="213" spans="1:59">
      <c r="A213" s="9" t="s">
        <v>552</v>
      </c>
      <c r="B213" s="9" t="s">
        <v>1716</v>
      </c>
      <c r="C213" s="9">
        <v>3</v>
      </c>
      <c r="D213" s="9">
        <v>5</v>
      </c>
      <c r="E213" s="9" t="str">
        <f>_xlfn.CONCAT(B213, RIGHT(_xlfn.CONCAT("0", D213), 2))</f>
        <v>BZ-OV05</v>
      </c>
      <c r="F213" s="9" t="s">
        <v>1601</v>
      </c>
      <c r="G213" s="9" t="s">
        <v>655</v>
      </c>
      <c r="H213" s="9" t="s">
        <v>654</v>
      </c>
      <c r="J213" s="9" t="e">
        <f>MATCH($A213, 'Spells By School'!A:A, 0)</f>
        <v>#N/A</v>
      </c>
      <c r="K213" s="9">
        <f>MATCH($A213, 'Spells By School'!B:B, 0)</f>
        <v>9</v>
      </c>
      <c r="L213" s="9" t="e">
        <f>MATCH($A213, 'Spells By School'!C:C, 0)</f>
        <v>#N/A</v>
      </c>
      <c r="M213" s="9" t="e">
        <f>MATCH($A213, 'Spells By School'!D:D, 0)</f>
        <v>#N/A</v>
      </c>
      <c r="N213" s="9" t="e">
        <f>MATCH($A213, 'Spells By School'!E:E, 0)</f>
        <v>#N/A</v>
      </c>
      <c r="O213" s="9" t="e">
        <f>MATCH($A213, 'Spells By School'!F:F, 0)</f>
        <v>#N/A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>IF(ISNA($J213), IF(ISNA($K213), IF(ISNA($L213), IF(ISNA($M213), IF(ISNA($N213), IF(ISNA($O213), IF(ISNA($P213), IF(ISNA($Q213), IF(ISNA($R213), "###error###", R$1),Q$1),P$1),O$1),N$1),M$1),L$1),K$1),J$1)</f>
        <v>Conjuration</v>
      </c>
      <c r="T213" s="9" t="str">
        <f>IF(ISNA($J213), IF(ISNA($K213), IF(ISNA($L213), IF(ISNA($M213), IF(ISNA($N213), IF(ISNA($O213), IF(ISNA($P213), IF(ISNA($Q213), IF(ISNA($R213), "###error###", "WM"),"IL"),"NE"),"EN"),"EV"),"TR"),"DI"),"CO"),"AB")</f>
        <v>CO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88</v>
      </c>
      <c r="V213" s="9" t="str">
        <f>INDEX('Wand Mapping'!K:K, U213)</f>
        <v>wand_ai_860</v>
      </c>
      <c r="W213" s="9" t="str">
        <f>_xlfn.CONCAT(V213, "_", T213)</f>
        <v>wand_ai_860_CO</v>
      </c>
      <c r="Z213" s="9" t="str">
        <f>IF(ISBLANK(X213), W213, X213)</f>
        <v>wand_ai_860_CO</v>
      </c>
      <c r="AC213" s="9" t="b">
        <v>1</v>
      </c>
      <c r="AF213" s="9" t="b">
        <v>1</v>
      </c>
      <c r="AG213" s="9" t="b">
        <v>1</v>
      </c>
      <c r="AH213" s="9" t="b">
        <v>1</v>
      </c>
      <c r="AI213" s="9" t="b">
        <v>1</v>
      </c>
      <c r="AJ213" s="9" t="b">
        <v>1</v>
      </c>
      <c r="AK213" s="9" t="b">
        <v>1</v>
      </c>
      <c r="AL213" s="9" t="b">
        <v>1</v>
      </c>
      <c r="AM213" s="9" t="b">
        <v>1</v>
      </c>
      <c r="AZ213" s="55">
        <v>83580</v>
      </c>
      <c r="BA213" s="55">
        <v>83581</v>
      </c>
      <c r="BD213" s="9">
        <v>3580</v>
      </c>
      <c r="BE213" s="9">
        <f>IF(BD213="", "", BD213+1)</f>
        <v>3581</v>
      </c>
      <c r="BF213" s="57" t="b">
        <f>AND(
OR(ISBLANK(AV213), AND(MOD(AV213, 10000) = BD213, QUOTIENT(AV213, 10000) = 6)),
OR(ISBLANK(AX213), AND(MOD(AX213, 10000) = BD213, QUOTIENT(AX213, 10000) = 7)),
OR(ISBLANK(AZ213), AND(MOD(AZ213, 10000) = BD213, QUOTIENT(AZ213, 10000) = 8)),
OR(ISBLANK(BB213), AND(MOD(BB213, 10000) = BD213, QUOTIENT(BB213, 10000) = 9))
)</f>
        <v>1</v>
      </c>
      <c r="BG213" s="57" t="b">
        <f>AND(
OR(ISBLANK(AW213), AND(MOD(AW213, 10000) = BE213, QUOTIENT(AW213, 10000) = 6)),
OR(ISBLANK(AY213), AND(MOD(AY213, 10000) = BE213, QUOTIENT(AY213, 10000) = 7)),
OR(ISBLANK(BA213), AND(MOD(BA213, 10000) = BE213, QUOTIENT(BA213, 10000) = 8)),
OR(ISBLANK(BC213), AND(MOD(BC213, 10000) = BE213, QUOTIENT(BC213, 10000) = 9))
)</f>
        <v>1</v>
      </c>
    </row>
    <row r="214" spans="1:59">
      <c r="A214" s="9" t="s">
        <v>304</v>
      </c>
      <c r="B214" s="9" t="s">
        <v>1786</v>
      </c>
      <c r="C214" s="9">
        <v>3</v>
      </c>
      <c r="D214" s="9">
        <v>5</v>
      </c>
      <c r="E214" s="9" t="str">
        <f>_xlfn.CONCAT(B214, RIGHT(_xlfn.CONCAT("0", D214), 2))</f>
        <v>BZ-R705</v>
      </c>
      <c r="F214" s="9" t="s">
        <v>1636</v>
      </c>
      <c r="G214" s="9" t="s">
        <v>655</v>
      </c>
      <c r="H214" s="9" t="s">
        <v>654</v>
      </c>
      <c r="I214" s="9" t="s">
        <v>653</v>
      </c>
      <c r="J214" s="9" t="e">
        <f>MATCH($A214, 'Spells By School'!A:A, 0)</f>
        <v>#N/A</v>
      </c>
      <c r="K214" s="9" t="e">
        <f>MATCH($A214, 'Spells By School'!B:B, 0)</f>
        <v>#N/A</v>
      </c>
      <c r="L214" s="9" t="e">
        <f>MATCH($A214, 'Spells By School'!C:C, 0)</f>
        <v>#N/A</v>
      </c>
      <c r="M214" s="9">
        <f>MATCH($A214, 'Spells By School'!D:D, 0)</f>
        <v>64</v>
      </c>
      <c r="N214" s="9" t="e">
        <f>MATCH($A214, 'Spells By School'!E:E, 0)</f>
        <v>#N/A</v>
      </c>
      <c r="O214" s="9" t="e">
        <f>MATCH($A214, 'Spells By School'!F:F, 0)</f>
        <v>#N/A</v>
      </c>
      <c r="P214" s="9" t="e">
        <f ca="1">MATCH($A214, 'Spells By School'!G:G, 0)</f>
        <v>#N/A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>IF(ISNA($J214), IF(ISNA($K214), IF(ISNA($L214), IF(ISNA($M214), IF(ISNA($N214), IF(ISNA($O214), IF(ISNA($P214), IF(ISNA($Q214), IF(ISNA($R214), "###error###", R$1),Q$1),P$1),O$1),N$1),M$1),L$1),K$1),J$1)</f>
        <v>Transmutation</v>
      </c>
      <c r="T214" s="9" t="str">
        <f>IF(ISNA($J214), IF(ISNA($K214), IF(ISNA($L214), IF(ISNA($M214), IF(ISNA($N214), IF(ISNA($O214), IF(ISNA($P214), IF(ISNA($Q214), IF(ISNA($R214), "###error###", "WM"),"IL"),"NE"),"EN"),"EV"),"TR"),"DI"),"CO"),"AB")</f>
        <v>TR</v>
      </c>
      <c r="U214" s="9">
        <f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50</v>
      </c>
      <c r="V214" s="9" t="str">
        <f>INDEX('Wand Mapping'!K:K, U214)</f>
        <v>wand_ai_480</v>
      </c>
      <c r="W214" s="9" t="str">
        <f>_xlfn.CONCAT(V214, "_", T214)</f>
        <v>wand_ai_480_TR</v>
      </c>
      <c r="Z214" s="9" t="str">
        <f>IF(ISBLANK(X214), W214, X214)</f>
        <v>wand_ai_480_TR</v>
      </c>
      <c r="AB214" s="9" t="b">
        <v>1</v>
      </c>
      <c r="AE214" s="9" t="b">
        <v>1</v>
      </c>
      <c r="AH214" s="9" t="b">
        <v>1</v>
      </c>
      <c r="AI214" s="9" t="b">
        <v>1</v>
      </c>
      <c r="AJ214" s="9" t="b">
        <v>1</v>
      </c>
      <c r="AK214" s="9" t="b">
        <v>1</v>
      </c>
      <c r="AL214" s="9" t="b">
        <v>1</v>
      </c>
      <c r="AM214" s="9" t="b">
        <v>1</v>
      </c>
      <c r="AZ214" s="55">
        <v>83582</v>
      </c>
      <c r="BA214" s="55">
        <v>83583</v>
      </c>
      <c r="BD214" s="9">
        <v>3582</v>
      </c>
      <c r="BE214" s="9">
        <f>IF(BD214="", "", BD214+1)</f>
        <v>3583</v>
      </c>
      <c r="BF214" s="57" t="b">
        <f>AND(
OR(ISBLANK(AV214), AND(MOD(AV214, 10000) = BD214, QUOTIENT(AV214, 10000) = 6)),
OR(ISBLANK(AX214), AND(MOD(AX214, 10000) = BD214, QUOTIENT(AX214, 10000) = 7)),
OR(ISBLANK(AZ214), AND(MOD(AZ214, 10000) = BD214, QUOTIENT(AZ214, 10000) = 8)),
OR(ISBLANK(BB214), AND(MOD(BB214, 10000) = BD214, QUOTIENT(BB214, 10000) = 9))
)</f>
        <v>1</v>
      </c>
      <c r="BG214" s="57" t="b">
        <f>AND(
OR(ISBLANK(AW214), AND(MOD(AW214, 10000) = BE214, QUOTIENT(AW214, 10000) = 6)),
OR(ISBLANK(AY214), AND(MOD(AY214, 10000) = BE214, QUOTIENT(AY214, 10000) = 7)),
OR(ISBLANK(BA214), AND(MOD(BA214, 10000) = BE214, QUOTIENT(BA214, 10000) = 8)),
OR(ISBLANK(BC214), AND(MOD(BC214, 10000) = BE214, QUOTIENT(BC214, 10000) = 9))
)</f>
        <v>1</v>
      </c>
    </row>
    <row r="215" spans="1:59">
      <c r="A215" s="9" t="s">
        <v>58</v>
      </c>
      <c r="B215" s="9" t="s">
        <v>1787</v>
      </c>
      <c r="C215" s="9">
        <v>3</v>
      </c>
      <c r="D215" s="9">
        <v>5</v>
      </c>
      <c r="E215" s="9" t="str">
        <f>_xlfn.CONCAT(B215, RIGHT(_xlfn.CONCAT("0", D215), 2))</f>
        <v>BZ-R805</v>
      </c>
      <c r="F215" s="9" t="s">
        <v>1637</v>
      </c>
      <c r="G215" s="9" t="s">
        <v>655</v>
      </c>
      <c r="H215" s="9" t="s">
        <v>654</v>
      </c>
      <c r="I215" s="9" t="s">
        <v>653</v>
      </c>
      <c r="J215" s="9" t="e">
        <f>MATCH($A215, 'Spells By School'!A:A, 0)</f>
        <v>#N/A</v>
      </c>
      <c r="K215" s="9" t="e">
        <f>MATCH($A215, 'Spells By School'!B:B, 0)</f>
        <v>#N/A</v>
      </c>
      <c r="L215" s="9" t="e">
        <f>MATCH($A215, 'Spells By School'!C:C, 0)</f>
        <v>#N/A</v>
      </c>
      <c r="M215" s="9">
        <f>MATCH($A215, 'Spells By School'!D:D, 0)</f>
        <v>26</v>
      </c>
      <c r="N215" s="9" t="e">
        <f>MATCH($A215, 'Spells By School'!E:E, 0)</f>
        <v>#N/A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>IF(ISNA($J215), IF(ISNA($K215), IF(ISNA($L215), IF(ISNA($M215), IF(ISNA($N215), IF(ISNA($O215), IF(ISNA($P215), IF(ISNA($Q215), IF(ISNA($R215), "###error###", R$1),Q$1),P$1),O$1),N$1),M$1),L$1),K$1),J$1)</f>
        <v>Transmutation</v>
      </c>
      <c r="T215" s="9" t="str">
        <f>IF(ISNA($J215), IF(ISNA($K215), IF(ISNA($L215), IF(ISNA($M215), IF(ISNA($N215), IF(ISNA($O215), IF(ISNA($P215), IF(ISNA($Q215), IF(ISNA($R215), "###error###", "WM"),"IL"),"NE"),"EN"),"EV"),"TR"),"DI"),"CO"),"AB")</f>
        <v>TR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11</v>
      </c>
      <c r="V215" s="9" t="str">
        <f>INDEX('Wand Mapping'!K:K, U215)</f>
        <v>wand_ai_090</v>
      </c>
      <c r="W215" s="9" t="str">
        <f>_xlfn.CONCAT(V215, "_", T215)</f>
        <v>wand_ai_090_TR</v>
      </c>
      <c r="Z215" s="9" t="str">
        <f>IF(ISBLANK(X215), W215, X215)</f>
        <v>wand_ai_090_TR</v>
      </c>
      <c r="AC215" s="9" t="b">
        <v>1</v>
      </c>
      <c r="AF215" s="9" t="b">
        <v>1</v>
      </c>
      <c r="AG215" s="9" t="b">
        <v>1</v>
      </c>
      <c r="AH215" s="9" t="b">
        <v>1</v>
      </c>
      <c r="AI215" s="9" t="b">
        <v>1</v>
      </c>
      <c r="AJ215" s="9" t="b">
        <v>1</v>
      </c>
      <c r="AK215" s="9" t="b">
        <v>1</v>
      </c>
      <c r="AL215" s="9" t="b">
        <v>1</v>
      </c>
      <c r="AM215" s="9" t="b">
        <v>1</v>
      </c>
      <c r="AZ215" s="55">
        <v>83584</v>
      </c>
      <c r="BA215" s="55">
        <v>83585</v>
      </c>
      <c r="BD215" s="9">
        <v>3584</v>
      </c>
      <c r="BE215" s="9">
        <f>IF(BD215="", "", BD215+1)</f>
        <v>3585</v>
      </c>
      <c r="BF215" s="57" t="b">
        <f>AND(
OR(ISBLANK(AV215), AND(MOD(AV215, 10000) = BD215, QUOTIENT(AV215, 10000) = 6)),
OR(ISBLANK(AX215), AND(MOD(AX215, 10000) = BD215, QUOTIENT(AX215, 10000) = 7)),
OR(ISBLANK(AZ215), AND(MOD(AZ215, 10000) = BD215, QUOTIENT(AZ215, 10000) = 8)),
OR(ISBLANK(BB215), AND(MOD(BB215, 10000) = BD215, QUOTIENT(BB215, 10000) = 9))
)</f>
        <v>1</v>
      </c>
      <c r="BG215" s="57" t="b">
        <f>AND(
OR(ISBLANK(AW215), AND(MOD(AW215, 10000) = BE215, QUOTIENT(AW215, 10000) = 6)),
OR(ISBLANK(AY215), AND(MOD(AY215, 10000) = BE215, QUOTIENT(AY215, 10000) = 7)),
OR(ISBLANK(BA215), AND(MOD(BA215, 10000) = BE215, QUOTIENT(BA215, 10000) = 8)),
OR(ISBLANK(BC215), AND(MOD(BC215, 10000) = BE215, QUOTIENT(BC215, 10000) = 9))
)</f>
        <v>1</v>
      </c>
    </row>
    <row r="216" spans="1:59">
      <c r="A216" s="9" t="s">
        <v>576</v>
      </c>
      <c r="B216" s="9" t="s">
        <v>1713</v>
      </c>
      <c r="C216" s="9">
        <v>3</v>
      </c>
      <c r="D216" s="9">
        <v>5</v>
      </c>
      <c r="E216" s="9" t="str">
        <f>_xlfn.CONCAT(B216, RIGHT(_xlfn.CONCAT("0", D216), 2))</f>
        <v>BZ-OS05</v>
      </c>
      <c r="F216" s="9" t="s">
        <v>1583</v>
      </c>
      <c r="G216" s="9" t="s">
        <v>655</v>
      </c>
      <c r="H216" s="9" t="s">
        <v>654</v>
      </c>
      <c r="J216" s="9" t="e">
        <f>MATCH($A216, 'Spells By School'!A:A, 0)</f>
        <v>#N/A</v>
      </c>
      <c r="K216" s="9" t="e">
        <f>MATCH($A216, 'Spells By School'!B:B, 0)</f>
        <v>#N/A</v>
      </c>
      <c r="L216" s="9" t="e">
        <f>MATCH($A216, 'Spells By School'!C:C, 0)</f>
        <v>#N/A</v>
      </c>
      <c r="M216" s="9">
        <f>MATCH($A216, 'Spells By School'!D:D, 0)</f>
        <v>37</v>
      </c>
      <c r="N216" s="9" t="e">
        <f>MATCH($A216, 'Spells By School'!E:E, 0)</f>
        <v>#N/A</v>
      </c>
      <c r="O216" s="9" t="e">
        <f>MATCH($A216, 'Spells By School'!F:F, 0)</f>
        <v>#N/A</v>
      </c>
      <c r="P216" s="9" t="e">
        <f ca="1">MATCH($A216, 'Spells By School'!G:G, 0)</f>
        <v>#N/A</v>
      </c>
      <c r="Q216" s="9" t="e">
        <f>MATCH($A216, 'Spells By School'!H:H, 0)</f>
        <v>#N/A</v>
      </c>
      <c r="R216" s="9" t="e">
        <f>MATCH($A216, 'Spells By School'!I:I, 0)</f>
        <v>#N/A</v>
      </c>
      <c r="S216" s="9" t="str">
        <f>IF(ISNA($J216), IF(ISNA($K216), IF(ISNA($L216), IF(ISNA($M216), IF(ISNA($N216), IF(ISNA($O216), IF(ISNA($P216), IF(ISNA($Q216), IF(ISNA($R216), "###error###", R$1),Q$1),P$1),O$1),N$1),M$1),L$1),K$1),J$1)</f>
        <v>Transmutation</v>
      </c>
      <c r="T216" s="9" t="str">
        <f>IF(ISNA($J216), IF(ISNA($K216), IF(ISNA($L216), IF(ISNA($M216), IF(ISNA($N216), IF(ISNA($O216), IF(ISNA($P216), IF(ISNA($Q216), IF(ISNA($R216), "###error###", "WM"),"IL"),"NE"),"EN"),"EV"),"TR"),"DI"),"CO"),"AB")</f>
        <v>TR</v>
      </c>
      <c r="U216" s="9">
        <f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92</v>
      </c>
      <c r="V216" s="9" t="str">
        <f>INDEX('Wand Mapping'!K:K, U216)</f>
        <v>wand_ai_900</v>
      </c>
      <c r="W216" s="9" t="str">
        <f>_xlfn.CONCAT(V216, "_", T216)</f>
        <v>wand_ai_900_TR</v>
      </c>
      <c r="Z216" s="9" t="str">
        <f>IF(ISBLANK(X216), W216, X216)</f>
        <v>wand_ai_900_TR</v>
      </c>
      <c r="AB216" s="9" t="b">
        <v>1</v>
      </c>
      <c r="AE216" s="9" t="b">
        <v>1</v>
      </c>
      <c r="AZ216" s="55">
        <v>83586</v>
      </c>
      <c r="BA216" s="55">
        <v>83587</v>
      </c>
      <c r="BD216" s="9">
        <v>3586</v>
      </c>
      <c r="BE216" s="9">
        <f>IF(BD216="", "", BD216+1)</f>
        <v>3587</v>
      </c>
      <c r="BF216" s="57" t="b">
        <f>AND(
OR(ISBLANK(AV216), AND(MOD(AV216, 10000) = BD216, QUOTIENT(AV216, 10000) = 6)),
OR(ISBLANK(AX216), AND(MOD(AX216, 10000) = BD216, QUOTIENT(AX216, 10000) = 7)),
OR(ISBLANK(AZ216), AND(MOD(AZ216, 10000) = BD216, QUOTIENT(AZ216, 10000) = 8)),
OR(ISBLANK(BB216), AND(MOD(BB216, 10000) = BD216, QUOTIENT(BB216, 10000) = 9))
)</f>
        <v>1</v>
      </c>
      <c r="BG216" s="57" t="b">
        <f>AND(
OR(ISBLANK(AW216), AND(MOD(AW216, 10000) = BE216, QUOTIENT(AW216, 10000) = 6)),
OR(ISBLANK(AY216), AND(MOD(AY216, 10000) = BE216, QUOTIENT(AY216, 10000) = 7)),
OR(ISBLANK(BA216), AND(MOD(BA216, 10000) = BE216, QUOTIENT(BA216, 10000) = 8)),
OR(ISBLANK(BC216), AND(MOD(BC216, 10000) = BE216, QUOTIENT(BC216, 10000) = 9))
)</f>
        <v>1</v>
      </c>
    </row>
    <row r="217" spans="1:59">
      <c r="A217" s="9" t="s">
        <v>233</v>
      </c>
      <c r="B217" s="9" t="s">
        <v>1788</v>
      </c>
      <c r="C217" s="9">
        <v>3</v>
      </c>
      <c r="D217" s="9">
        <v>5</v>
      </c>
      <c r="E217" s="9" t="str">
        <f>_xlfn.CONCAT(B217, RIGHT(_xlfn.CONCAT("0", D217), 2))</f>
        <v>BZ-R905</v>
      </c>
      <c r="F217" s="9" t="s">
        <v>1638</v>
      </c>
      <c r="G217" s="9" t="s">
        <v>655</v>
      </c>
      <c r="H217" s="9" t="s">
        <v>654</v>
      </c>
      <c r="I217" s="9" t="s">
        <v>653</v>
      </c>
      <c r="J217" s="9">
        <f>MATCH($A217, 'Spells By School'!A:A, 0)</f>
        <v>23</v>
      </c>
      <c r="K217" s="9" t="e">
        <f>MATCH($A217, 'Spells By School'!B:B, 0)</f>
        <v>#N/A</v>
      </c>
      <c r="L217" s="9" t="e">
        <f>MATCH($A217, 'Spells By School'!C:C, 0)</f>
        <v>#N/A</v>
      </c>
      <c r="M217" s="9" t="e">
        <f>MATCH($A217, 'Spells By School'!D:D, 0)</f>
        <v>#N/A</v>
      </c>
      <c r="N217" s="9" t="e">
        <f>MATCH($A217, 'Spells By School'!E:E, 0)</f>
        <v>#N/A</v>
      </c>
      <c r="O217" s="9" t="e">
        <f>MATCH($A217, 'Spells By School'!F:F, 0)</f>
        <v>#N/A</v>
      </c>
      <c r="P217" s="9" t="e">
        <f ca="1">MATCH($A217, 'Spells By School'!G:G, 0)</f>
        <v>#N/A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>IF(ISNA($J217), IF(ISNA($K217), IF(ISNA($L217), IF(ISNA($M217), IF(ISNA($N217), IF(ISNA($O217), IF(ISNA($P217), IF(ISNA($Q217), IF(ISNA($R217), "###error###", R$1),Q$1),P$1),O$1),N$1),M$1),L$1),K$1),J$1)</f>
        <v>Abjuration</v>
      </c>
      <c r="T217" s="9" t="str">
        <f>IF(ISNA($J217), IF(ISNA($K217), IF(ISNA($L217), IF(ISNA($M217), IF(ISNA($N217), IF(ISNA($O217), IF(ISNA($P217), IF(ISNA($Q217), IF(ISNA($R217), "###error###", "WM"),"IL"),"NE"),"EN"),"EV"),"TR"),"DI"),"CO"),"AB")</f>
        <v>AB</v>
      </c>
      <c r="U217" s="9">
        <f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41</v>
      </c>
      <c r="V217" s="9" t="str">
        <f>INDEX('Wand Mapping'!K:K, U217)</f>
        <v>wand_ai_390</v>
      </c>
      <c r="W217" s="9" t="str">
        <f>_xlfn.CONCAT(V217, "_", T217)</f>
        <v>wand_ai_390_AB</v>
      </c>
      <c r="Z217" s="9" t="str">
        <f>IF(ISBLANK(X217), W217, X217)</f>
        <v>wand_ai_390_AB</v>
      </c>
      <c r="AE217" s="9" t="b">
        <v>1</v>
      </c>
      <c r="AH217" s="9" t="b">
        <v>1</v>
      </c>
      <c r="AI217" s="9" t="b">
        <v>1</v>
      </c>
      <c r="AK217" s="9" t="b">
        <v>1</v>
      </c>
      <c r="AL217" s="9" t="b">
        <v>1</v>
      </c>
      <c r="AM217" s="9" t="b">
        <v>1</v>
      </c>
      <c r="AZ217" s="55">
        <v>83588</v>
      </c>
      <c r="BA217" s="55">
        <v>83589</v>
      </c>
      <c r="BD217" s="9">
        <v>3588</v>
      </c>
      <c r="BE217" s="9">
        <f>IF(BD217="", "", BD217+1)</f>
        <v>3589</v>
      </c>
      <c r="BF217" s="57" t="b">
        <f>AND(
OR(ISBLANK(AV217), AND(MOD(AV217, 10000) = BD217, QUOTIENT(AV217, 10000) = 6)),
OR(ISBLANK(AX217), AND(MOD(AX217, 10000) = BD217, QUOTIENT(AX217, 10000) = 7)),
OR(ISBLANK(AZ217), AND(MOD(AZ217, 10000) = BD217, QUOTIENT(AZ217, 10000) = 8)),
OR(ISBLANK(BB217), AND(MOD(BB217, 10000) = BD217, QUOTIENT(BB217, 10000) = 9))
)</f>
        <v>1</v>
      </c>
      <c r="BG217" s="57" t="b">
        <f>AND(
OR(ISBLANK(AW217), AND(MOD(AW217, 10000) = BE217, QUOTIENT(AW217, 10000) = 6)),
OR(ISBLANK(AY217), AND(MOD(AY217, 10000) = BE217, QUOTIENT(AY217, 10000) = 7)),
OR(ISBLANK(BA217), AND(MOD(BA217, 10000) = BE217, QUOTIENT(BA217, 10000) = 8)),
OR(ISBLANK(BC217), AND(MOD(BC217, 10000) = BE217, QUOTIENT(BC217, 10000) = 9))
)</f>
        <v>1</v>
      </c>
    </row>
    <row r="218" spans="1:59">
      <c r="A218" s="9" t="s">
        <v>159</v>
      </c>
      <c r="B218" s="9" t="s">
        <v>1714</v>
      </c>
      <c r="C218" s="9">
        <v>3</v>
      </c>
      <c r="D218" s="9">
        <v>5</v>
      </c>
      <c r="E218" s="9" t="str">
        <f>_xlfn.CONCAT(B218, RIGHT(_xlfn.CONCAT("0", D218), 2))</f>
        <v>BZ-OT05</v>
      </c>
      <c r="F218" s="9" t="s">
        <v>1584</v>
      </c>
      <c r="G218" s="9" t="s">
        <v>655</v>
      </c>
      <c r="H218" s="9" t="s">
        <v>654</v>
      </c>
      <c r="J218" s="9" t="e">
        <f>MATCH($A218, 'Spells By School'!A:A, 0)</f>
        <v>#N/A</v>
      </c>
      <c r="K218" s="9" t="e">
        <f>MATCH($A218, 'Spells By School'!B:B, 0)</f>
        <v>#N/A</v>
      </c>
      <c r="L218" s="9" t="e">
        <f>MATCH($A218, 'Spells By School'!C:C, 0)</f>
        <v>#N/A</v>
      </c>
      <c r="M218" s="9">
        <f>MATCH($A218, 'Spells By School'!D:D, 0)</f>
        <v>89</v>
      </c>
      <c r="N218" s="9" t="e">
        <f>MATCH($A218, 'Spells By School'!E:E, 0)</f>
        <v>#N/A</v>
      </c>
      <c r="O218" s="9" t="e">
        <f>MATCH($A218, 'Spells By School'!F:F, 0)</f>
        <v>#N/A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>IF(ISNA($J218), IF(ISNA($K218), IF(ISNA($L218), IF(ISNA($M218), IF(ISNA($N218), IF(ISNA($O218), IF(ISNA($P218), IF(ISNA($Q218), IF(ISNA($R218), "###error###", R$1),Q$1),P$1),O$1),N$1),M$1),L$1),K$1),J$1)</f>
        <v>Transmutation</v>
      </c>
      <c r="T218" s="9" t="str">
        <f>IF(ISNA($J218), IF(ISNA($K218), IF(ISNA($L218), IF(ISNA($M218), IF(ISNA($N218), IF(ISNA($O218), IF(ISNA($P218), IF(ISNA($Q218), IF(ISNA($R218), "###error###", "WM"),"IL"),"NE"),"EN"),"EV"),"TR"),"DI"),"CO"),"AB")</f>
        <v>TR</v>
      </c>
      <c r="U218" s="9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28</v>
      </c>
      <c r="V218" s="9" t="str">
        <f>INDEX('Wand Mapping'!K:K, U218)</f>
        <v>wand_ai_260</v>
      </c>
      <c r="W218" s="9" t="str">
        <f>_xlfn.CONCAT(V218, "_", T218)</f>
        <v>wand_ai_260_TR</v>
      </c>
      <c r="Z218" s="9" t="str">
        <f>IF(ISBLANK(X218), W218, X218)</f>
        <v>wand_ai_260_TR</v>
      </c>
      <c r="AF218" s="9" t="b">
        <v>1</v>
      </c>
      <c r="AH218" s="9" t="b">
        <v>1</v>
      </c>
      <c r="AI218" s="9" t="b">
        <v>1</v>
      </c>
      <c r="AJ218" s="9" t="b">
        <v>1</v>
      </c>
      <c r="AK218" s="9" t="b">
        <v>1</v>
      </c>
      <c r="AL218" s="9" t="b">
        <v>1</v>
      </c>
      <c r="AM218" s="9" t="b">
        <v>1</v>
      </c>
      <c r="AZ218" s="55">
        <v>83590</v>
      </c>
      <c r="BA218" s="55">
        <v>83591</v>
      </c>
      <c r="BD218" s="9">
        <v>3590</v>
      </c>
      <c r="BE218" s="9">
        <f>IF(BD218="", "", BD218+1)</f>
        <v>3591</v>
      </c>
      <c r="BF218" s="57" t="b">
        <f>AND(
OR(ISBLANK(AV218), AND(MOD(AV218, 10000) = BD218, QUOTIENT(AV218, 10000) = 6)),
OR(ISBLANK(AX218), AND(MOD(AX218, 10000) = BD218, QUOTIENT(AX218, 10000) = 7)),
OR(ISBLANK(AZ218), AND(MOD(AZ218, 10000) = BD218, QUOTIENT(AZ218, 10000) = 8)),
OR(ISBLANK(BB218), AND(MOD(BB218, 10000) = BD218, QUOTIENT(BB218, 10000) = 9))
)</f>
        <v>1</v>
      </c>
      <c r="BG218" s="57" t="b">
        <f>AND(
OR(ISBLANK(AW218), AND(MOD(AW218, 10000) = BE218, QUOTIENT(AW218, 10000) = 6)),
OR(ISBLANK(AY218), AND(MOD(AY218, 10000) = BE218, QUOTIENT(AY218, 10000) = 7)),
OR(ISBLANK(BA218), AND(MOD(BA218, 10000) = BE218, QUOTIENT(BA218, 10000) = 8)),
OR(ISBLANK(BC218), AND(MOD(BC218, 10000) = BE218, QUOTIENT(BC218, 10000) = 9))
)</f>
        <v>1</v>
      </c>
    </row>
    <row r="219" spans="1:59">
      <c r="A219" s="28" t="s">
        <v>167</v>
      </c>
      <c r="B219" s="9" t="s">
        <v>1791</v>
      </c>
      <c r="C219" s="9">
        <v>3</v>
      </c>
      <c r="D219" s="9">
        <v>5</v>
      </c>
      <c r="E219" s="9" t="str">
        <f>_xlfn.CONCAT(B219, RIGHT(_xlfn.CONCAT("0", D219), 2))</f>
        <v>BZ-RC05</v>
      </c>
      <c r="F219" s="9" t="s">
        <v>1641</v>
      </c>
      <c r="G219" s="9" t="s">
        <v>655</v>
      </c>
      <c r="H219" s="9" t="s">
        <v>654</v>
      </c>
      <c r="I219" s="9" t="s">
        <v>653</v>
      </c>
      <c r="J219" s="9" t="e">
        <f>MATCH($A219, 'Spells By School'!A:A, 0)</f>
        <v>#N/A</v>
      </c>
      <c r="K219" s="9">
        <f>MATCH($A219, 'Spells By School'!B:B, 0)</f>
        <v>64</v>
      </c>
      <c r="L219" s="9" t="e">
        <f>MATCH($A219, 'Spells By School'!C:C, 0)</f>
        <v>#N/A</v>
      </c>
      <c r="M219" s="9" t="e">
        <f>MATCH($A219, 'Spells By School'!D:D, 0)</f>
        <v>#N/A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 t="e">
        <f>MATCH($A219, 'Spells By School'!H:H, 0)</f>
        <v>#N/A</v>
      </c>
      <c r="R219" s="9" t="e">
        <f>MATCH($A219, 'Spells By School'!I:I, 0)</f>
        <v>#N/A</v>
      </c>
      <c r="S219" s="9" t="str">
        <f>IF(ISNA($J219), IF(ISNA($K219), IF(ISNA($L219), IF(ISNA($M219), IF(ISNA($N219), IF(ISNA($O219), IF(ISNA($P219), IF(ISNA($Q219), IF(ISNA($R219), "###error###", R$1),Q$1),P$1),O$1),N$1),M$1),L$1),K$1),J$1)</f>
        <v>Conjuration</v>
      </c>
      <c r="T219" s="9" t="str">
        <f>IF(ISNA($J219), IF(ISNA($K219), IF(ISNA($L219), IF(ISNA($M219), IF(ISNA($N219), IF(ISNA($O219), IF(ISNA($P219), IF(ISNA($Q219), IF(ISNA($R219), "###error###", "WM"),"IL"),"NE"),"EN"),"EV"),"TR"),"DI"),"CO"),"AB")</f>
        <v>CO</v>
      </c>
      <c r="U219" s="9">
        <f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30</v>
      </c>
      <c r="V219" s="9" t="str">
        <f>INDEX('Wand Mapping'!K:K, U219)</f>
        <v>wand_ai_280</v>
      </c>
      <c r="W219" s="9" t="str">
        <f>_xlfn.CONCAT(V219, "_", T219)</f>
        <v>wand_ai_280_CO</v>
      </c>
      <c r="Z219" s="9" t="str">
        <f>IF(ISBLANK(X219), W219, X219)</f>
        <v>wand_ai_280_CO</v>
      </c>
      <c r="AB219" s="9" t="b">
        <v>1</v>
      </c>
      <c r="AE219" s="9" t="b">
        <v>1</v>
      </c>
      <c r="AH219" s="9" t="b">
        <v>1</v>
      </c>
      <c r="AI219" s="9" t="b">
        <v>1</v>
      </c>
      <c r="AJ219" s="9" t="b">
        <v>1</v>
      </c>
      <c r="AK219" s="9" t="b">
        <v>1</v>
      </c>
      <c r="AL219" s="9" t="b">
        <v>1</v>
      </c>
      <c r="AM219" s="9" t="b">
        <v>1</v>
      </c>
      <c r="AZ219" s="55">
        <v>83592</v>
      </c>
      <c r="BA219" s="55">
        <v>83593</v>
      </c>
      <c r="BD219" s="9">
        <v>3592</v>
      </c>
      <c r="BE219" s="9">
        <f>IF(BD219="", "", BD219+1)</f>
        <v>3593</v>
      </c>
      <c r="BF219" s="57" t="b">
        <f>AND(
OR(ISBLANK(AV219), AND(MOD(AV219, 10000) = BD219, QUOTIENT(AV219, 10000) = 6)),
OR(ISBLANK(AX219), AND(MOD(AX219, 10000) = BD219, QUOTIENT(AX219, 10000) = 7)),
OR(ISBLANK(AZ219), AND(MOD(AZ219, 10000) = BD219, QUOTIENT(AZ219, 10000) = 8)),
OR(ISBLANK(BB219), AND(MOD(BB219, 10000) = BD219, QUOTIENT(BB219, 10000) = 9))
)</f>
        <v>1</v>
      </c>
      <c r="BG219" s="57" t="b">
        <f>AND(
OR(ISBLANK(AW219), AND(MOD(AW219, 10000) = BE219, QUOTIENT(AW219, 10000) = 6)),
OR(ISBLANK(AY219), AND(MOD(AY219, 10000) = BE219, QUOTIENT(AY219, 10000) = 7)),
OR(ISBLANK(BA219), AND(MOD(BA219, 10000) = BE219, QUOTIENT(BA219, 10000) = 8)),
OR(ISBLANK(BC219), AND(MOD(BC219, 10000) = BE219, QUOTIENT(BC219, 10000) = 9))
)</f>
        <v>1</v>
      </c>
    </row>
    <row r="220" spans="1:59">
      <c r="A220" s="9" t="s">
        <v>153</v>
      </c>
      <c r="B220" s="9" t="s">
        <v>1792</v>
      </c>
      <c r="C220" s="9">
        <v>3</v>
      </c>
      <c r="D220" s="9">
        <v>5</v>
      </c>
      <c r="E220" s="9" t="str">
        <f>_xlfn.CONCAT(B220, RIGHT(_xlfn.CONCAT("0", D220), 2))</f>
        <v>BZ-RD05</v>
      </c>
      <c r="F220" s="9" t="s">
        <v>1642</v>
      </c>
      <c r="G220" s="9" t="s">
        <v>655</v>
      </c>
      <c r="H220" s="9" t="s">
        <v>654</v>
      </c>
      <c r="I220" s="9" t="s">
        <v>653</v>
      </c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>
        <f>MATCH($A220, 'Spells By School'!D:D, 0)</f>
        <v>76</v>
      </c>
      <c r="N220" s="9" t="e">
        <f>MATCH($A220, 'Spells By School'!E:E, 0)</f>
        <v>#N/A</v>
      </c>
      <c r="O220" s="9" t="e">
        <f>MATCH($A220, 'Spells By School'!F:F, 0)</f>
        <v>#N/A</v>
      </c>
      <c r="P220" s="9" t="e">
        <f ca="1">MATCH($A220, 'Spells By School'!G:G, 0)</f>
        <v>#N/A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>IF(ISNA($J220), IF(ISNA($K220), IF(ISNA($L220), IF(ISNA($M220), IF(ISNA($N220), IF(ISNA($O220), IF(ISNA($P220), IF(ISNA($Q220), IF(ISNA($R220), "###error###", R$1),Q$1),P$1),O$1),N$1),M$1),L$1),K$1),J$1)</f>
        <v>Transmutation</v>
      </c>
      <c r="T220" s="9" t="str">
        <f>IF(ISNA($J220), IF(ISNA($K220), IF(ISNA($L220), IF(ISNA($M220), IF(ISNA($N220), IF(ISNA($O220), IF(ISNA($P220), IF(ISNA($Q220), IF(ISNA($R220), "###error###", "WM"),"IL"),"NE"),"EN"),"EV"),"TR"),"DI"),"CO"),"AB")</f>
        <v>TR</v>
      </c>
      <c r="U220" s="9">
        <f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27</v>
      </c>
      <c r="V220" s="9" t="str">
        <f>INDEX('Wand Mapping'!K:K, U220)</f>
        <v>wand_ai_250</v>
      </c>
      <c r="W220" s="9" t="str">
        <f>_xlfn.CONCAT(V220, "_", T220)</f>
        <v>wand_ai_250_TR</v>
      </c>
      <c r="Z220" s="9" t="str">
        <f>IF(ISBLANK(X220), W220, X220)</f>
        <v>wand_ai_250_TR</v>
      </c>
      <c r="AB220" s="9" t="b">
        <v>1</v>
      </c>
      <c r="AE220" s="9" t="b">
        <v>1</v>
      </c>
      <c r="AH220" s="9" t="b">
        <v>1</v>
      </c>
      <c r="AI220" s="9" t="b">
        <v>1</v>
      </c>
      <c r="AJ220" s="9" t="b">
        <v>1</v>
      </c>
      <c r="AK220" s="9" t="b">
        <v>1</v>
      </c>
      <c r="AL220" s="9" t="b">
        <v>1</v>
      </c>
      <c r="AM220" s="9" t="b">
        <v>1</v>
      </c>
      <c r="AZ220" s="55">
        <v>83594</v>
      </c>
      <c r="BA220" s="55">
        <v>83595</v>
      </c>
      <c r="BD220" s="9">
        <v>3594</v>
      </c>
      <c r="BE220" s="9">
        <f>IF(BD220="", "", BD220+1)</f>
        <v>3595</v>
      </c>
      <c r="BF220" s="9" t="b">
        <f>AND(
OR(ISBLANK(AV220), AND(MOD(AV220, 10000) = BD220, QUOTIENT(AV220, 10000) = 6)),
OR(ISBLANK(AX220), AND(MOD(AX220, 10000) = BD220, QUOTIENT(AX220, 10000) = 7)),
OR(ISBLANK(AZ220), AND(MOD(AZ220, 10000) = BD220, QUOTIENT(AZ220, 10000) = 8)),
OR(ISBLANK(BB220), AND(MOD(BB220, 10000) = BD220, QUOTIENT(BB220, 10000) = 9))
)</f>
        <v>1</v>
      </c>
      <c r="BG220" s="9" t="b">
        <f>AND(
OR(ISBLANK(AW220), AND(MOD(AW220, 10000) = BE220, QUOTIENT(AW220, 10000) = 6)),
OR(ISBLANK(AY220), AND(MOD(AY220, 10000) = BE220, QUOTIENT(AY220, 10000) = 7)),
OR(ISBLANK(BA220), AND(MOD(BA220, 10000) = BE220, QUOTIENT(BA220, 10000) = 8)),
OR(ISBLANK(BC220), AND(MOD(BC220, 10000) = BE220, QUOTIENT(BC220, 10000) = 9))
)</f>
        <v>1</v>
      </c>
    </row>
    <row r="221" spans="1:59">
      <c r="A221" s="69" t="s">
        <v>370</v>
      </c>
      <c r="B221" s="69" t="s">
        <v>2063</v>
      </c>
      <c r="C221" s="9">
        <v>3</v>
      </c>
      <c r="D221" s="9">
        <v>5</v>
      </c>
      <c r="E221" s="9" t="str">
        <f>_xlfn.CONCAT(B221, RIGHT(_xlfn.CONCAT("0", D221), 2))</f>
        <v>BZ-YY05</v>
      </c>
      <c r="G221" s="69" t="s">
        <v>2008</v>
      </c>
      <c r="AC221" s="9" t="b">
        <v>1</v>
      </c>
      <c r="AF221" s="9" t="b">
        <v>1</v>
      </c>
      <c r="AG221" s="9" t="b">
        <v>1</v>
      </c>
      <c r="AH221" s="9" t="b">
        <v>1</v>
      </c>
      <c r="AI221" s="9" t="b">
        <v>1</v>
      </c>
      <c r="AJ221" s="9" t="b">
        <v>1</v>
      </c>
      <c r="AK221" s="9" t="b">
        <v>1</v>
      </c>
      <c r="AL221" s="9" t="b">
        <v>1</v>
      </c>
      <c r="AM221" s="9" t="b">
        <v>1</v>
      </c>
      <c r="BB221" s="55">
        <v>93596</v>
      </c>
      <c r="BC221" s="55">
        <v>93597</v>
      </c>
      <c r="BD221" s="9">
        <v>3596</v>
      </c>
      <c r="BE221" s="9">
        <f>IF(BD221="", "", BD221+1)</f>
        <v>3597</v>
      </c>
      <c r="BF221" s="9" t="b">
        <f>AND(
OR(ISBLANK(AV221), AND(MOD(AV221, 10000) = BD221, QUOTIENT(AV221, 10000) = 6)),
OR(ISBLANK(AX221), AND(MOD(AX221, 10000) = BD221, QUOTIENT(AX221, 10000) = 7)),
OR(ISBLANK(AZ221), AND(MOD(AZ221, 10000) = BD221, QUOTIENT(AZ221, 10000) = 8)),
OR(ISBLANK(BB221), AND(MOD(BB221, 10000) = BD221, QUOTIENT(BB221, 10000) = 9))
)</f>
        <v>1</v>
      </c>
      <c r="BG221" s="9" t="b">
        <f>AND(
OR(ISBLANK(AW221), AND(MOD(AW221, 10000) = BE221, QUOTIENT(AW221, 10000) = 6)),
OR(ISBLANK(AY221), AND(MOD(AY221, 10000) = BE221, QUOTIENT(AY221, 10000) = 7)),
OR(ISBLANK(BA221), AND(MOD(BA221, 10000) = BE221, QUOTIENT(BA221, 10000) = 8)),
OR(ISBLANK(BC221), AND(MOD(BC221, 10000) = BE221, QUOTIENT(BC221, 10000) = 9))
)</f>
        <v>1</v>
      </c>
    </row>
    <row r="222" spans="1:59">
      <c r="A222" s="18" t="s">
        <v>571</v>
      </c>
      <c r="B222" s="9" t="s">
        <v>1096</v>
      </c>
      <c r="C222" s="9">
        <v>4</v>
      </c>
      <c r="D222" s="9">
        <v>7</v>
      </c>
      <c r="E222" s="9" t="str">
        <f>_xlfn.CONCAT(B222, RIGHT(_xlfn.CONCAT("0", D222), 2))</f>
        <v>BZ-4-07</v>
      </c>
      <c r="F222" s="9" t="s">
        <v>970</v>
      </c>
      <c r="G222" s="9" t="s">
        <v>655</v>
      </c>
      <c r="H222" s="9" t="s">
        <v>652</v>
      </c>
      <c r="J222" s="9" t="e">
        <f>MATCH($A222, 'Spells By School'!A:A, 0)</f>
        <v>#N/A</v>
      </c>
      <c r="K222" s="9" t="e">
        <f>MATCH($A222, 'Spells By School'!B:B, 0)</f>
        <v>#N/A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>
        <f>MATCH($A222, 'Spells By School'!F:F, 0)</f>
        <v>8</v>
      </c>
      <c r="P222" s="9" t="e">
        <f ca="1">MATCH($A222, 'Spells By School'!G:G, 0)</f>
        <v>#N/A</v>
      </c>
      <c r="Q222" s="9" t="e">
        <f>MATCH($A222, 'Spells By School'!H:H, 0)</f>
        <v>#N/A</v>
      </c>
      <c r="R222" s="9" t="e">
        <f>MATCH($A222, 'Spells By School'!I:I, 0)</f>
        <v>#N/A</v>
      </c>
      <c r="S222" s="9" t="str">
        <f>IF(ISNA($J222), IF(ISNA($K222), IF(ISNA($L222), IF(ISNA($M222), IF(ISNA($N222), IF(ISNA($O222), IF(ISNA($P222), IF(ISNA($Q222), IF(ISNA($R222), "###error###", R$1),Q$1),P$1),O$1),N$1),M$1),L$1),K$1),J$1)</f>
        <v>Enchantment</v>
      </c>
      <c r="T222" s="9" t="str">
        <f>IF(ISNA($J222), IF(ISNA($K222), IF(ISNA($L222), IF(ISNA($M222), IF(ISNA($N222), IF(ISNA($O222), IF(ISNA($P222), IF(ISNA($Q222), IF(ISNA($R222), "###error###", "WM"),"IL"),"NE"),"EN"),"EV"),"TR"),"DI"),"CO"),"AB")</f>
        <v>EN</v>
      </c>
      <c r="U222" s="9">
        <f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91</v>
      </c>
      <c r="V222" s="9" t="str">
        <f>INDEX('Wand Mapping'!K:K, U222)</f>
        <v>wand_ai_890</v>
      </c>
      <c r="W222" s="9" t="str">
        <f>_xlfn.CONCAT(V222, "_", T222)</f>
        <v>wand_ai_890_EN</v>
      </c>
      <c r="Z222" s="9" t="str">
        <f>IF(ISBLANK(X222), W222, X222)</f>
        <v>wand_ai_890_EN</v>
      </c>
      <c r="AA222" s="9" t="b">
        <v>1</v>
      </c>
      <c r="AD222" s="9" t="b">
        <v>1</v>
      </c>
      <c r="AH222" s="9" t="b">
        <v>1</v>
      </c>
      <c r="AI222" s="9" t="b">
        <v>1</v>
      </c>
      <c r="AJ222" s="9" t="b">
        <v>1</v>
      </c>
      <c r="AK222" s="9" t="b">
        <v>1</v>
      </c>
      <c r="AL222" s="9" t="b">
        <v>1</v>
      </c>
      <c r="AM222" s="9" t="b">
        <v>1</v>
      </c>
      <c r="AV222" s="55">
        <v>64000</v>
      </c>
      <c r="AW222" s="55">
        <v>64001</v>
      </c>
      <c r="AX222" s="55">
        <v>74000</v>
      </c>
      <c r="AY222" s="55">
        <v>74001</v>
      </c>
      <c r="BB222" s="55">
        <v>94000</v>
      </c>
      <c r="BC222" s="55">
        <v>94001</v>
      </c>
      <c r="BD222" s="9">
        <v>4000</v>
      </c>
      <c r="BE222" s="9">
        <f>IF(BD222="", "", BD222+1)</f>
        <v>4001</v>
      </c>
      <c r="BF222" s="57" t="b">
        <f>AND(
OR(ISBLANK(AV222), AND(MOD(AV222, 10000) = BD222, QUOTIENT(AV222, 10000) = 6)),
OR(ISBLANK(AX222), AND(MOD(AX222, 10000) = BD222, QUOTIENT(AX222, 10000) = 7)),
OR(ISBLANK(AZ222), AND(MOD(AZ222, 10000) = BD222, QUOTIENT(AZ222, 10000) = 8)),
OR(ISBLANK(BB222), AND(MOD(BB222, 10000) = BD222, QUOTIENT(BB222, 10000) = 9))
)</f>
        <v>1</v>
      </c>
      <c r="BG222" s="57" t="b">
        <f>AND(
OR(ISBLANK(AW222), AND(MOD(AW222, 10000) = BE222, QUOTIENT(AW222, 10000) = 6)),
OR(ISBLANK(AY222), AND(MOD(AY222, 10000) = BE222, QUOTIENT(AY222, 10000) = 7)),
OR(ISBLANK(BA222), AND(MOD(BA222, 10000) = BE222, QUOTIENT(BA222, 10000) = 8)),
OR(ISBLANK(BC222), AND(MOD(BC222, 10000) = BE222, QUOTIENT(BC222, 10000) = 9))
)</f>
        <v>1</v>
      </c>
    </row>
    <row r="223" spans="1:59">
      <c r="A223" s="24" t="s">
        <v>590</v>
      </c>
      <c r="B223" s="9" t="s">
        <v>1097</v>
      </c>
      <c r="C223" s="9">
        <v>4</v>
      </c>
      <c r="D223" s="9">
        <v>7</v>
      </c>
      <c r="E223" s="9" t="str">
        <f>_xlfn.CONCAT(B223, RIGHT(_xlfn.CONCAT("0", D223), 2))</f>
        <v>BZ-4!07</v>
      </c>
      <c r="F223" s="9" t="s">
        <v>971</v>
      </c>
      <c r="G223" s="9" t="s">
        <v>655</v>
      </c>
      <c r="H223" s="9" t="s">
        <v>652</v>
      </c>
      <c r="J223" s="9" t="e">
        <f>MATCH($A223, 'Spells By School'!A:A, 0)</f>
        <v>#N/A</v>
      </c>
      <c r="K223" s="9" t="e">
        <f>MATCH($A223, 'Spells By School'!B:B, 0)</f>
        <v>#N/A</v>
      </c>
      <c r="L223" s="9" t="e">
        <f>MATCH($A223, 'Spells By School'!C:C, 0)</f>
        <v>#N/A</v>
      </c>
      <c r="M223" s="9">
        <f>MATCH($A223, 'Spells By School'!D:D, 0)</f>
        <v>15</v>
      </c>
      <c r="N223" s="9" t="e">
        <f>MATCH($A223, 'Spells By School'!E:E, 0)</f>
        <v>#N/A</v>
      </c>
      <c r="O223" s="9" t="e">
        <f>MATCH($A223, 'Spells By School'!F:F, 0)</f>
        <v>#N/A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>IF(ISNA($J223), IF(ISNA($K223), IF(ISNA($L223), IF(ISNA($M223), IF(ISNA($N223), IF(ISNA($O223), IF(ISNA($P223), IF(ISNA($Q223), IF(ISNA($R223), "###error###", R$1),Q$1),P$1),O$1),N$1),M$1),L$1),K$1),J$1)</f>
        <v>Transmutation</v>
      </c>
      <c r="T223" s="9" t="str">
        <f>IF(ISNA($J223), IF(ISNA($K223), IF(ISNA($L223), IF(ISNA($M223), IF(ISNA($N223), IF(ISNA($O223), IF(ISNA($P223), IF(ISNA($Q223), IF(ISNA($R223), "###error###", "WM"),"IL"),"NE"),"EN"),"EV"),"TR"),"DI"),"CO"),"AB")</f>
        <v>TR</v>
      </c>
      <c r="U223" s="9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94</v>
      </c>
      <c r="V223" s="9" t="str">
        <f>INDEX('Wand Mapping'!K:K, U223)</f>
        <v>wand_ai_920</v>
      </c>
      <c r="W223" s="9" t="str">
        <f>_xlfn.CONCAT(V223, "_", T223)</f>
        <v>wand_ai_920_TR</v>
      </c>
      <c r="Y223" s="9" t="s">
        <v>1986</v>
      </c>
      <c r="Z223" s="9" t="str">
        <f>IF(ISBLANK(X223), W223, X223)</f>
        <v>wand_ai_920_TR</v>
      </c>
      <c r="AA223" s="9" t="b">
        <v>1</v>
      </c>
      <c r="AD223" s="9" t="b">
        <v>1</v>
      </c>
      <c r="AH223" s="9" t="b">
        <v>1</v>
      </c>
      <c r="AI223" s="9" t="b">
        <v>1</v>
      </c>
      <c r="AJ223" s="9" t="b">
        <v>1</v>
      </c>
      <c r="AK223" s="9" t="b">
        <v>1</v>
      </c>
      <c r="AL223" s="9" t="b">
        <v>1</v>
      </c>
      <c r="AM223" s="9" t="b">
        <v>1</v>
      </c>
      <c r="AV223" s="55">
        <v>64002</v>
      </c>
      <c r="AW223" s="55">
        <v>64003</v>
      </c>
      <c r="AZ223" s="55"/>
      <c r="BA223" s="55"/>
      <c r="BB223" s="55"/>
      <c r="BC223" s="55"/>
      <c r="BD223" s="57">
        <v>4002</v>
      </c>
      <c r="BE223" s="57">
        <f>IF(BD223="", "", BD223+1)</f>
        <v>4003</v>
      </c>
      <c r="BF223" s="57" t="b">
        <f>AND(
OR(ISBLANK(AV223), AND(MOD(AV223, 10000) = BD223, QUOTIENT(AV223, 10000) = 6)),
OR(ISBLANK(AX223), AND(MOD(AX223, 10000) = BD223, QUOTIENT(AX223, 10000) = 7)),
OR(ISBLANK(AZ223), AND(MOD(AZ223, 10000) = BD223, QUOTIENT(AZ223, 10000) = 8)),
OR(ISBLANK(BB223), AND(MOD(BB223, 10000) = BD223, QUOTIENT(BB223, 10000) = 9))
)</f>
        <v>1</v>
      </c>
      <c r="BG223" s="57" t="b">
        <f>AND(
OR(ISBLANK(AW223), AND(MOD(AW223, 10000) = BE223, QUOTIENT(AW223, 10000) = 6)),
OR(ISBLANK(AY223), AND(MOD(AY223, 10000) = BE223, QUOTIENT(AY223, 10000) = 7)),
OR(ISBLANK(BA223), AND(MOD(BA223, 10000) = BE223, QUOTIENT(BA223, 10000) = 8)),
OR(ISBLANK(BC223), AND(MOD(BC223, 10000) = BE223, QUOTIENT(BC223, 10000) = 9))
)</f>
        <v>1</v>
      </c>
    </row>
    <row r="224" spans="1:59">
      <c r="A224" s="9" t="s">
        <v>85</v>
      </c>
      <c r="B224" s="9" t="s">
        <v>1098</v>
      </c>
      <c r="C224" s="9">
        <v>4</v>
      </c>
      <c r="D224" s="9">
        <v>7</v>
      </c>
      <c r="E224" s="9" t="str">
        <f>_xlfn.CONCAT(B224, RIGHT(_xlfn.CONCAT("0", D224), 2))</f>
        <v>BZ-4[07</v>
      </c>
      <c r="F224" s="9" t="s">
        <v>972</v>
      </c>
      <c r="G224" s="9" t="s">
        <v>655</v>
      </c>
      <c r="H224" s="9" t="s">
        <v>652</v>
      </c>
      <c r="J224" s="9" t="e">
        <f>MATCH($A224, 'Spells By School'!A:A, 0)</f>
        <v>#N/A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>
        <f>MATCH($A224, 'Spells By School'!E:E, 0)</f>
        <v>26</v>
      </c>
      <c r="O224" s="9" t="e">
        <f>MATCH($A224, 'Spells By School'!F:F, 0)</f>
        <v>#N/A</v>
      </c>
      <c r="P224" s="9" t="e">
        <f ca="1">MATCH($A224, 'Spells By School'!G:G, 0)</f>
        <v>#N/A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>IF(ISNA($J224), IF(ISNA($K224), IF(ISNA($L224), IF(ISNA($M224), IF(ISNA($N224), IF(ISNA($O224), IF(ISNA($P224), IF(ISNA($Q224), IF(ISNA($R224), "###error###", R$1),Q$1),P$1),O$1),N$1),M$1),L$1),K$1),J$1)</f>
        <v>Invocation</v>
      </c>
      <c r="T224" s="9" t="str">
        <f>IF(ISNA($J224), IF(ISNA($K224), IF(ISNA($L224), IF(ISNA($M224), IF(ISNA($N224), IF(ISNA($O224), IF(ISNA($P224), IF(ISNA($Q224), IF(ISNA($R224), "###error###", "WM"),"IL"),"NE"),"EN"),"EV"),"TR"),"DI"),"CO"),"AB")</f>
        <v>EV</v>
      </c>
      <c r="U224" s="9">
        <f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15</v>
      </c>
      <c r="V224" s="9" t="str">
        <f>INDEX('Wand Mapping'!K:K, U224)</f>
        <v>wand_ai_130</v>
      </c>
      <c r="W224" s="9" t="str">
        <f>_xlfn.CONCAT(V224, "_", T224)</f>
        <v>wand_ai_130_EV</v>
      </c>
      <c r="Z224" s="9" t="str">
        <f>IF(ISBLANK(X224), W224, X224)</f>
        <v>wand_ai_130_EV</v>
      </c>
      <c r="AA224" s="9" t="b">
        <v>1</v>
      </c>
      <c r="AD224" s="9" t="b">
        <v>1</v>
      </c>
      <c r="AH224" s="9" t="b">
        <v>1</v>
      </c>
      <c r="AI224" s="9" t="b">
        <v>1</v>
      </c>
      <c r="AJ224" s="9" t="b">
        <v>1</v>
      </c>
      <c r="AK224" s="9" t="b">
        <v>1</v>
      </c>
      <c r="AL224" s="9" t="b">
        <v>1</v>
      </c>
      <c r="AM224" s="9" t="b">
        <v>1</v>
      </c>
      <c r="AV224" s="55">
        <v>64004</v>
      </c>
      <c r="AW224" s="55">
        <v>64005</v>
      </c>
      <c r="BD224" s="9">
        <v>4004</v>
      </c>
      <c r="BE224" s="9">
        <f>IF(BD224="", "", BD224+1)</f>
        <v>4005</v>
      </c>
      <c r="BF224" s="57" t="b">
        <f>AND(
OR(ISBLANK(AV224), AND(MOD(AV224, 10000) = BD224, QUOTIENT(AV224, 10000) = 6)),
OR(ISBLANK(AX224), AND(MOD(AX224, 10000) = BD224, QUOTIENT(AX224, 10000) = 7)),
OR(ISBLANK(AZ224), AND(MOD(AZ224, 10000) = BD224, QUOTIENT(AZ224, 10000) = 8)),
OR(ISBLANK(BB224), AND(MOD(BB224, 10000) = BD224, QUOTIENT(BB224, 10000) = 9))
)</f>
        <v>1</v>
      </c>
      <c r="BG224" s="57" t="b">
        <f>AND(
OR(ISBLANK(AW224), AND(MOD(AW224, 10000) = BE224, QUOTIENT(AW224, 10000) = 6)),
OR(ISBLANK(AY224), AND(MOD(AY224, 10000) = BE224, QUOTIENT(AY224, 10000) = 7)),
OR(ISBLANK(BA224), AND(MOD(BA224, 10000) = BE224, QUOTIENT(BA224, 10000) = 8)),
OR(ISBLANK(BC224), AND(MOD(BC224, 10000) = BE224, QUOTIENT(BC224, 10000) = 9))
)</f>
        <v>1</v>
      </c>
    </row>
    <row r="225" spans="1:59">
      <c r="A225" s="9" t="s">
        <v>444</v>
      </c>
      <c r="B225" s="9" t="s">
        <v>1099</v>
      </c>
      <c r="C225" s="9">
        <v>4</v>
      </c>
      <c r="D225" s="9">
        <v>7</v>
      </c>
      <c r="E225" s="9" t="str">
        <f>_xlfn.CONCAT(B225, RIGHT(_xlfn.CONCAT("0", D225), 2))</f>
        <v>BZ-4]07</v>
      </c>
      <c r="F225" s="9" t="s">
        <v>973</v>
      </c>
      <c r="G225" s="9" t="s">
        <v>655</v>
      </c>
      <c r="H225" s="9" t="s">
        <v>652</v>
      </c>
      <c r="J225" s="9" t="e">
        <f>MATCH($A225, 'Spells By School'!A:A, 0)</f>
        <v>#N/A</v>
      </c>
      <c r="K225" s="9" t="e">
        <f>MATCH($A225, 'Spells By School'!B:B, 0)</f>
        <v>#N/A</v>
      </c>
      <c r="L225" s="9" t="e">
        <f>MATCH($A225, 'Spells By School'!C:C, 0)</f>
        <v>#N/A</v>
      </c>
      <c r="M225" s="9" t="e">
        <f>MATCH($A225, 'Spells By School'!D:D, 0)</f>
        <v>#N/A</v>
      </c>
      <c r="N225" s="9">
        <f>MATCH($A225, 'Spells By School'!E:E, 0)</f>
        <v>39</v>
      </c>
      <c r="O225" s="9" t="e">
        <f>MATCH($A225, 'Spells By School'!F:F, 0)</f>
        <v>#N/A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>IF(ISNA($J225), IF(ISNA($K225), IF(ISNA($L225), IF(ISNA($M225), IF(ISNA($N225), IF(ISNA($O225), IF(ISNA($P225), IF(ISNA($Q225), IF(ISNA($R225), "###error###", R$1),Q$1),P$1),O$1),N$1),M$1),L$1),K$1),J$1)</f>
        <v>Invocation</v>
      </c>
      <c r="T225" s="9" t="str">
        <f>IF(ISNA($J225), IF(ISNA($K225), IF(ISNA($L225), IF(ISNA($M225), IF(ISNA($N225), IF(ISNA($O225), IF(ISNA($P225), IF(ISNA($Q225), IF(ISNA($R225), "###error###", "WM"),"IL"),"NE"),"EN"),"EV"),"TR"),"DI"),"CO"),"AB")</f>
        <v>EV</v>
      </c>
      <c r="U225" s="9">
        <f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72</v>
      </c>
      <c r="V225" s="9" t="str">
        <f>INDEX('Wand Mapping'!K:K, U225)</f>
        <v>wand_ai_700</v>
      </c>
      <c r="W225" s="9" t="str">
        <f>_xlfn.CONCAT(V225, "_", T225)</f>
        <v>wand_ai_700_EV</v>
      </c>
      <c r="Z225" s="9" t="str">
        <f>IF(ISBLANK(X225), W225, X225)</f>
        <v>wand_ai_700_EV</v>
      </c>
      <c r="AA225" s="9" t="b">
        <v>1</v>
      </c>
      <c r="AD225" s="9" t="b">
        <v>1</v>
      </c>
      <c r="AH225" s="9" t="b">
        <v>1</v>
      </c>
      <c r="AI225" s="9" t="b">
        <v>1</v>
      </c>
      <c r="AJ225" s="9" t="b">
        <v>1</v>
      </c>
      <c r="AK225" s="9" t="b">
        <v>1</v>
      </c>
      <c r="AL225" s="9" t="b">
        <v>1</v>
      </c>
      <c r="AM225" s="9" t="b">
        <v>1</v>
      </c>
      <c r="AV225" s="55">
        <v>64006</v>
      </c>
      <c r="AW225" s="55">
        <v>64007</v>
      </c>
      <c r="AX225" s="55">
        <v>74006</v>
      </c>
      <c r="AY225" s="55">
        <v>74007</v>
      </c>
      <c r="AZ225" s="55">
        <v>84006</v>
      </c>
      <c r="BA225" s="55">
        <v>84007</v>
      </c>
      <c r="BB225" s="55">
        <v>94006</v>
      </c>
      <c r="BC225" s="55">
        <v>94007</v>
      </c>
      <c r="BD225" s="9">
        <v>4006</v>
      </c>
      <c r="BE225" s="9">
        <f>IF(BD225="", "", BD225+1)</f>
        <v>4007</v>
      </c>
      <c r="BF225" s="57" t="b">
        <f>AND(
OR(ISBLANK(AV225), AND(MOD(AV225, 10000) = BD225, QUOTIENT(AV225, 10000) = 6)),
OR(ISBLANK(AX225), AND(MOD(AX225, 10000) = BD225, QUOTIENT(AX225, 10000) = 7)),
OR(ISBLANK(AZ225), AND(MOD(AZ225, 10000) = BD225, QUOTIENT(AZ225, 10000) = 8)),
OR(ISBLANK(BB225), AND(MOD(BB225, 10000) = BD225, QUOTIENT(BB225, 10000) = 9))
)</f>
        <v>1</v>
      </c>
      <c r="BG225" s="57" t="b">
        <f>AND(
OR(ISBLANK(AW225), AND(MOD(AW225, 10000) = BE225, QUOTIENT(AW225, 10000) = 6)),
OR(ISBLANK(AY225), AND(MOD(AY225, 10000) = BE225, QUOTIENT(AY225, 10000) = 7)),
OR(ISBLANK(BA225), AND(MOD(BA225, 10000) = BE225, QUOTIENT(BA225, 10000) = 8)),
OR(ISBLANK(BC225), AND(MOD(BC225, 10000) = BE225, QUOTIENT(BC225, 10000) = 9))
)</f>
        <v>1</v>
      </c>
    </row>
    <row r="226" spans="1:59">
      <c r="A226" s="9" t="s">
        <v>240</v>
      </c>
      <c r="B226" s="9" t="s">
        <v>1100</v>
      </c>
      <c r="C226" s="9">
        <v>4</v>
      </c>
      <c r="D226" s="9">
        <v>7</v>
      </c>
      <c r="E226" s="9" t="str">
        <f>_xlfn.CONCAT(B226, RIGHT(_xlfn.CONCAT("0", D226), 2))</f>
        <v>BZ-4_07</v>
      </c>
      <c r="F226" s="9" t="s">
        <v>974</v>
      </c>
      <c r="G226" s="9" t="s">
        <v>655</v>
      </c>
      <c r="H226" s="9" t="s">
        <v>652</v>
      </c>
      <c r="J226" s="9" t="e">
        <f>MATCH($A226, 'Spells By School'!A:A, 0)</f>
        <v>#N/A</v>
      </c>
      <c r="K226" s="9" t="e">
        <f>MATCH($A226, 'Spells By School'!B:B, 0)</f>
        <v>#N/A</v>
      </c>
      <c r="L226" s="9" t="e">
        <f>MATCH($A226, 'Spells By School'!C:C, 0)</f>
        <v>#N/A</v>
      </c>
      <c r="M226" s="9" t="e">
        <f>MATCH($A226, 'Spells By School'!D:D, 0)</f>
        <v>#N/A</v>
      </c>
      <c r="N226" s="9" t="e">
        <f>MATCH($A226, 'Spells By School'!E:E, 0)</f>
        <v>#N/A</v>
      </c>
      <c r="O226" s="9" t="e">
        <f>MATCH($A226, 'Spells By School'!F:F, 0)</f>
        <v>#N/A</v>
      </c>
      <c r="P226" s="9" t="e">
        <f ca="1">MATCH($A226, 'Spells By School'!G:G, 0)</f>
        <v>#N/A</v>
      </c>
      <c r="Q226" s="9">
        <f>MATCH($A226, 'Spells By School'!H:H, 0)</f>
        <v>11</v>
      </c>
      <c r="R226" s="9" t="e">
        <f>MATCH($A226, 'Spells By School'!I:I, 0)</f>
        <v>#N/A</v>
      </c>
      <c r="S226" s="9" t="str">
        <f ca="1">IF(ISNA($J226), IF(ISNA($K226), IF(ISNA($L226), IF(ISNA($M226), IF(ISNA($N226), IF(ISNA($O226), IF(ISNA($P226), IF(ISNA($Q226), IF(ISNA($R226), "###error###", R$1),Q$1),P$1),O$1),N$1),M$1),L$1),K$1),J$1)</f>
        <v>Illusion</v>
      </c>
      <c r="T226" s="9" t="str">
        <f ca="1">IF(ISNA($J226), IF(ISNA($K226), IF(ISNA($L226), IF(ISNA($M226), IF(ISNA($N226), IF(ISNA($O226), IF(ISNA($P226), IF(ISNA($Q226), IF(ISNA($R226), "###error###", "WM"),"IL"),"NE"),"EN"),"EV"),"TR"),"DI"),"CO"),"AB")</f>
        <v>IL</v>
      </c>
      <c r="U226" s="9">
        <f ca="1"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41</v>
      </c>
      <c r="V226" s="9" t="str">
        <f ca="1">INDEX('Wand Mapping'!K:K, U226)</f>
        <v>wand_ai_390</v>
      </c>
      <c r="W226" s="9" t="str">
        <f ca="1">_xlfn.CONCAT(V226, "_", T226)</f>
        <v>wand_ai_390_IL</v>
      </c>
      <c r="Z226" s="9" t="str">
        <f ca="1">IF(ISBLANK(X226), W226, X226)</f>
        <v>wand_ai_390_IL</v>
      </c>
      <c r="AA226" s="9" t="b">
        <v>1</v>
      </c>
      <c r="AD226" s="9" t="b">
        <v>1</v>
      </c>
      <c r="AH226" s="9" t="b">
        <v>1</v>
      </c>
      <c r="AI226" s="9" t="b">
        <v>1</v>
      </c>
      <c r="AJ226" s="9" t="b">
        <v>1</v>
      </c>
      <c r="AK226" s="9" t="b">
        <v>1</v>
      </c>
      <c r="AL226" s="9" t="b">
        <v>1</v>
      </c>
      <c r="AM226" s="9" t="b">
        <v>1</v>
      </c>
      <c r="AV226" s="55">
        <v>64008</v>
      </c>
      <c r="AW226" s="55">
        <v>64009</v>
      </c>
      <c r="BB226" s="55">
        <v>94008</v>
      </c>
      <c r="BC226" s="55">
        <v>94009</v>
      </c>
      <c r="BD226" s="9">
        <v>4008</v>
      </c>
      <c r="BE226" s="9">
        <f>IF(BD226="", "", BD226+1)</f>
        <v>4009</v>
      </c>
      <c r="BF226" s="57" t="b">
        <f>AND(
OR(ISBLANK(AV226), AND(MOD(AV226, 10000) = BD226, QUOTIENT(AV226, 10000) = 6)),
OR(ISBLANK(AX226), AND(MOD(AX226, 10000) = BD226, QUOTIENT(AX226, 10000) = 7)),
OR(ISBLANK(AZ226), AND(MOD(AZ226, 10000) = BD226, QUOTIENT(AZ226, 10000) = 8)),
OR(ISBLANK(BB226), AND(MOD(BB226, 10000) = BD226, QUOTIENT(BB226, 10000) = 9))
)</f>
        <v>1</v>
      </c>
      <c r="BG226" s="57" t="b">
        <f>AND(
OR(ISBLANK(AW226), AND(MOD(AW226, 10000) = BE226, QUOTIENT(AW226, 10000) = 6)),
OR(ISBLANK(AY226), AND(MOD(AY226, 10000) = BE226, QUOTIENT(AY226, 10000) = 7)),
OR(ISBLANK(BA226), AND(MOD(BA226, 10000) = BE226, QUOTIENT(BA226, 10000) = 8)),
OR(ISBLANK(BC226), AND(MOD(BC226, 10000) = BE226, QUOTIENT(BC226, 10000) = 9))
)</f>
        <v>1</v>
      </c>
    </row>
    <row r="227" spans="1:59">
      <c r="A227" s="9" t="s">
        <v>415</v>
      </c>
      <c r="B227" s="9" t="s">
        <v>1158</v>
      </c>
      <c r="C227" s="9">
        <v>4</v>
      </c>
      <c r="D227" s="9">
        <v>7</v>
      </c>
      <c r="E227" s="9" t="str">
        <f>_xlfn.CONCAT(B227, RIGHT(_xlfn.CONCAT("0", D227), 2))</f>
        <v>BZ-4=07</v>
      </c>
      <c r="F227" s="9" t="s">
        <v>975</v>
      </c>
      <c r="G227" s="9" t="s">
        <v>655</v>
      </c>
      <c r="H227" s="9" t="s">
        <v>652</v>
      </c>
      <c r="J227" s="9">
        <f>MATCH($A227, 'Spells By School'!A:A, 0)</f>
        <v>32</v>
      </c>
      <c r="K227" s="9" t="e">
        <f>MATCH($A227, 'Spells By School'!B:B, 0)</f>
        <v>#N/A</v>
      </c>
      <c r="L227" s="9" t="e">
        <f>MATCH($A227, 'Spells By School'!C:C, 0)</f>
        <v>#N/A</v>
      </c>
      <c r="M227" s="9" t="e">
        <f>MATCH($A227, 'Spells By School'!D:D, 0)</f>
        <v>#N/A</v>
      </c>
      <c r="N227" s="9" t="e">
        <f>MATCH($A227, 'Spells By School'!E:E, 0)</f>
        <v>#N/A</v>
      </c>
      <c r="O227" s="9" t="e">
        <f>MATCH($A227, 'Spells By School'!F:F, 0)</f>
        <v>#N/A</v>
      </c>
      <c r="P227" s="9" t="e">
        <f ca="1">MATCH($A227, 'Spells By School'!G:G, 0)</f>
        <v>#N/A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>IF(ISNA($J227), IF(ISNA($K227), IF(ISNA($L227), IF(ISNA($M227), IF(ISNA($N227), IF(ISNA($O227), IF(ISNA($P227), IF(ISNA($Q227), IF(ISNA($R227), "###error###", R$1),Q$1),P$1),O$1),N$1),M$1),L$1),K$1),J$1)</f>
        <v>Abjuration</v>
      </c>
      <c r="T227" s="9" t="str">
        <f>IF(ISNA($J227), IF(ISNA($K227), IF(ISNA($L227), IF(ISNA($M227), IF(ISNA($N227), IF(ISNA($O227), IF(ISNA($P227), IF(ISNA($Q227), IF(ISNA($R227), "###error###", "WM"),"IL"),"NE"),"EN"),"EV"),"TR"),"DI"),"CO"),"AB")</f>
        <v>AB</v>
      </c>
      <c r="U227" s="9">
        <f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68</v>
      </c>
      <c r="V227" s="9" t="str">
        <f>INDEX('Wand Mapping'!K:K, U227)</f>
        <v>wand_ai_660</v>
      </c>
      <c r="W227" s="9" t="str">
        <f>_xlfn.CONCAT(V227, "_", T227)</f>
        <v>wand_ai_660_AB</v>
      </c>
      <c r="Z227" s="9" t="str">
        <f>IF(ISBLANK(X227), W227, X227)</f>
        <v>wand_ai_660_AB</v>
      </c>
      <c r="AA227" s="9" t="b">
        <v>1</v>
      </c>
      <c r="AD227" s="9" t="b">
        <v>1</v>
      </c>
      <c r="AH227" s="9" t="b">
        <v>1</v>
      </c>
      <c r="AI227" s="9" t="b">
        <v>1</v>
      </c>
      <c r="AJ227" s="9" t="b">
        <v>1</v>
      </c>
      <c r="AK227" s="9" t="b">
        <v>1</v>
      </c>
      <c r="AL227" s="9" t="b">
        <v>1</v>
      </c>
      <c r="AM227" s="9" t="b">
        <v>1</v>
      </c>
      <c r="AV227" s="55">
        <v>64010</v>
      </c>
      <c r="AW227" s="55">
        <v>64011</v>
      </c>
      <c r="AX227" s="55">
        <v>74010</v>
      </c>
      <c r="AY227" s="55">
        <v>74011</v>
      </c>
      <c r="BB227" s="55">
        <v>94010</v>
      </c>
      <c r="BC227" s="55">
        <v>94011</v>
      </c>
      <c r="BD227" s="9">
        <v>4010</v>
      </c>
      <c r="BE227" s="9">
        <f>IF(BD227="", "", BD227+1)</f>
        <v>4011</v>
      </c>
      <c r="BF227" s="57" t="b">
        <f>AND(
OR(ISBLANK(AV227), AND(MOD(AV227, 10000) = BD227, QUOTIENT(AV227, 10000) = 6)),
OR(ISBLANK(AX227), AND(MOD(AX227, 10000) = BD227, QUOTIENT(AX227, 10000) = 7)),
OR(ISBLANK(AZ227), AND(MOD(AZ227, 10000) = BD227, QUOTIENT(AZ227, 10000) = 8)),
OR(ISBLANK(BB227), AND(MOD(BB227, 10000) = BD227, QUOTIENT(BB227, 10000) = 9))
)</f>
        <v>1</v>
      </c>
      <c r="BG227" s="57" t="b">
        <f>AND(
OR(ISBLANK(AW227), AND(MOD(AW227, 10000) = BE227, QUOTIENT(AW227, 10000) = 6)),
OR(ISBLANK(AY227), AND(MOD(AY227, 10000) = BE227, QUOTIENT(AY227, 10000) = 7)),
OR(ISBLANK(BA227), AND(MOD(BA227, 10000) = BE227, QUOTIENT(BA227, 10000) = 8)),
OR(ISBLANK(BC227), AND(MOD(BC227, 10000) = BE227, QUOTIENT(BC227, 10000) = 9))
)</f>
        <v>1</v>
      </c>
    </row>
    <row r="228" spans="1:59">
      <c r="A228" s="26" t="s">
        <v>509</v>
      </c>
      <c r="B228" s="9" t="s">
        <v>731</v>
      </c>
      <c r="C228" s="9">
        <v>4</v>
      </c>
      <c r="D228" s="9">
        <v>7</v>
      </c>
      <c r="E228" s="9" t="str">
        <f>_xlfn.CONCAT(B228, RIGHT(_xlfn.CONCAT("0", D228), 2))</f>
        <v>BZ-4007</v>
      </c>
      <c r="F228" s="9" t="s">
        <v>976</v>
      </c>
      <c r="G228" s="9" t="s">
        <v>655</v>
      </c>
      <c r="H228" s="9" t="s">
        <v>652</v>
      </c>
      <c r="J228" s="9" t="e">
        <f>MATCH($A228, 'Spells By School'!A:A, 0)</f>
        <v>#N/A</v>
      </c>
      <c r="K228" s="9">
        <f>MATCH($A228, 'Spells By School'!B:B, 0)</f>
        <v>50</v>
      </c>
      <c r="L228" s="9" t="e">
        <f>MATCH($A228, 'Spells By School'!C:C, 0)</f>
        <v>#N/A</v>
      </c>
      <c r="M228" s="9" t="e">
        <f>MATCH($A228, 'Spells By School'!D:D, 0)</f>
        <v>#N/A</v>
      </c>
      <c r="N228" s="9" t="e">
        <f>MATCH($A228, 'Spells By School'!E:E, 0)</f>
        <v>#N/A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>IF(ISNA($J228), IF(ISNA($K228), IF(ISNA($L228), IF(ISNA($M228), IF(ISNA($N228), IF(ISNA($O228), IF(ISNA($P228), IF(ISNA($Q228), IF(ISNA($R228), "###error###", R$1),Q$1),P$1),O$1),N$1),M$1),L$1),K$1),J$1)</f>
        <v>Conjuration</v>
      </c>
      <c r="T228" s="9" t="str">
        <f>IF(ISNA($J228), IF(ISNA($K228), IF(ISNA($L228), IF(ISNA($M228), IF(ISNA($N228), IF(ISNA($O228), IF(ISNA($P228), IF(ISNA($Q228), IF(ISNA($R228), "###error###", "WM"),"IL"),"NE"),"EN"),"EV"),"TR"),"DI"),"CO"),"AB")</f>
        <v>CO</v>
      </c>
      <c r="U228" s="9">
        <f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82</v>
      </c>
      <c r="V228" s="9" t="str">
        <f>INDEX('Wand Mapping'!K:K, U228)</f>
        <v>wand_ai_800</v>
      </c>
      <c r="W228" s="9" t="str">
        <f>_xlfn.CONCAT(V228, "_", T228)</f>
        <v>wand_ai_800_CO</v>
      </c>
      <c r="Z228" s="9" t="str">
        <f>IF(ISBLANK(X228), W228, X228)</f>
        <v>wand_ai_800_CO</v>
      </c>
      <c r="AA228" s="9" t="b">
        <v>1</v>
      </c>
      <c r="AD228" s="9" t="b">
        <v>1</v>
      </c>
      <c r="AH228" s="9" t="b">
        <v>1</v>
      </c>
      <c r="AI228" s="9" t="b">
        <v>1</v>
      </c>
      <c r="AJ228" s="9" t="b">
        <v>1</v>
      </c>
      <c r="AK228" s="9" t="b">
        <v>1</v>
      </c>
      <c r="AL228" s="9" t="b">
        <v>1</v>
      </c>
      <c r="AM228" s="9" t="b">
        <v>1</v>
      </c>
      <c r="AV228" s="55">
        <v>64012</v>
      </c>
      <c r="AW228" s="55">
        <v>64013</v>
      </c>
      <c r="AX228" s="55">
        <v>74012</v>
      </c>
      <c r="AY228" s="55">
        <v>74013</v>
      </c>
      <c r="AZ228" s="55">
        <v>84012</v>
      </c>
      <c r="BA228" s="55">
        <v>84013</v>
      </c>
      <c r="BD228" s="9">
        <v>4012</v>
      </c>
      <c r="BE228" s="9">
        <f>IF(BD228="", "", BD228+1)</f>
        <v>4013</v>
      </c>
      <c r="BF228" s="57" t="b">
        <f>AND(
OR(ISBLANK(AV228), AND(MOD(AV228, 10000) = BD228, QUOTIENT(AV228, 10000) = 6)),
OR(ISBLANK(AX228), AND(MOD(AX228, 10000) = BD228, QUOTIENT(AX228, 10000) = 7)),
OR(ISBLANK(AZ228), AND(MOD(AZ228, 10000) = BD228, QUOTIENT(AZ228, 10000) = 8)),
OR(ISBLANK(BB228), AND(MOD(BB228, 10000) = BD228, QUOTIENT(BB228, 10000) = 9))
)</f>
        <v>1</v>
      </c>
      <c r="BG228" s="57" t="b">
        <f>AND(
OR(ISBLANK(AW228), AND(MOD(AW228, 10000) = BE228, QUOTIENT(AW228, 10000) = 6)),
OR(ISBLANK(AY228), AND(MOD(AY228, 10000) = BE228, QUOTIENT(AY228, 10000) = 7)),
OR(ISBLANK(BA228), AND(MOD(BA228, 10000) = BE228, QUOTIENT(BA228, 10000) = 8)),
OR(ISBLANK(BC228), AND(MOD(BC228, 10000) = BE228, QUOTIENT(BC228, 10000) = 9))
)</f>
        <v>1</v>
      </c>
    </row>
    <row r="229" spans="1:59">
      <c r="A229" s="72" t="s">
        <v>2066</v>
      </c>
      <c r="AA229" s="9" t="b">
        <v>1</v>
      </c>
      <c r="AD229" s="9" t="b">
        <v>1</v>
      </c>
      <c r="AH229" s="9" t="b">
        <v>1</v>
      </c>
      <c r="AI229" s="9" t="b">
        <v>1</v>
      </c>
      <c r="AJ229" s="9" t="b">
        <v>1</v>
      </c>
      <c r="AK229" s="9" t="b">
        <v>1</v>
      </c>
      <c r="AL229" s="9" t="b">
        <v>1</v>
      </c>
      <c r="AM229" s="9" t="b">
        <v>1</v>
      </c>
      <c r="BB229" s="55">
        <v>94014</v>
      </c>
      <c r="BC229" s="55">
        <v>94015</v>
      </c>
      <c r="BD229" s="9">
        <v>4014</v>
      </c>
      <c r="BE229" s="9">
        <f>IF(BD229="", "", BD229+1)</f>
        <v>4015</v>
      </c>
      <c r="BF229" s="57" t="b">
        <f>AND(
OR(ISBLANK(AV229), AND(MOD(AV229, 10000) = BD229, QUOTIENT(AV229, 10000) = 6)),
OR(ISBLANK(AX229), AND(MOD(AX229, 10000) = BD229, QUOTIENT(AX229, 10000) = 7)),
OR(ISBLANK(AZ229), AND(MOD(AZ229, 10000) = BD229, QUOTIENT(AZ229, 10000) = 8)),
OR(ISBLANK(BB229), AND(MOD(BB229, 10000) = BD229, QUOTIENT(BB229, 10000) = 9))
)</f>
        <v>1</v>
      </c>
      <c r="BG229" s="57" t="b">
        <f>AND(
OR(ISBLANK(AW229), AND(MOD(AW229, 10000) = BE229, QUOTIENT(AW229, 10000) = 6)),
OR(ISBLANK(AY229), AND(MOD(AY229, 10000) = BE229, QUOTIENT(AY229, 10000) = 7)),
OR(ISBLANK(BA229), AND(MOD(BA229, 10000) = BE229, QUOTIENT(BA229, 10000) = 8)),
OR(ISBLANK(BC229), AND(MOD(BC229, 10000) = BE229, QUOTIENT(BC229, 10000) = 9))
)</f>
        <v>1</v>
      </c>
    </row>
    <row r="230" spans="1:59">
      <c r="A230" s="72" t="s">
        <v>2067</v>
      </c>
      <c r="AA230" s="9" t="b">
        <v>1</v>
      </c>
      <c r="AD230" s="9" t="b">
        <v>1</v>
      </c>
      <c r="AH230" s="9" t="b">
        <v>1</v>
      </c>
      <c r="AI230" s="9" t="b">
        <v>1</v>
      </c>
      <c r="AJ230" s="9" t="b">
        <v>1</v>
      </c>
      <c r="AK230" s="9" t="b">
        <v>1</v>
      </c>
      <c r="AL230" s="9" t="b">
        <v>1</v>
      </c>
      <c r="AM230" s="9" t="b">
        <v>1</v>
      </c>
      <c r="BB230" s="55">
        <v>94016</v>
      </c>
      <c r="BC230" s="55">
        <v>94017</v>
      </c>
      <c r="BD230" s="9">
        <v>4016</v>
      </c>
      <c r="BE230" s="9">
        <f>IF(BD230="", "", BD230+1)</f>
        <v>4017</v>
      </c>
      <c r="BF230" s="57" t="b">
        <f>AND(
OR(ISBLANK(AV230), AND(MOD(AV230, 10000) = BD230, QUOTIENT(AV230, 10000) = 6)),
OR(ISBLANK(AX230), AND(MOD(AX230, 10000) = BD230, QUOTIENT(AX230, 10000) = 7)),
OR(ISBLANK(AZ230), AND(MOD(AZ230, 10000) = BD230, QUOTIENT(AZ230, 10000) = 8)),
OR(ISBLANK(BB230), AND(MOD(BB230, 10000) = BD230, QUOTIENT(BB230, 10000) = 9))
)</f>
        <v>1</v>
      </c>
      <c r="BG230" s="57" t="b">
        <f>AND(
OR(ISBLANK(AW230), AND(MOD(AW230, 10000) = BE230, QUOTIENT(AW230, 10000) = 6)),
OR(ISBLANK(AY230), AND(MOD(AY230, 10000) = BE230, QUOTIENT(AY230, 10000) = 7)),
OR(ISBLANK(BA230), AND(MOD(BA230, 10000) = BE230, QUOTIENT(BA230, 10000) = 8)),
OR(ISBLANK(BC230), AND(MOD(BC230, 10000) = BE230, QUOTIENT(BC230, 10000) = 9))
)</f>
        <v>1</v>
      </c>
    </row>
    <row r="231" spans="1:59">
      <c r="A231" s="9" t="s">
        <v>35</v>
      </c>
      <c r="B231" s="9" t="s">
        <v>732</v>
      </c>
      <c r="C231" s="9">
        <v>4</v>
      </c>
      <c r="D231" s="9">
        <v>7</v>
      </c>
      <c r="E231" s="9" t="str">
        <f>_xlfn.CONCAT(B231, RIGHT(_xlfn.CONCAT("0", D231), 2))</f>
        <v>BZ-4107</v>
      </c>
      <c r="F231" s="9" t="s">
        <v>977</v>
      </c>
      <c r="G231" s="9" t="s">
        <v>655</v>
      </c>
      <c r="H231" s="9" t="s">
        <v>652</v>
      </c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>
        <f>MATCH($A231, 'Spells By School'!D:D, 0)</f>
        <v>77</v>
      </c>
      <c r="N231" s="9" t="e">
        <f>MATCH($A231, 'Spells By School'!E:E, 0)</f>
        <v>#N/A</v>
      </c>
      <c r="O231" s="9" t="e">
        <f>MATCH($A231, 'Spells By School'!F:F, 0)</f>
        <v>#N/A</v>
      </c>
      <c r="P231" s="9" t="e">
        <f ca="1">MATCH($A231, 'Spells By School'!G:G, 0)</f>
        <v>#N/A</v>
      </c>
      <c r="Q231" s="9" t="e">
        <f>MATCH($A231, 'Spells By School'!H:H, 0)</f>
        <v>#N/A</v>
      </c>
      <c r="R231" s="9" t="e">
        <f>MATCH($A231, 'Spells By School'!I:I, 0)</f>
        <v>#N/A</v>
      </c>
      <c r="S231" s="9" t="str">
        <f>IF(ISNA($J231), IF(ISNA($K231), IF(ISNA($L231), IF(ISNA($M231), IF(ISNA($N231), IF(ISNA($O231), IF(ISNA($P231), IF(ISNA($Q231), IF(ISNA($R231), "###error###", R$1),Q$1),P$1),O$1),N$1),M$1),L$1),K$1),J$1)</f>
        <v>Transmutation</v>
      </c>
      <c r="T231" s="9" t="str">
        <f>IF(ISNA($J231), IF(ISNA($K231), IF(ISNA($L231), IF(ISNA($M231), IF(ISNA($N231), IF(ISNA($O231), IF(ISNA($P231), IF(ISNA($Q231), IF(ISNA($R231), "###error###", "WM"),"IL"),"NE"),"EN"),"EV"),"TR"),"DI"),"CO"),"AB")</f>
        <v>TR</v>
      </c>
      <c r="U231" s="9">
        <f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7</v>
      </c>
      <c r="V231" s="9" t="str">
        <f>INDEX('Wand Mapping'!K:K, U231)</f>
        <v>wand_ai_050</v>
      </c>
      <c r="W231" s="9" t="str">
        <f>_xlfn.CONCAT(V231, "_", T231)</f>
        <v>wand_ai_050_TR</v>
      </c>
      <c r="Z231" s="9" t="str">
        <f>IF(ISBLANK(X231), W231, X231)</f>
        <v>wand_ai_050_TR</v>
      </c>
      <c r="AA231" s="9" t="b">
        <v>1</v>
      </c>
      <c r="AD231" s="9" t="b">
        <v>1</v>
      </c>
      <c r="AH231" s="9" t="b">
        <v>1</v>
      </c>
      <c r="AI231" s="9" t="b">
        <v>1</v>
      </c>
      <c r="AJ231" s="9" t="b">
        <v>1</v>
      </c>
      <c r="AK231" s="9" t="b">
        <v>1</v>
      </c>
      <c r="AL231" s="9" t="b">
        <v>1</v>
      </c>
      <c r="AM231" s="9" t="b">
        <v>1</v>
      </c>
      <c r="AV231" s="55">
        <v>64018</v>
      </c>
      <c r="AW231" s="55">
        <v>64019</v>
      </c>
      <c r="AX231" s="55">
        <v>74018</v>
      </c>
      <c r="AY231" s="55">
        <v>74019</v>
      </c>
      <c r="BB231" s="55">
        <v>94018</v>
      </c>
      <c r="BC231" s="55">
        <v>94019</v>
      </c>
      <c r="BD231" s="9">
        <v>4018</v>
      </c>
      <c r="BE231" s="9">
        <f>IF(BD231="", "", BD231+1)</f>
        <v>4019</v>
      </c>
      <c r="BF231" s="57" t="b">
        <f>AND(
OR(ISBLANK(AV231), AND(MOD(AV231, 10000) = BD231, QUOTIENT(AV231, 10000) = 6)),
OR(ISBLANK(AX231), AND(MOD(AX231, 10000) = BD231, QUOTIENT(AX231, 10000) = 7)),
OR(ISBLANK(AZ231), AND(MOD(AZ231, 10000) = BD231, QUOTIENT(AZ231, 10000) = 8)),
OR(ISBLANK(BB231), AND(MOD(BB231, 10000) = BD231, QUOTIENT(BB231, 10000) = 9))
)</f>
        <v>1</v>
      </c>
      <c r="BG231" s="57" t="b">
        <f>AND(
OR(ISBLANK(AW231), AND(MOD(AW231, 10000) = BE231, QUOTIENT(AW231, 10000) = 6)),
OR(ISBLANK(AY231), AND(MOD(AY231, 10000) = BE231, QUOTIENT(AY231, 10000) = 7)),
OR(ISBLANK(BA231), AND(MOD(BA231, 10000) = BE231, QUOTIENT(BA231, 10000) = 8)),
OR(ISBLANK(BC231), AND(MOD(BC231, 10000) = BE231, QUOTIENT(BC231, 10000) = 9))
)</f>
        <v>1</v>
      </c>
    </row>
    <row r="232" spans="1:59">
      <c r="A232" s="9" t="s">
        <v>247</v>
      </c>
      <c r="B232" s="9" t="s">
        <v>733</v>
      </c>
      <c r="C232" s="9">
        <v>4</v>
      </c>
      <c r="D232" s="9">
        <v>7</v>
      </c>
      <c r="E232" s="9" t="str">
        <f>_xlfn.CONCAT(B232, RIGHT(_xlfn.CONCAT("0", D232), 2))</f>
        <v>BZ-4207</v>
      </c>
      <c r="F232" s="9" t="s">
        <v>978</v>
      </c>
      <c r="G232" s="9" t="s">
        <v>655</v>
      </c>
      <c r="H232" s="9" t="s">
        <v>652</v>
      </c>
      <c r="J232" s="9" t="e">
        <f>MATCH($A232, 'Spells By School'!A:A, 0)</f>
        <v>#N/A</v>
      </c>
      <c r="K232" s="9" t="e">
        <f>MATCH($A232, 'Spells By School'!B:B, 0)</f>
        <v>#N/A</v>
      </c>
      <c r="L232" s="9" t="e">
        <f>MATCH($A232, 'Spells By School'!C:C, 0)</f>
        <v>#N/A</v>
      </c>
      <c r="M232" s="9" t="e">
        <f>MATCH($A232, 'Spells By School'!D:D, 0)</f>
        <v>#N/A</v>
      </c>
      <c r="N232" s="9" t="e">
        <f>MATCH($A232, 'Spells By School'!E:E, 0)</f>
        <v>#N/A</v>
      </c>
      <c r="O232" s="9" t="e">
        <f>MATCH($A232, 'Spells By School'!F:F, 0)</f>
        <v>#N/A</v>
      </c>
      <c r="P232" s="9">
        <f ca="1">MATCH($A232, 'Spells By School'!G:G, 0)</f>
        <v>13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 ca="1">IF(ISNA($J232), IF(ISNA($K232), IF(ISNA($L232), IF(ISNA($M232), IF(ISNA($N232), IF(ISNA($O232), IF(ISNA($P232), IF(ISNA($Q232), IF(ISNA($R232), "###error###", R$1),Q$1),P$1),O$1),N$1),M$1),L$1),K$1),J$1)</f>
        <v>Necromancy</v>
      </c>
      <c r="T232" s="9" t="str">
        <f ca="1">IF(ISNA($J232), IF(ISNA($K232), IF(ISNA($L232), IF(ISNA($M232), IF(ISNA($N232), IF(ISNA($O232), IF(ISNA($P232), IF(ISNA($Q232), IF(ISNA($R232), "###error###", "WM"),"IL"),"NE"),"EN"),"EV"),"TR"),"DI"),"CO"),"AB")</f>
        <v>NE</v>
      </c>
      <c r="U232" s="9">
        <f ca="1"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42</v>
      </c>
      <c r="V232" s="9" t="str">
        <f ca="1">INDEX('Wand Mapping'!K:K, U232)</f>
        <v>wand_ai_400</v>
      </c>
      <c r="W232" s="9" t="str">
        <f ca="1">_xlfn.CONCAT(V232, "_", T232)</f>
        <v>wand_ai_400_NE</v>
      </c>
      <c r="Z232" s="9" t="str">
        <f ca="1">IF(ISBLANK(X232), W232, X232)</f>
        <v>wand_ai_400_NE</v>
      </c>
      <c r="AA232" s="9" t="b">
        <v>1</v>
      </c>
      <c r="AB232" s="68" t="s">
        <v>2033</v>
      </c>
      <c r="AC232" s="68" t="s">
        <v>2033</v>
      </c>
      <c r="AD232" s="9" t="b">
        <v>1</v>
      </c>
      <c r="AE232" s="68" t="s">
        <v>2033</v>
      </c>
      <c r="AF232" s="68" t="s">
        <v>2033</v>
      </c>
      <c r="AG232" s="68" t="s">
        <v>2033</v>
      </c>
      <c r="AH232" s="9" t="b">
        <v>1</v>
      </c>
      <c r="AI232" s="9" t="b">
        <v>1</v>
      </c>
      <c r="AJ232" s="9" t="b">
        <v>1</v>
      </c>
      <c r="AK232" s="9" t="b">
        <v>1</v>
      </c>
      <c r="AL232" s="9" t="b">
        <v>1</v>
      </c>
      <c r="AM232" s="9" t="b">
        <v>1</v>
      </c>
      <c r="AV232" s="55">
        <v>64020</v>
      </c>
      <c r="AW232" s="55">
        <v>64021</v>
      </c>
      <c r="AX232" s="55">
        <v>74020</v>
      </c>
      <c r="AY232" s="55">
        <v>74021</v>
      </c>
      <c r="AZ232" s="55">
        <v>84020</v>
      </c>
      <c r="BA232" s="55">
        <v>84021</v>
      </c>
      <c r="BB232" s="55">
        <v>94020</v>
      </c>
      <c r="BC232" s="55">
        <v>94021</v>
      </c>
      <c r="BD232" s="9">
        <v>4020</v>
      </c>
      <c r="BE232" s="9">
        <f>IF(BD232="", "", BD232+1)</f>
        <v>4021</v>
      </c>
      <c r="BF232" s="57" t="b">
        <f>AND(
OR(ISBLANK(AV232), AND(MOD(AV232, 10000) = BD232, QUOTIENT(AV232, 10000) = 6)),
OR(ISBLANK(AX232), AND(MOD(AX232, 10000) = BD232, QUOTIENT(AX232, 10000) = 7)),
OR(ISBLANK(AZ232), AND(MOD(AZ232, 10000) = BD232, QUOTIENT(AZ232, 10000) = 8)),
OR(ISBLANK(BB232), AND(MOD(BB232, 10000) = BD232, QUOTIENT(BB232, 10000) = 9))
)</f>
        <v>1</v>
      </c>
      <c r="BG232" s="57" t="b">
        <f>AND(
OR(ISBLANK(AW232), AND(MOD(AW232, 10000) = BE232, QUOTIENT(AW232, 10000) = 6)),
OR(ISBLANK(AY232), AND(MOD(AY232, 10000) = BE232, QUOTIENT(AY232, 10000) = 7)),
OR(ISBLANK(BA232), AND(MOD(BA232, 10000) = BE232, QUOTIENT(BA232, 10000) = 8)),
OR(ISBLANK(BC232), AND(MOD(BC232, 10000) = BE232, QUOTIENT(BC232, 10000) = 9))
)</f>
        <v>1</v>
      </c>
    </row>
    <row r="233" spans="1:59">
      <c r="A233" s="9" t="s">
        <v>431</v>
      </c>
      <c r="B233" s="9" t="s">
        <v>735</v>
      </c>
      <c r="C233" s="9">
        <v>4</v>
      </c>
      <c r="D233" s="9">
        <v>7</v>
      </c>
      <c r="E233" s="9" t="str">
        <f>_xlfn.CONCAT(B233, RIGHT(_xlfn.CONCAT("0", D233), 2))</f>
        <v>BZ-4407</v>
      </c>
      <c r="F233" s="9" t="s">
        <v>980</v>
      </c>
      <c r="G233" s="9" t="s">
        <v>655</v>
      </c>
      <c r="H233" s="9" t="s">
        <v>652</v>
      </c>
      <c r="J233" s="9" t="e">
        <f>MATCH($A233, 'Spells By School'!A:A, 0)</f>
        <v>#N/A</v>
      </c>
      <c r="K233" s="9" t="e">
        <f>MATCH($A233, 'Spells By School'!B:B, 0)</f>
        <v>#N/A</v>
      </c>
      <c r="L233" s="9" t="e">
        <f>MATCH($A233, 'Spells By School'!C:C, 0)</f>
        <v>#N/A</v>
      </c>
      <c r="M233" s="9" t="e">
        <f>MATCH($A233, 'Spells By School'!D:D, 0)</f>
        <v>#N/A</v>
      </c>
      <c r="N233" s="9" t="e">
        <f>MATCH($A233, 'Spells By School'!E:E, 0)</f>
        <v>#N/A</v>
      </c>
      <c r="O233" s="9">
        <f>MATCH($A233, 'Spells By School'!F:F, 0)</f>
        <v>20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>IF(ISNA($J233), IF(ISNA($K233), IF(ISNA($L233), IF(ISNA($M233), IF(ISNA($N233), IF(ISNA($O233), IF(ISNA($P233), IF(ISNA($Q233), IF(ISNA($R233), "###error###", R$1),Q$1),P$1),O$1),N$1),M$1),L$1),K$1),J$1)</f>
        <v>Enchantment</v>
      </c>
      <c r="T233" s="9" t="str">
        <f>IF(ISNA($J233), IF(ISNA($K233), IF(ISNA($L233), IF(ISNA($M233), IF(ISNA($N233), IF(ISNA($O233), IF(ISNA($P233), IF(ISNA($Q233), IF(ISNA($R233), "###error###", "WM"),"IL"),"NE"),"EN"),"EV"),"TR"),"DI"),"CO"),"AB")</f>
        <v>EN</v>
      </c>
      <c r="U233" s="9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70</v>
      </c>
      <c r="V233" s="9" t="str">
        <f>INDEX('Wand Mapping'!K:K, U233)</f>
        <v>wand_ai_680</v>
      </c>
      <c r="W233" s="9" t="str">
        <f>_xlfn.CONCAT(V233, "_", T233)</f>
        <v>wand_ai_680_EN</v>
      </c>
      <c r="Z233" s="9" t="str">
        <f>IF(ISBLANK(X233), W233, X233)</f>
        <v>wand_ai_680_EN</v>
      </c>
      <c r="AA233" s="9" t="b">
        <v>1</v>
      </c>
      <c r="AD233" s="9" t="b">
        <v>1</v>
      </c>
      <c r="AH233" s="9" t="b">
        <v>1</v>
      </c>
      <c r="AI233" s="9" t="b">
        <v>1</v>
      </c>
      <c r="AJ233" s="9" t="b">
        <v>1</v>
      </c>
      <c r="AK233" s="9" t="b">
        <v>1</v>
      </c>
      <c r="AL233" s="9" t="b">
        <v>1</v>
      </c>
      <c r="AM233" s="9" t="b">
        <v>1</v>
      </c>
      <c r="AV233" s="55">
        <v>64022</v>
      </c>
      <c r="AW233" s="55">
        <v>64023</v>
      </c>
      <c r="AX233" s="55">
        <v>74022</v>
      </c>
      <c r="AY233" s="55">
        <v>74023</v>
      </c>
      <c r="BB233" s="55">
        <v>94022</v>
      </c>
      <c r="BC233" s="55">
        <v>94023</v>
      </c>
      <c r="BD233" s="9">
        <v>4022</v>
      </c>
      <c r="BE233" s="9">
        <f>IF(BD233="", "", BD233+1)</f>
        <v>4023</v>
      </c>
      <c r="BF233" s="57" t="b">
        <f>AND(
OR(ISBLANK(AV233), AND(MOD(AV233, 10000) = BD233, QUOTIENT(AV233, 10000) = 6)),
OR(ISBLANK(AX233), AND(MOD(AX233, 10000) = BD233, QUOTIENT(AX233, 10000) = 7)),
OR(ISBLANK(AZ233), AND(MOD(AZ233, 10000) = BD233, QUOTIENT(AZ233, 10000) = 8)),
OR(ISBLANK(BB233), AND(MOD(BB233, 10000) = BD233, QUOTIENT(BB233, 10000) = 9))
)</f>
        <v>1</v>
      </c>
      <c r="BG233" s="57" t="b">
        <f>AND(
OR(ISBLANK(AW233), AND(MOD(AW233, 10000) = BE233, QUOTIENT(AW233, 10000) = 6)),
OR(ISBLANK(AY233), AND(MOD(AY233, 10000) = BE233, QUOTIENT(AY233, 10000) = 7)),
OR(ISBLANK(BA233), AND(MOD(BA233, 10000) = BE233, QUOTIENT(BA233, 10000) = 8)),
OR(ISBLANK(BC233), AND(MOD(BC233, 10000) = BE233, QUOTIENT(BC233, 10000) = 9))
)</f>
        <v>1</v>
      </c>
    </row>
    <row r="234" spans="1:59">
      <c r="A234" s="9" t="s">
        <v>54</v>
      </c>
      <c r="B234" s="9" t="s">
        <v>736</v>
      </c>
      <c r="C234" s="9">
        <v>4</v>
      </c>
      <c r="D234" s="9">
        <v>7</v>
      </c>
      <c r="E234" s="9" t="str">
        <f>_xlfn.CONCAT(B234, RIGHT(_xlfn.CONCAT("0", D234), 2))</f>
        <v>BZ-4507</v>
      </c>
      <c r="F234" s="9" t="s">
        <v>981</v>
      </c>
      <c r="G234" s="9" t="s">
        <v>655</v>
      </c>
      <c r="H234" s="9" t="s">
        <v>652</v>
      </c>
      <c r="J234" s="9" t="e">
        <f>MATCH($A234, 'Spells By School'!A:A, 0)</f>
        <v>#N/A</v>
      </c>
      <c r="K234" s="9" t="e">
        <f>MATCH($A234, 'Spells By School'!B:B, 0)</f>
        <v>#N/A</v>
      </c>
      <c r="L234" s="9" t="e">
        <f>MATCH($A234, 'Spells By School'!C:C, 0)</f>
        <v>#N/A</v>
      </c>
      <c r="M234" s="9" t="e">
        <f>MATCH($A234, 'Spells By School'!D:D, 0)</f>
        <v>#N/A</v>
      </c>
      <c r="N234" s="9" t="e">
        <f>MATCH($A234, 'Spells By School'!E:E, 0)</f>
        <v>#N/A</v>
      </c>
      <c r="O234" s="9">
        <f>MATCH($A234, 'Spells By School'!F:F, 0)</f>
        <v>27</v>
      </c>
      <c r="P234" s="9" t="e">
        <f ca="1">MATCH($A234, 'Spells By School'!G:G, 0)</f>
        <v>#N/A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>IF(ISNA($J234), IF(ISNA($K234), IF(ISNA($L234), IF(ISNA($M234), IF(ISNA($N234), IF(ISNA($O234), IF(ISNA($P234), IF(ISNA($Q234), IF(ISNA($R234), "###error###", R$1),Q$1),P$1),O$1),N$1),M$1),L$1),K$1),J$1)</f>
        <v>Enchantment</v>
      </c>
      <c r="T234" s="9" t="str">
        <f>IF(ISNA($J234), IF(ISNA($K234), IF(ISNA($L234), IF(ISNA($M234), IF(ISNA($N234), IF(ISNA($O234), IF(ISNA($P234), IF(ISNA($Q234), IF(ISNA($R234), "###error###", "WM"),"IL"),"NE"),"EN"),"EV"),"TR"),"DI"),"CO"),"AB")</f>
        <v>EN</v>
      </c>
      <c r="U234" s="9">
        <f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10</v>
      </c>
      <c r="V234" s="9" t="str">
        <f>INDEX('Wand Mapping'!K:K, U234)</f>
        <v>wand_ai_080</v>
      </c>
      <c r="W234" s="9" t="str">
        <f>_xlfn.CONCAT(V234, "_", T234)</f>
        <v>wand_ai_080_EN</v>
      </c>
      <c r="Z234" s="9" t="str">
        <f>IF(ISBLANK(X234), W234, X234)</f>
        <v>wand_ai_080_EN</v>
      </c>
      <c r="AA234" s="9" t="b">
        <v>1</v>
      </c>
      <c r="AD234" s="9" t="b">
        <v>1</v>
      </c>
      <c r="AH234" s="9" t="b">
        <v>1</v>
      </c>
      <c r="AI234" s="9" t="b">
        <v>1</v>
      </c>
      <c r="AJ234" s="9" t="b">
        <v>1</v>
      </c>
      <c r="AK234" s="9" t="b">
        <v>1</v>
      </c>
      <c r="AL234" s="9" t="b">
        <v>1</v>
      </c>
      <c r="AM234" s="9" t="b">
        <v>1</v>
      </c>
      <c r="AV234" s="55">
        <v>64024</v>
      </c>
      <c r="AW234" s="55">
        <v>64025</v>
      </c>
      <c r="AX234" s="55">
        <v>74024</v>
      </c>
      <c r="AY234" s="55">
        <v>74025</v>
      </c>
      <c r="BB234" s="55">
        <v>94024</v>
      </c>
      <c r="BC234" s="55">
        <v>94025</v>
      </c>
      <c r="BD234" s="9">
        <v>4024</v>
      </c>
      <c r="BE234" s="9">
        <f>IF(BD234="", "", BD234+1)</f>
        <v>4025</v>
      </c>
      <c r="BF234" s="57" t="b">
        <f>AND(
OR(ISBLANK(AV234), AND(MOD(AV234, 10000) = BD234, QUOTIENT(AV234, 10000) = 6)),
OR(ISBLANK(AX234), AND(MOD(AX234, 10000) = BD234, QUOTIENT(AX234, 10000) = 7)),
OR(ISBLANK(AZ234), AND(MOD(AZ234, 10000) = BD234, QUOTIENT(AZ234, 10000) = 8)),
OR(ISBLANK(BB234), AND(MOD(BB234, 10000) = BD234, QUOTIENT(BB234, 10000) = 9))
)</f>
        <v>1</v>
      </c>
      <c r="BG234" s="57" t="b">
        <f>AND(
OR(ISBLANK(AW234), AND(MOD(AW234, 10000) = BE234, QUOTIENT(AW234, 10000) = 6)),
OR(ISBLANK(AY234), AND(MOD(AY234, 10000) = BE234, QUOTIENT(AY234, 10000) = 7)),
OR(ISBLANK(BA234), AND(MOD(BA234, 10000) = BE234, QUOTIENT(BA234, 10000) = 8)),
OR(ISBLANK(BC234), AND(MOD(BC234, 10000) = BE234, QUOTIENT(BC234, 10000) = 9))
)</f>
        <v>1</v>
      </c>
    </row>
    <row r="235" spans="1:59">
      <c r="A235" s="9" t="s">
        <v>100</v>
      </c>
      <c r="B235" s="9" t="s">
        <v>737</v>
      </c>
      <c r="C235" s="9">
        <v>4</v>
      </c>
      <c r="D235" s="9">
        <v>7</v>
      </c>
      <c r="E235" s="9" t="str">
        <f>_xlfn.CONCAT(B235, RIGHT(_xlfn.CONCAT("0", D235), 2))</f>
        <v>BZ-4607</v>
      </c>
      <c r="F235" s="9" t="s">
        <v>982</v>
      </c>
      <c r="G235" s="9" t="s">
        <v>655</v>
      </c>
      <c r="H235" s="9" t="s">
        <v>652</v>
      </c>
      <c r="J235" s="9" t="e">
        <f>MATCH($A235, 'Spells By School'!A:A, 0)</f>
        <v>#N/A</v>
      </c>
      <c r="K235" s="9" t="e">
        <f>MATCH($A235, 'Spells By School'!B:B, 0)</f>
        <v>#N/A</v>
      </c>
      <c r="L235" s="9" t="e">
        <f>MATCH($A235, 'Spells By School'!C:C, 0)</f>
        <v>#N/A</v>
      </c>
      <c r="M235" s="9">
        <f>MATCH($A235, 'Spells By School'!D:D, 0)</f>
        <v>49</v>
      </c>
      <c r="N235" s="9" t="e">
        <f>MATCH($A235, 'Spells By School'!E:E, 0)</f>
        <v>#N/A</v>
      </c>
      <c r="O235" s="9" t="e">
        <f>MATCH($A235, 'Spells By School'!F:F, 0)</f>
        <v>#N/A</v>
      </c>
      <c r="P235" s="9" t="e">
        <f ca="1">MATCH($A235, 'Spells By School'!G:G, 0)</f>
        <v>#N/A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>IF(ISNA($J235), IF(ISNA($K235), IF(ISNA($L235), IF(ISNA($M235), IF(ISNA($N235), IF(ISNA($O235), IF(ISNA($P235), IF(ISNA($Q235), IF(ISNA($R235), "###error###", R$1),Q$1),P$1),O$1),N$1),M$1),L$1),K$1),J$1)</f>
        <v>Transmutation</v>
      </c>
      <c r="T235" s="9" t="str">
        <f>IF(ISNA($J235), IF(ISNA($K235), IF(ISNA($L235), IF(ISNA($M235), IF(ISNA($N235), IF(ISNA($O235), IF(ISNA($P235), IF(ISNA($Q235), IF(ISNA($R235), "###error###", "WM"),"IL"),"NE"),"EN"),"EV"),"TR"),"DI"),"CO"),"AB")</f>
        <v>TR</v>
      </c>
      <c r="U235" s="9">
        <f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18</v>
      </c>
      <c r="V235" s="9" t="str">
        <f>INDEX('Wand Mapping'!K:K, U235)</f>
        <v>wand_ai_160</v>
      </c>
      <c r="W235" s="9" t="str">
        <f>_xlfn.CONCAT(V235, "_", T235)</f>
        <v>wand_ai_160_TR</v>
      </c>
      <c r="Z235" s="9" t="str">
        <f>IF(ISBLANK(X235), W235, X235)</f>
        <v>wand_ai_160_TR</v>
      </c>
      <c r="AA235" s="9" t="b">
        <v>1</v>
      </c>
      <c r="AD235" s="9" t="b">
        <v>1</v>
      </c>
      <c r="AH235" s="9" t="b">
        <v>1</v>
      </c>
      <c r="AI235" s="9" t="b">
        <v>1</v>
      </c>
      <c r="AJ235" s="9" t="b">
        <v>1</v>
      </c>
      <c r="AK235" s="9" t="b">
        <v>1</v>
      </c>
      <c r="AL235" s="9" t="b">
        <v>1</v>
      </c>
      <c r="AM235" s="9" t="b">
        <v>1</v>
      </c>
      <c r="AV235" s="55">
        <v>64026</v>
      </c>
      <c r="AW235" s="55">
        <v>64027</v>
      </c>
      <c r="BB235" s="55">
        <v>94026</v>
      </c>
      <c r="BC235" s="55">
        <v>94027</v>
      </c>
      <c r="BD235" s="9">
        <v>4026</v>
      </c>
      <c r="BE235" s="9">
        <f>IF(BD235="", "", BD235+1)</f>
        <v>4027</v>
      </c>
      <c r="BF235" s="57" t="b">
        <f>AND(
OR(ISBLANK(AV235), AND(MOD(AV235, 10000) = BD235, QUOTIENT(AV235, 10000) = 6)),
OR(ISBLANK(AX235), AND(MOD(AX235, 10000) = BD235, QUOTIENT(AX235, 10000) = 7)),
OR(ISBLANK(AZ235), AND(MOD(AZ235, 10000) = BD235, QUOTIENT(AZ235, 10000) = 8)),
OR(ISBLANK(BB235), AND(MOD(BB235, 10000) = BD235, QUOTIENT(BB235, 10000) = 9))
)</f>
        <v>1</v>
      </c>
      <c r="BG235" s="57" t="b">
        <f>AND(
OR(ISBLANK(AW235), AND(MOD(AW235, 10000) = BE235, QUOTIENT(AW235, 10000) = 6)),
OR(ISBLANK(AY235), AND(MOD(AY235, 10000) = BE235, QUOTIENT(AY235, 10000) = 7)),
OR(ISBLANK(BA235), AND(MOD(BA235, 10000) = BE235, QUOTIENT(BA235, 10000) = 8)),
OR(ISBLANK(BC235), AND(MOD(BC235, 10000) = BE235, QUOTIENT(BC235, 10000) = 9))
)</f>
        <v>1</v>
      </c>
    </row>
    <row r="236" spans="1:59">
      <c r="A236" s="43" t="s">
        <v>125</v>
      </c>
      <c r="B236" s="9" t="s">
        <v>738</v>
      </c>
      <c r="C236" s="9">
        <v>4</v>
      </c>
      <c r="D236" s="9">
        <v>7</v>
      </c>
      <c r="E236" s="9" t="str">
        <f>_xlfn.CONCAT(B236, RIGHT(_xlfn.CONCAT("0", D236), 2))</f>
        <v>BZ-4707</v>
      </c>
      <c r="F236" s="9" t="s">
        <v>983</v>
      </c>
      <c r="G236" s="9" t="s">
        <v>655</v>
      </c>
      <c r="H236" s="9" t="s">
        <v>652</v>
      </c>
      <c r="J236" s="9" t="e">
        <f>MATCH($A236, 'Spells By School'!A:A, 0)</f>
        <v>#N/A</v>
      </c>
      <c r="K236" s="9" t="e">
        <f>MATCH($A236, 'Spells By School'!B:B, 0)</f>
        <v>#N/A</v>
      </c>
      <c r="L236" s="9" t="e">
        <f>MATCH($A236, 'Spells By School'!C:C, 0)</f>
        <v>#N/A</v>
      </c>
      <c r="M236" s="9" t="e">
        <f>MATCH($A236, 'Spells By School'!D:D, 0)</f>
        <v>#N/A</v>
      </c>
      <c r="N236" s="9" t="e">
        <f>MATCH($A236, 'Spells By School'!E:E, 0)</f>
        <v>#N/A</v>
      </c>
      <c r="O236" s="9" t="e">
        <f>MATCH($A236, 'Spells By School'!F:F, 0)</f>
        <v>#N/A</v>
      </c>
      <c r="P236" s="9">
        <f ca="1">MATCH($A236, 'Spells By School'!G:G, 0)</f>
        <v>66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 ca="1">IF(ISNA($J236), IF(ISNA($K236), IF(ISNA($L236), IF(ISNA($M236), IF(ISNA($N236), IF(ISNA($O236), IF(ISNA($P236), IF(ISNA($Q236), IF(ISNA($R236), "###error###", R$1),Q$1),P$1),O$1),N$1),M$1),L$1),K$1),J$1)</f>
        <v>Necromancy</v>
      </c>
      <c r="T236" s="9" t="str">
        <f ca="1">IF(ISNA($J236), IF(ISNA($K236), IF(ISNA($L236), IF(ISNA($M236), IF(ISNA($N236), IF(ISNA($O236), IF(ISNA($P236), IF(ISNA($Q236), IF(ISNA($R236), "###error###", "WM"),"IL"),"NE"),"EN"),"EV"),"TR"),"DI"),"CO"),"AB")</f>
        <v>NE</v>
      </c>
      <c r="U236" s="9">
        <f ca="1"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22</v>
      </c>
      <c r="V236" s="9" t="str">
        <f ca="1">INDEX('Wand Mapping'!K:K, U236)</f>
        <v>wand_ai_200</v>
      </c>
      <c r="W236" s="9" t="str">
        <f ca="1">_xlfn.CONCAT(V236, "_", T236)</f>
        <v>wand_ai_200_NE</v>
      </c>
      <c r="Z236" s="9" t="str">
        <f ca="1">IF(ISBLANK(X236), W236, X236)</f>
        <v>wand_ai_200_NE</v>
      </c>
      <c r="AA236" s="9" t="b">
        <v>1</v>
      </c>
      <c r="AD236" s="9" t="b">
        <v>1</v>
      </c>
      <c r="AH236" s="9" t="b">
        <v>1</v>
      </c>
      <c r="AI236" s="9" t="b">
        <v>1</v>
      </c>
      <c r="AJ236" s="9" t="b">
        <v>1</v>
      </c>
      <c r="AK236" s="9" t="b">
        <v>1</v>
      </c>
      <c r="AL236" s="9" t="b">
        <v>1</v>
      </c>
      <c r="AM236" s="9" t="b">
        <v>1</v>
      </c>
      <c r="AV236" s="55">
        <v>64028</v>
      </c>
      <c r="AW236" s="55">
        <v>64029</v>
      </c>
      <c r="BB236" s="55">
        <v>94028</v>
      </c>
      <c r="BC236" s="55">
        <v>94029</v>
      </c>
      <c r="BD236" s="9">
        <v>4028</v>
      </c>
      <c r="BE236" s="9">
        <f>IF(BD236="", "", BD236+1)</f>
        <v>4029</v>
      </c>
      <c r="BF236" s="57" t="b">
        <f>AND(
OR(ISBLANK(AV236), AND(MOD(AV236, 10000) = BD236, QUOTIENT(AV236, 10000) = 6)),
OR(ISBLANK(AX236), AND(MOD(AX236, 10000) = BD236, QUOTIENT(AX236, 10000) = 7)),
OR(ISBLANK(AZ236), AND(MOD(AZ236, 10000) = BD236, QUOTIENT(AZ236, 10000) = 8)),
OR(ISBLANK(BB236), AND(MOD(BB236, 10000) = BD236, QUOTIENT(BB236, 10000) = 9))
)</f>
        <v>1</v>
      </c>
      <c r="BG236" s="57" t="b">
        <f>AND(
OR(ISBLANK(AW236), AND(MOD(AW236, 10000) = BE236, QUOTIENT(AW236, 10000) = 6)),
OR(ISBLANK(AY236), AND(MOD(AY236, 10000) = BE236, QUOTIENT(AY236, 10000) = 7)),
OR(ISBLANK(BA236), AND(MOD(BA236, 10000) = BE236, QUOTIENT(BA236, 10000) = 8)),
OR(ISBLANK(BC236), AND(MOD(BC236, 10000) = BE236, QUOTIENT(BC236, 10000) = 9))
)</f>
        <v>1</v>
      </c>
    </row>
    <row r="237" spans="1:59">
      <c r="A237" s="27" t="s">
        <v>994</v>
      </c>
      <c r="B237" s="9" t="s">
        <v>739</v>
      </c>
      <c r="C237" s="9">
        <v>4</v>
      </c>
      <c r="D237" s="9">
        <v>7</v>
      </c>
      <c r="E237" s="9" t="str">
        <f>_xlfn.CONCAT(B237, RIGHT(_xlfn.CONCAT("0", D237), 2))</f>
        <v>BZ-4807</v>
      </c>
      <c r="F237" s="9" t="s">
        <v>984</v>
      </c>
      <c r="G237" s="9" t="s">
        <v>655</v>
      </c>
      <c r="H237" s="9" t="s">
        <v>652</v>
      </c>
      <c r="J237" s="9" t="e">
        <f>MATCH($A237, 'Spells By School'!A:A, 0)</f>
        <v>#N/A</v>
      </c>
      <c r="K237" s="9" t="e">
        <f>MATCH($A237, 'Spells By School'!B:B, 0)</f>
        <v>#N/A</v>
      </c>
      <c r="L237" s="9" t="e">
        <f>MATCH($A237, 'Spells By School'!C:C, 0)</f>
        <v>#N/A</v>
      </c>
      <c r="M237" s="9" t="e">
        <f>MATCH($A237, 'Spells By School'!D:D, 0)</f>
        <v>#N/A</v>
      </c>
      <c r="N237" s="9" t="e">
        <f>MATCH($A237, 'Spells By School'!E:E, 0)</f>
        <v>#N/A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 ca="1">IF(ISNA($J237), IF(ISNA($K237), IF(ISNA($L237), IF(ISNA($M237), IF(ISNA($N237), IF(ISNA($O237), IF(ISNA($P237), IF(ISNA($Q237), IF(ISNA($R237), "###error###", R$1),Q$1),P$1),O$1),N$1),M$1),L$1),K$1),J$1)</f>
        <v>###error###</v>
      </c>
      <c r="T237" s="9" t="str">
        <f ca="1">IF(ISNA($J237), IF(ISNA($K237), IF(ISNA($L237), IF(ISNA($M237), IF(ISNA($N237), IF(ISNA($O237), IF(ISNA($P237), IF(ISNA($Q237), IF(ISNA($R237), "###error###", "WM"),"IL"),"NE"),"EN"),"EV"),"TR"),"DI"),"CO"),"AB")</f>
        <v>###error###</v>
      </c>
      <c r="U237" s="9" t="str">
        <f ca="1"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###error###</v>
      </c>
      <c r="V237" s="9" t="e">
        <f ca="1">INDEX('Wand Mapping'!K:K, U237)</f>
        <v>#VALUE!</v>
      </c>
      <c r="W237" s="9" t="e">
        <f ca="1">_xlfn.CONCAT(V237, "_", T237)</f>
        <v>#VALUE!</v>
      </c>
      <c r="X237" s="9" t="s">
        <v>1943</v>
      </c>
      <c r="Z237" s="9" t="str">
        <f>IF(ISBLANK(X237), W237, X237)</f>
        <v>IWAND09</v>
      </c>
      <c r="AA237" s="9" t="b">
        <v>1</v>
      </c>
      <c r="AD237" s="9" t="b">
        <v>1</v>
      </c>
      <c r="AH237" s="9" t="b">
        <v>1</v>
      </c>
      <c r="AI237" s="9" t="b">
        <v>1</v>
      </c>
      <c r="AJ237" s="9" t="b">
        <v>1</v>
      </c>
      <c r="AK237" s="9" t="b">
        <v>1</v>
      </c>
      <c r="AL237" s="9" t="b">
        <v>1</v>
      </c>
      <c r="AM237" s="9" t="b">
        <v>1</v>
      </c>
      <c r="AV237" s="55">
        <v>64030</v>
      </c>
      <c r="AW237" s="55">
        <v>64031</v>
      </c>
      <c r="AX237" s="55">
        <v>74030</v>
      </c>
      <c r="AY237" s="55">
        <v>74031</v>
      </c>
      <c r="AZ237" s="55">
        <v>84030</v>
      </c>
      <c r="BA237" s="55">
        <v>84031</v>
      </c>
      <c r="BB237" s="55">
        <v>94030</v>
      </c>
      <c r="BC237" s="55">
        <v>94031</v>
      </c>
      <c r="BD237" s="9">
        <v>4030</v>
      </c>
      <c r="BE237" s="9">
        <f>IF(BD237="", "", BD237+1)</f>
        <v>4031</v>
      </c>
      <c r="BF237" s="57" t="b">
        <f>AND(
OR(ISBLANK(AV237), AND(MOD(AV237, 10000) = BD237, QUOTIENT(AV237, 10000) = 6)),
OR(ISBLANK(AX237), AND(MOD(AX237, 10000) = BD237, QUOTIENT(AX237, 10000) = 7)),
OR(ISBLANK(AZ237), AND(MOD(AZ237, 10000) = BD237, QUOTIENT(AZ237, 10000) = 8)),
OR(ISBLANK(BB237), AND(MOD(BB237, 10000) = BD237, QUOTIENT(BB237, 10000) = 9))
)</f>
        <v>1</v>
      </c>
      <c r="BG237" s="57" t="b">
        <f>AND(
OR(ISBLANK(AW237), AND(MOD(AW237, 10000) = BE237, QUOTIENT(AW237, 10000) = 6)),
OR(ISBLANK(AY237), AND(MOD(AY237, 10000) = BE237, QUOTIENT(AY237, 10000) = 7)),
OR(ISBLANK(BA237), AND(MOD(BA237, 10000) = BE237, QUOTIENT(BA237, 10000) = 8)),
OR(ISBLANK(BC237), AND(MOD(BC237, 10000) = BE237, QUOTIENT(BC237, 10000) = 9))
)</f>
        <v>1</v>
      </c>
    </row>
    <row r="238" spans="1:59">
      <c r="A238" s="9" t="s">
        <v>366</v>
      </c>
      <c r="B238" s="9" t="s">
        <v>740</v>
      </c>
      <c r="C238" s="9">
        <v>4</v>
      </c>
      <c r="D238" s="9">
        <v>7</v>
      </c>
      <c r="E238" s="9" t="str">
        <f>_xlfn.CONCAT(B238, RIGHT(_xlfn.CONCAT("0", D238), 2))</f>
        <v>BZ-4907</v>
      </c>
      <c r="F238" s="9" t="s">
        <v>985</v>
      </c>
      <c r="G238" s="9" t="s">
        <v>655</v>
      </c>
      <c r="H238" s="9" t="s">
        <v>652</v>
      </c>
      <c r="J238" s="9" t="e">
        <f>MATCH($A238, 'Spells By School'!A:A, 0)</f>
        <v>#N/A</v>
      </c>
      <c r="K238" s="9" t="e">
        <f>MATCH($A238, 'Spells By School'!B:B, 0)</f>
        <v>#N/A</v>
      </c>
      <c r="L238" s="9" t="e">
        <f>MATCH($A238, 'Spells By School'!C:C, 0)</f>
        <v>#N/A</v>
      </c>
      <c r="M238" s="9">
        <f>MATCH($A238, 'Spells By School'!D:D, 0)</f>
        <v>53</v>
      </c>
      <c r="N238" s="9" t="e">
        <f>MATCH($A238, 'Spells By School'!E:E, 0)</f>
        <v>#N/A</v>
      </c>
      <c r="O238" s="9" t="e">
        <f>MATCH($A238, 'Spells By School'!F:F, 0)</f>
        <v>#N/A</v>
      </c>
      <c r="P238" s="9" t="e">
        <f ca="1">MATCH($A238, 'Spells By School'!G:G, 0)</f>
        <v>#N/A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>IF(ISNA($J238), IF(ISNA($K238), IF(ISNA($L238), IF(ISNA($M238), IF(ISNA($N238), IF(ISNA($O238), IF(ISNA($P238), IF(ISNA($Q238), IF(ISNA($R238), "###error###", R$1),Q$1),P$1),O$1),N$1),M$1),L$1),K$1),J$1)</f>
        <v>Transmutation</v>
      </c>
      <c r="T238" s="9" t="str">
        <f>IF(ISNA($J238), IF(ISNA($K238), IF(ISNA($L238), IF(ISNA($M238), IF(ISNA($N238), IF(ISNA($O238), IF(ISNA($P238), IF(ISNA($Q238), IF(ISNA($R238), "###error###", "WM"),"IL"),"NE"),"EN"),"EV"),"TR"),"DI"),"CO"),"AB")</f>
        <v>TR</v>
      </c>
      <c r="U238" s="9">
        <f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60</v>
      </c>
      <c r="V238" s="9" t="str">
        <f>INDEX('Wand Mapping'!K:K, U238)</f>
        <v>wand_ai_580</v>
      </c>
      <c r="W238" s="9" t="str">
        <f>_xlfn.CONCAT(V238, "_", T238)</f>
        <v>wand_ai_580_TR</v>
      </c>
      <c r="Z238" s="9" t="str">
        <f>IF(ISBLANK(X238), W238, X238)</f>
        <v>wand_ai_580_TR</v>
      </c>
      <c r="AA238" s="9" t="b">
        <v>1</v>
      </c>
      <c r="AD238" s="9" t="b">
        <v>1</v>
      </c>
      <c r="AH238" s="9" t="b">
        <v>1</v>
      </c>
      <c r="AI238" s="9" t="b">
        <v>1</v>
      </c>
      <c r="AJ238" s="9" t="b">
        <v>1</v>
      </c>
      <c r="AK238" s="9" t="b">
        <v>1</v>
      </c>
      <c r="AL238" s="9" t="b">
        <v>1</v>
      </c>
      <c r="AM238" s="9" t="b">
        <v>1</v>
      </c>
      <c r="AV238" s="55">
        <v>64032</v>
      </c>
      <c r="AW238" s="55">
        <v>64033</v>
      </c>
      <c r="AX238" s="55">
        <v>74032</v>
      </c>
      <c r="AY238" s="55">
        <v>74033</v>
      </c>
      <c r="AZ238" s="55">
        <v>84032</v>
      </c>
      <c r="BA238" s="55">
        <v>84033</v>
      </c>
      <c r="BB238" s="55">
        <v>94032</v>
      </c>
      <c r="BC238" s="55">
        <v>94033</v>
      </c>
      <c r="BD238" s="9">
        <v>4032</v>
      </c>
      <c r="BE238" s="9">
        <f>IF(BD238="", "", BD238+1)</f>
        <v>4033</v>
      </c>
      <c r="BF238" s="57" t="b">
        <f>AND(
OR(ISBLANK(AV238), AND(MOD(AV238, 10000) = BD238, QUOTIENT(AV238, 10000) = 6)),
OR(ISBLANK(AX238), AND(MOD(AX238, 10000) = BD238, QUOTIENT(AX238, 10000) = 7)),
OR(ISBLANK(AZ238), AND(MOD(AZ238, 10000) = BD238, QUOTIENT(AZ238, 10000) = 8)),
OR(ISBLANK(BB238), AND(MOD(BB238, 10000) = BD238, QUOTIENT(BB238, 10000) = 9))
)</f>
        <v>1</v>
      </c>
      <c r="BG238" s="57" t="b">
        <f>AND(
OR(ISBLANK(AW238), AND(MOD(AW238, 10000) = BE238, QUOTIENT(AW238, 10000) = 6)),
OR(ISBLANK(AY238), AND(MOD(AY238, 10000) = BE238, QUOTIENT(AY238, 10000) = 7)),
OR(ISBLANK(BA238), AND(MOD(BA238, 10000) = BE238, QUOTIENT(BA238, 10000) = 8)),
OR(ISBLANK(BC238), AND(MOD(BC238, 10000) = BE238, QUOTIENT(BC238, 10000) = 9))
)</f>
        <v>1</v>
      </c>
    </row>
    <row r="239" spans="1:59">
      <c r="A239" s="9" t="s">
        <v>456</v>
      </c>
      <c r="B239" s="9" t="s">
        <v>1101</v>
      </c>
      <c r="C239" s="9">
        <v>4</v>
      </c>
      <c r="D239" s="9">
        <v>7</v>
      </c>
      <c r="E239" s="9" t="str">
        <f>_xlfn.CONCAT(B239, RIGHT(_xlfn.CONCAT("0", D239), 2))</f>
        <v>BZ-4A07</v>
      </c>
      <c r="F239" s="9" t="s">
        <v>986</v>
      </c>
      <c r="G239" s="9" t="s">
        <v>655</v>
      </c>
      <c r="H239" s="9" t="s">
        <v>652</v>
      </c>
      <c r="J239" s="9" t="e">
        <f>MATCH($A239, 'Spells By School'!A:A, 0)</f>
        <v>#N/A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 t="e">
        <f>MATCH($A239, 'Spells By School'!E:E, 0)</f>
        <v>#N/A</v>
      </c>
      <c r="O239" s="9">
        <f>MATCH($A239, 'Spells By School'!F:F, 0)</f>
        <v>21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>IF(ISNA($J239), IF(ISNA($K239), IF(ISNA($L239), IF(ISNA($M239), IF(ISNA($N239), IF(ISNA($O239), IF(ISNA($P239), IF(ISNA($Q239), IF(ISNA($R239), "###error###", R$1),Q$1),P$1),O$1),N$1),M$1),L$1),K$1),J$1)</f>
        <v>Enchantment</v>
      </c>
      <c r="T239" s="9" t="str">
        <f>IF(ISNA($J239), IF(ISNA($K239), IF(ISNA($L239), IF(ISNA($M239), IF(ISNA($N239), IF(ISNA($O239), IF(ISNA($P239), IF(ISNA($Q239), IF(ISNA($R239), "###error###", "WM"),"IL"),"NE"),"EN"),"EV"),"TR"),"DI"),"CO"),"AB")</f>
        <v>EN</v>
      </c>
      <c r="U239" s="9">
        <f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74</v>
      </c>
      <c r="V239" s="9" t="str">
        <f>INDEX('Wand Mapping'!K:K, U239)</f>
        <v>wand_ai_720</v>
      </c>
      <c r="W239" s="9" t="str">
        <f>_xlfn.CONCAT(V239, "_", T239)</f>
        <v>wand_ai_720_EN</v>
      </c>
      <c r="Z239" s="9" t="str">
        <f>IF(ISBLANK(X239), W239, X239)</f>
        <v>wand_ai_720_EN</v>
      </c>
      <c r="AA239" s="9" t="b">
        <v>1</v>
      </c>
      <c r="AD239" s="9" t="b">
        <v>1</v>
      </c>
      <c r="AH239" s="9" t="b">
        <v>1</v>
      </c>
      <c r="AI239" s="9" t="b">
        <v>1</v>
      </c>
      <c r="AJ239" s="9" t="b">
        <v>1</v>
      </c>
      <c r="AK239" s="9" t="b">
        <v>1</v>
      </c>
      <c r="AL239" s="9" t="b">
        <v>1</v>
      </c>
      <c r="AM239" s="9" t="b">
        <v>1</v>
      </c>
      <c r="AV239" s="55">
        <v>64034</v>
      </c>
      <c r="AW239" s="55">
        <v>64035</v>
      </c>
      <c r="BD239" s="9">
        <v>4034</v>
      </c>
      <c r="BE239" s="9">
        <f>IF(BD239="", "", BD239+1)</f>
        <v>4035</v>
      </c>
      <c r="BF239" s="57" t="b">
        <f>AND(
OR(ISBLANK(AV239), AND(MOD(AV239, 10000) = BD239, QUOTIENT(AV239, 10000) = 6)),
OR(ISBLANK(AX239), AND(MOD(AX239, 10000) = BD239, QUOTIENT(AX239, 10000) = 7)),
OR(ISBLANK(AZ239), AND(MOD(AZ239, 10000) = BD239, QUOTIENT(AZ239, 10000) = 8)),
OR(ISBLANK(BB239), AND(MOD(BB239, 10000) = BD239, QUOTIENT(BB239, 10000) = 9))
)</f>
        <v>1</v>
      </c>
      <c r="BG239" s="57" t="b">
        <f>AND(
OR(ISBLANK(AW239), AND(MOD(AW239, 10000) = BE239, QUOTIENT(AW239, 10000) = 6)),
OR(ISBLANK(AY239), AND(MOD(AY239, 10000) = BE239, QUOTIENT(AY239, 10000) = 7)),
OR(ISBLANK(BA239), AND(MOD(BA239, 10000) = BE239, QUOTIENT(BA239, 10000) = 8)),
OR(ISBLANK(BC239), AND(MOD(BC239, 10000) = BE239, QUOTIENT(BC239, 10000) = 9))
)</f>
        <v>1</v>
      </c>
    </row>
    <row r="240" spans="1:59">
      <c r="A240" s="69" t="s">
        <v>2070</v>
      </c>
      <c r="B240" s="9" t="s">
        <v>1102</v>
      </c>
      <c r="C240" s="9">
        <v>4</v>
      </c>
      <c r="D240" s="9">
        <v>7</v>
      </c>
      <c r="E240" s="9" t="str">
        <f>_xlfn.CONCAT(B240, RIGHT(_xlfn.CONCAT("0", D240), 2))</f>
        <v>BZ-4B07</v>
      </c>
      <c r="F240" s="9" t="s">
        <v>987</v>
      </c>
      <c r="G240" s="9" t="s">
        <v>655</v>
      </c>
      <c r="H240" s="9" t="s">
        <v>652</v>
      </c>
      <c r="J240" s="9" t="e">
        <f>MATCH($A240, 'Spells By School'!A:A, 0)</f>
        <v>#N/A</v>
      </c>
      <c r="K240" s="9" t="e">
        <f>MATCH($A240, 'Spells By School'!B:B, 0)</f>
        <v>#N/A</v>
      </c>
      <c r="L240" s="9" t="e">
        <f>MATCH($A240, 'Spells By School'!C:C, 0)</f>
        <v>#N/A</v>
      </c>
      <c r="M240" s="9" t="e">
        <f>MATCH($A240, 'Spells By School'!D:D, 0)</f>
        <v>#N/A</v>
      </c>
      <c r="N240" s="9" t="e">
        <f>MATCH($A240, 'Spells By School'!E:E, 0)</f>
        <v>#N/A</v>
      </c>
      <c r="O240" s="9" t="e">
        <f>MATCH($A240, 'Spells By School'!F:F, 0)</f>
        <v>#N/A</v>
      </c>
      <c r="P240" s="9" t="e">
        <f ca="1">MATCH($A240, 'Spells By School'!G:G, 0)</f>
        <v>#N/A</v>
      </c>
      <c r="Q240" s="9" t="e">
        <f>MATCH($A240, 'Spells By School'!H:H, 0)</f>
        <v>#N/A</v>
      </c>
      <c r="R240" s="9" t="e">
        <f>MATCH($A240, 'Spells By School'!I:I, 0)</f>
        <v>#N/A</v>
      </c>
      <c r="S240" s="9" t="str">
        <f ca="1">IF(ISNA($J240), IF(ISNA($K240), IF(ISNA($L240), IF(ISNA($M240), IF(ISNA($N240), IF(ISNA($O240), IF(ISNA($P240), IF(ISNA($Q240), IF(ISNA($R240), "###error###", R$1),Q$1),P$1),O$1),N$1),M$1),L$1),K$1),J$1)</f>
        <v>###error###</v>
      </c>
      <c r="T240" s="9" t="str">
        <f ca="1">IF(ISNA($J240), IF(ISNA($K240), IF(ISNA($L240), IF(ISNA($M240), IF(ISNA($N240), IF(ISNA($O240), IF(ISNA($P240), IF(ISNA($Q240), IF(ISNA($R240), "###error###", "WM"),"IL"),"NE"),"EN"),"EV"),"TR"),"DI"),"CO"),"AB")</f>
        <v>###error###</v>
      </c>
      <c r="U240" s="9" t="str">
        <f ca="1"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###error###</v>
      </c>
      <c r="V240" s="9" t="e">
        <f ca="1">INDEX('Wand Mapping'!K:K, U240)</f>
        <v>#VALUE!</v>
      </c>
      <c r="W240" s="9" t="e">
        <f ca="1">_xlfn.CONCAT(V240, "_", T240)</f>
        <v>#VALUE!</v>
      </c>
      <c r="Z240" s="9" t="e">
        <f ca="1">IF(ISBLANK(X240), W240, X240)</f>
        <v>#VALUE!</v>
      </c>
      <c r="AA240" s="9" t="b">
        <v>1</v>
      </c>
      <c r="AD240" s="9" t="b">
        <v>1</v>
      </c>
      <c r="AH240" s="9" t="b">
        <v>1</v>
      </c>
      <c r="AI240" s="9" t="b">
        <v>1</v>
      </c>
      <c r="AJ240" s="9" t="b">
        <v>1</v>
      </c>
      <c r="AK240" s="9" t="b">
        <v>1</v>
      </c>
      <c r="AL240" s="9" t="b">
        <v>1</v>
      </c>
      <c r="AM240" s="9" t="b">
        <v>1</v>
      </c>
      <c r="AV240" s="55">
        <v>64036</v>
      </c>
      <c r="AW240" s="55">
        <v>64037</v>
      </c>
      <c r="BD240" s="9">
        <v>4036</v>
      </c>
      <c r="BE240" s="9">
        <f>IF(BD240="", "", BD240+1)</f>
        <v>4037</v>
      </c>
      <c r="BF240" s="57" t="b">
        <f>AND(
OR(ISBLANK(AV240), AND(MOD(AV240, 10000) = BD240, QUOTIENT(AV240, 10000) = 6)),
OR(ISBLANK(AX240), AND(MOD(AX240, 10000) = BD240, QUOTIENT(AX240, 10000) = 7)),
OR(ISBLANK(AZ240), AND(MOD(AZ240, 10000) = BD240, QUOTIENT(AZ240, 10000) = 8)),
OR(ISBLANK(BB240), AND(MOD(BB240, 10000) = BD240, QUOTIENT(BB240, 10000) = 9))
)</f>
        <v>1</v>
      </c>
      <c r="BG240" s="57" t="b">
        <f>AND(
OR(ISBLANK(AW240), AND(MOD(AW240, 10000) = BE240, QUOTIENT(AW240, 10000) = 6)),
OR(ISBLANK(AY240), AND(MOD(AY240, 10000) = BE240, QUOTIENT(AY240, 10000) = 7)),
OR(ISBLANK(BA240), AND(MOD(BA240, 10000) = BE240, QUOTIENT(BA240, 10000) = 8)),
OR(ISBLANK(BC240), AND(MOD(BC240, 10000) = BE240, QUOTIENT(BC240, 10000) = 9))
)</f>
        <v>1</v>
      </c>
    </row>
    <row r="241" spans="1:59">
      <c r="A241" s="69" t="s">
        <v>2069</v>
      </c>
      <c r="B241" s="69" t="s">
        <v>2068</v>
      </c>
      <c r="C241" s="9">
        <v>4</v>
      </c>
      <c r="D241" s="9">
        <v>7</v>
      </c>
      <c r="E241" s="9" t="str">
        <f>_xlfn.CONCAT(B241, RIGHT(_xlfn.CONCAT("0", D241), 2))</f>
        <v>BZ-YZ07</v>
      </c>
      <c r="G241" s="69" t="s">
        <v>2008</v>
      </c>
      <c r="AA241" s="9" t="b">
        <v>1</v>
      </c>
      <c r="AD241" s="9" t="b">
        <v>1</v>
      </c>
      <c r="AH241" s="9" t="b">
        <v>1</v>
      </c>
      <c r="AI241" s="9" t="b">
        <v>1</v>
      </c>
      <c r="AJ241" s="9" t="b">
        <v>1</v>
      </c>
      <c r="AK241" s="9" t="b">
        <v>1</v>
      </c>
      <c r="AL241" s="9" t="b">
        <v>1</v>
      </c>
      <c r="AM241" s="9" t="b">
        <v>1</v>
      </c>
      <c r="BB241" s="55">
        <v>94038</v>
      </c>
      <c r="BC241" s="55">
        <v>94039</v>
      </c>
      <c r="BD241" s="9">
        <v>4038</v>
      </c>
      <c r="BE241" s="9">
        <f>IF(BD241="", "", BD241+1)</f>
        <v>4039</v>
      </c>
      <c r="BF241" s="57" t="b">
        <f>AND(
OR(ISBLANK(AV241), AND(MOD(AV241, 10000) = BD241, QUOTIENT(AV241, 10000) = 6)),
OR(ISBLANK(AX241), AND(MOD(AX241, 10000) = BD241, QUOTIENT(AX241, 10000) = 7)),
OR(ISBLANK(AZ241), AND(MOD(AZ241, 10000) = BD241, QUOTIENT(AZ241, 10000) = 8)),
OR(ISBLANK(BB241), AND(MOD(BB241, 10000) = BD241, QUOTIENT(BB241, 10000) = 9))
)</f>
        <v>1</v>
      </c>
      <c r="BG241" s="57" t="b">
        <f>AND(
OR(ISBLANK(AW241), AND(MOD(AW241, 10000) = BE241, QUOTIENT(AW241, 10000) = 6)),
OR(ISBLANK(AY241), AND(MOD(AY241, 10000) = BE241, QUOTIENT(AY241, 10000) = 7)),
OR(ISBLANK(BA241), AND(MOD(BA241, 10000) = BE241, QUOTIENT(BA241, 10000) = 8)),
OR(ISBLANK(BC241), AND(MOD(BC241, 10000) = BE241, QUOTIENT(BC241, 10000) = 9))
)</f>
        <v>1</v>
      </c>
    </row>
    <row r="242" spans="1:59">
      <c r="A242" s="9" t="s">
        <v>492</v>
      </c>
      <c r="B242" s="9" t="s">
        <v>1103</v>
      </c>
      <c r="C242" s="9">
        <v>4</v>
      </c>
      <c r="D242" s="9">
        <v>7</v>
      </c>
      <c r="E242" s="9" t="str">
        <f>_xlfn.CONCAT(B242, RIGHT(_xlfn.CONCAT("0", D242), 2))</f>
        <v>BZ-4C07</v>
      </c>
      <c r="F242" s="9" t="s">
        <v>988</v>
      </c>
      <c r="G242" s="9" t="s">
        <v>655</v>
      </c>
      <c r="H242" s="9" t="s">
        <v>652</v>
      </c>
      <c r="J242" s="9">
        <f>MATCH($A242, 'Spells By School'!A:A, 0)</f>
        <v>64</v>
      </c>
      <c r="K242" s="9" t="e">
        <f>MATCH($A242, 'Spells By School'!B:B, 0)</f>
        <v>#N/A</v>
      </c>
      <c r="L242" s="9" t="e">
        <f>MATCH($A242, 'Spells By School'!C:C, 0)</f>
        <v>#N/A</v>
      </c>
      <c r="M242" s="9" t="e">
        <f>MATCH($A242, 'Spells By School'!D:D, 0)</f>
        <v>#N/A</v>
      </c>
      <c r="N242" s="9" t="e">
        <f>MATCH($A242, 'Spells By School'!E:E, 0)</f>
        <v>#N/A</v>
      </c>
      <c r="O242" s="9" t="e">
        <f>MATCH($A242, 'Spells By School'!F:F, 0)</f>
        <v>#N/A</v>
      </c>
      <c r="P242" s="9" t="e">
        <f ca="1">MATCH($A242, 'Spells By School'!G:G, 0)</f>
        <v>#N/A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>IF(ISNA($J242), IF(ISNA($K242), IF(ISNA($L242), IF(ISNA($M242), IF(ISNA($N242), IF(ISNA($O242), IF(ISNA($P242), IF(ISNA($Q242), IF(ISNA($R242), "###error###", R$1),Q$1),P$1),O$1),N$1),M$1),L$1),K$1),J$1)</f>
        <v>Abjuration</v>
      </c>
      <c r="T242" s="9" t="str">
        <f>IF(ISNA($J242), IF(ISNA($K242), IF(ISNA($L242), IF(ISNA($M242), IF(ISNA($N242), IF(ISNA($O242), IF(ISNA($P242), IF(ISNA($Q242), IF(ISNA($R242), "###error###", "WM"),"IL"),"NE"),"EN"),"EV"),"TR"),"DI"),"CO"),"AB")</f>
        <v>AB</v>
      </c>
      <c r="U242" s="9">
        <f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80</v>
      </c>
      <c r="V242" s="9" t="str">
        <f>INDEX('Wand Mapping'!K:K, U242)</f>
        <v>wand_ai_780</v>
      </c>
      <c r="W242" s="9" t="str">
        <f>_xlfn.CONCAT(V242, "_", T242)</f>
        <v>wand_ai_780_AB</v>
      </c>
      <c r="Z242" s="9" t="str">
        <f>IF(ISBLANK(X242), W242, X242)</f>
        <v>wand_ai_780_AB</v>
      </c>
      <c r="AA242" s="9" t="b">
        <v>1</v>
      </c>
      <c r="AD242" s="9" t="b">
        <v>1</v>
      </c>
      <c r="AH242" s="9" t="b">
        <v>1</v>
      </c>
      <c r="AI242" s="9" t="b">
        <v>1</v>
      </c>
      <c r="AJ242" s="9" t="b">
        <v>1</v>
      </c>
      <c r="AK242" s="9" t="b">
        <v>1</v>
      </c>
      <c r="AL242" s="9" t="b">
        <v>1</v>
      </c>
      <c r="AM242" s="9" t="b">
        <v>1</v>
      </c>
      <c r="AV242" s="55">
        <v>64040</v>
      </c>
      <c r="AW242" s="55">
        <v>64041</v>
      </c>
      <c r="BB242" s="55">
        <v>94040</v>
      </c>
      <c r="BC242" s="55">
        <v>94041</v>
      </c>
      <c r="BD242" s="9">
        <v>4040</v>
      </c>
      <c r="BE242" s="9">
        <f>IF(BD242="", "", BD242+1)</f>
        <v>4041</v>
      </c>
      <c r="BF242" s="57" t="b">
        <f>AND(
OR(ISBLANK(AV242), AND(MOD(AV242, 10000) = BD242, QUOTIENT(AV242, 10000) = 6)),
OR(ISBLANK(AX242), AND(MOD(AX242, 10000) = BD242, QUOTIENT(AX242, 10000) = 7)),
OR(ISBLANK(AZ242), AND(MOD(AZ242, 10000) = BD242, QUOTIENT(AZ242, 10000) = 8)),
OR(ISBLANK(BB242), AND(MOD(BB242, 10000) = BD242, QUOTIENT(BB242, 10000) = 9))
)</f>
        <v>1</v>
      </c>
      <c r="BG242" s="57" t="b">
        <f>AND(
OR(ISBLANK(AW242), AND(MOD(AW242, 10000) = BE242, QUOTIENT(AW242, 10000) = 6)),
OR(ISBLANK(AY242), AND(MOD(AY242, 10000) = BE242, QUOTIENT(AY242, 10000) = 7)),
OR(ISBLANK(BA242), AND(MOD(BA242, 10000) = BE242, QUOTIENT(BA242, 10000) = 8)),
OR(ISBLANK(BC242), AND(MOD(BC242, 10000) = BE242, QUOTIENT(BC242, 10000) = 9))
)</f>
        <v>1</v>
      </c>
    </row>
    <row r="243" spans="1:59">
      <c r="A243" s="9" t="s">
        <v>131</v>
      </c>
      <c r="B243" s="9" t="s">
        <v>1104</v>
      </c>
      <c r="C243" s="9">
        <v>4</v>
      </c>
      <c r="D243" s="9">
        <v>7</v>
      </c>
      <c r="E243" s="9" t="str">
        <f>_xlfn.CONCAT(B243, RIGHT(_xlfn.CONCAT("0", D243), 2))</f>
        <v>BZ-4D07</v>
      </c>
      <c r="F243" s="9" t="s">
        <v>989</v>
      </c>
      <c r="G243" s="9" t="s">
        <v>655</v>
      </c>
      <c r="H243" s="9" t="s">
        <v>652</v>
      </c>
      <c r="J243" s="9" t="e">
        <f>MATCH($A243, 'Spells By School'!A:A, 0)</f>
        <v>#N/A</v>
      </c>
      <c r="K243" s="9" t="e">
        <f>MATCH($A243, 'Spells By School'!B:B, 0)</f>
        <v>#N/A</v>
      </c>
      <c r="L243" s="9" t="e">
        <f>MATCH($A243, 'Spells By School'!C:C, 0)</f>
        <v>#N/A</v>
      </c>
      <c r="M243" s="9" t="e">
        <f>MATCH($A243, 'Spells By School'!D:D, 0)</f>
        <v>#N/A</v>
      </c>
      <c r="N243" s="9">
        <f>MATCH($A243, 'Spells By School'!E:E, 0)</f>
        <v>52</v>
      </c>
      <c r="O243" s="9" t="e">
        <f>MATCH($A243, 'Spells By School'!F:F, 0)</f>
        <v>#N/A</v>
      </c>
      <c r="P243" s="9" t="e">
        <f ca="1">MATCH($A243, 'Spells By School'!G:G, 0)</f>
        <v>#N/A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>IF(ISNA($J243), IF(ISNA($K243), IF(ISNA($L243), IF(ISNA($M243), IF(ISNA($N243), IF(ISNA($O243), IF(ISNA($P243), IF(ISNA($Q243), IF(ISNA($R243), "###error###", R$1),Q$1),P$1),O$1),N$1),M$1),L$1),K$1),J$1)</f>
        <v>Invocation</v>
      </c>
      <c r="T243" s="9" t="str">
        <f>IF(ISNA($J243), IF(ISNA($K243), IF(ISNA($L243), IF(ISNA($M243), IF(ISNA($N243), IF(ISNA($O243), IF(ISNA($P243), IF(ISNA($Q243), IF(ISNA($R243), "###error###", "WM"),"IL"),"NE"),"EN"),"EV"),"TR"),"DI"),"CO"),"AB")</f>
        <v>EV</v>
      </c>
      <c r="U243" s="9">
        <f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23</v>
      </c>
      <c r="V243" s="9" t="str">
        <f>INDEX('Wand Mapping'!K:K, U243)</f>
        <v>wand_ai_210</v>
      </c>
      <c r="W243" s="9" t="str">
        <f>_xlfn.CONCAT(V243, "_", T243)</f>
        <v>wand_ai_210_EV</v>
      </c>
      <c r="Z243" s="9" t="str">
        <f>IF(ISBLANK(X243), W243, X243)</f>
        <v>wand_ai_210_EV</v>
      </c>
      <c r="AA243" s="9" t="b">
        <v>1</v>
      </c>
      <c r="AD243" s="9" t="b">
        <v>1</v>
      </c>
      <c r="AH243" s="9" t="b">
        <v>1</v>
      </c>
      <c r="AI243" s="9" t="b">
        <v>1</v>
      </c>
      <c r="AJ243" s="9" t="b">
        <v>1</v>
      </c>
      <c r="AK243" s="9" t="b">
        <v>1</v>
      </c>
      <c r="AL243" s="9" t="b">
        <v>1</v>
      </c>
      <c r="AM243" s="9" t="b">
        <v>1</v>
      </c>
      <c r="AV243" s="55">
        <v>64042</v>
      </c>
      <c r="AW243" s="55">
        <v>64043</v>
      </c>
      <c r="BB243" s="55">
        <v>94042</v>
      </c>
      <c r="BC243" s="55">
        <v>94043</v>
      </c>
      <c r="BD243" s="9">
        <v>4042</v>
      </c>
      <c r="BE243" s="9">
        <f>IF(BD243="", "", BD243+1)</f>
        <v>4043</v>
      </c>
      <c r="BF243" s="57" t="b">
        <f>AND(
OR(ISBLANK(AV243), AND(MOD(AV243, 10000) = BD243, QUOTIENT(AV243, 10000) = 6)),
OR(ISBLANK(AX243), AND(MOD(AX243, 10000) = BD243, QUOTIENT(AX243, 10000) = 7)),
OR(ISBLANK(AZ243), AND(MOD(AZ243, 10000) = BD243, QUOTIENT(AZ243, 10000) = 8)),
OR(ISBLANK(BB243), AND(MOD(BB243, 10000) = BD243, QUOTIENT(BB243, 10000) = 9))
)</f>
        <v>1</v>
      </c>
      <c r="BG243" s="57" t="b">
        <f>AND(
OR(ISBLANK(AW243), AND(MOD(AW243, 10000) = BE243, QUOTIENT(AW243, 10000) = 6)),
OR(ISBLANK(AY243), AND(MOD(AY243, 10000) = BE243, QUOTIENT(AY243, 10000) = 7)),
OR(ISBLANK(BA243), AND(MOD(BA243, 10000) = BE243, QUOTIENT(BA243, 10000) = 8)),
OR(ISBLANK(BC243), AND(MOD(BC243, 10000) = BE243, QUOTIENT(BC243, 10000) = 9))
)</f>
        <v>1</v>
      </c>
    </row>
    <row r="244" spans="1:59">
      <c r="A244" s="9" t="s">
        <v>188</v>
      </c>
      <c r="B244" s="9" t="s">
        <v>1105</v>
      </c>
      <c r="C244" s="9">
        <v>4</v>
      </c>
      <c r="D244" s="9">
        <v>7</v>
      </c>
      <c r="E244" s="9" t="str">
        <f>_xlfn.CONCAT(B244, RIGHT(_xlfn.CONCAT("0", D244), 2))</f>
        <v>BZ-4E07</v>
      </c>
      <c r="F244" s="9" t="s">
        <v>990</v>
      </c>
      <c r="G244" s="9" t="s">
        <v>655</v>
      </c>
      <c r="H244" s="9" t="s">
        <v>652</v>
      </c>
      <c r="J244" s="9" t="e">
        <f>MATCH($A244, 'Spells By School'!A:A, 0)</f>
        <v>#N/A</v>
      </c>
      <c r="K244" s="9" t="e">
        <f>MATCH($A244, 'Spells By School'!B:B, 0)</f>
        <v>#N/A</v>
      </c>
      <c r="L244" s="9" t="e">
        <f>MATCH($A244, 'Spells By School'!C:C, 0)</f>
        <v>#N/A</v>
      </c>
      <c r="M244" s="9">
        <f>MATCH($A244, 'Spells By School'!D:D, 0)</f>
        <v>82</v>
      </c>
      <c r="N244" s="9" t="e">
        <f>MATCH($A244, 'Spells By School'!E:E, 0)</f>
        <v>#N/A</v>
      </c>
      <c r="O244" s="9" t="e">
        <f>MATCH($A244, 'Spells By School'!F:F, 0)</f>
        <v>#N/A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>IF(ISNA($J244), IF(ISNA($K244), IF(ISNA($L244), IF(ISNA($M244), IF(ISNA($N244), IF(ISNA($O244), IF(ISNA($P244), IF(ISNA($Q244), IF(ISNA($R244), "###error###", R$1),Q$1),P$1),O$1),N$1),M$1),L$1),K$1),J$1)</f>
        <v>Transmutation</v>
      </c>
      <c r="T244" s="9" t="str">
        <f>IF(ISNA($J244), IF(ISNA($K244), IF(ISNA($L244), IF(ISNA($M244), IF(ISNA($N244), IF(ISNA($O244), IF(ISNA($P244), IF(ISNA($Q244), IF(ISNA($R244), "###error###", "WM"),"IL"),"NE"),"EN"),"EV"),"TR"),"DI"),"CO"),"AB")</f>
        <v>TR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33</v>
      </c>
      <c r="V244" s="9" t="str">
        <f>INDEX('Wand Mapping'!K:K, U244)</f>
        <v>wand_ai_310</v>
      </c>
      <c r="W244" s="9" t="str">
        <f>_xlfn.CONCAT(V244, "_", T244)</f>
        <v>wand_ai_310_TR</v>
      </c>
      <c r="Z244" s="9" t="str">
        <f>IF(ISBLANK(X244), W244, X244)</f>
        <v>wand_ai_310_TR</v>
      </c>
      <c r="AA244" s="9" t="b">
        <v>1</v>
      </c>
      <c r="AD244" s="9" t="b">
        <v>1</v>
      </c>
      <c r="AH244" s="9" t="b">
        <v>1</v>
      </c>
      <c r="AI244" s="9" t="b">
        <v>1</v>
      </c>
      <c r="AJ244" s="9" t="b">
        <v>1</v>
      </c>
      <c r="AK244" s="9" t="b">
        <v>1</v>
      </c>
      <c r="AL244" s="9" t="b">
        <v>1</v>
      </c>
      <c r="AM244" s="9" t="b">
        <v>1</v>
      </c>
      <c r="AV244" s="55">
        <v>64044</v>
      </c>
      <c r="AW244" s="55">
        <v>64045</v>
      </c>
      <c r="BB244" s="55">
        <v>94044</v>
      </c>
      <c r="BC244" s="55">
        <v>94045</v>
      </c>
      <c r="BD244" s="9">
        <v>4044</v>
      </c>
      <c r="BE244" s="9">
        <f>IF(BD244="", "", BD244+1)</f>
        <v>4045</v>
      </c>
      <c r="BF244" s="57" t="b">
        <f>AND(
OR(ISBLANK(AV244), AND(MOD(AV244, 10000) = BD244, QUOTIENT(AV244, 10000) = 6)),
OR(ISBLANK(AX244), AND(MOD(AX244, 10000) = BD244, QUOTIENT(AX244, 10000) = 7)),
OR(ISBLANK(AZ244), AND(MOD(AZ244, 10000) = BD244, QUOTIENT(AZ244, 10000) = 8)),
OR(ISBLANK(BB244), AND(MOD(BB244, 10000) = BD244, QUOTIENT(BB244, 10000) = 9))
)</f>
        <v>1</v>
      </c>
      <c r="BG244" s="57" t="b">
        <f>AND(
OR(ISBLANK(AW244), AND(MOD(AW244, 10000) = BE244, QUOTIENT(AW244, 10000) = 6)),
OR(ISBLANK(AY244), AND(MOD(AY244, 10000) = BE244, QUOTIENT(AY244, 10000) = 7)),
OR(ISBLANK(BA244), AND(MOD(BA244, 10000) = BE244, QUOTIENT(BA244, 10000) = 8)),
OR(ISBLANK(BC244), AND(MOD(BC244, 10000) = BE244, QUOTIENT(BC244, 10000) = 9))
)</f>
        <v>1</v>
      </c>
    </row>
    <row r="245" spans="1:59">
      <c r="A245" s="9" t="s">
        <v>275</v>
      </c>
      <c r="B245" s="9" t="s">
        <v>1106</v>
      </c>
      <c r="C245" s="9">
        <v>4</v>
      </c>
      <c r="D245" s="9">
        <v>7</v>
      </c>
      <c r="E245" s="9" t="str">
        <f>_xlfn.CONCAT(B245, RIGHT(_xlfn.CONCAT("0", D245), 2))</f>
        <v>BZ-4F07</v>
      </c>
      <c r="F245" s="9" t="s">
        <v>991</v>
      </c>
      <c r="G245" s="9" t="s">
        <v>655</v>
      </c>
      <c r="H245" s="9" t="s">
        <v>652</v>
      </c>
      <c r="J245" s="9" t="e">
        <f>MATCH($A245, 'Spells By School'!A:A, 0)</f>
        <v>#N/A</v>
      </c>
      <c r="K245" s="9">
        <f>MATCH($A245, 'Spells By School'!B:B, 0)</f>
        <v>69</v>
      </c>
      <c r="L245" s="9" t="e">
        <f>MATCH($A245, 'Spells By School'!C:C, 0)</f>
        <v>#N/A</v>
      </c>
      <c r="M245" s="9" t="e">
        <f>MATCH($A245, 'Spells By School'!D:D, 0)</f>
        <v>#N/A</v>
      </c>
      <c r="N245" s="9" t="e">
        <f>MATCH($A245, 'Spells By School'!E:E, 0)</f>
        <v>#N/A</v>
      </c>
      <c r="O245" s="9" t="e">
        <f>MATCH($A245, 'Spells By School'!F:F, 0)</f>
        <v>#N/A</v>
      </c>
      <c r="P245" s="9" t="e">
        <f ca="1">MATCH($A245, 'Spells By School'!G:G, 0)</f>
        <v>#N/A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>IF(ISNA($J245), IF(ISNA($K245), IF(ISNA($L245), IF(ISNA($M245), IF(ISNA($N245), IF(ISNA($O245), IF(ISNA($P245), IF(ISNA($Q245), IF(ISNA($R245), "###error###", R$1),Q$1),P$1),O$1),N$1),M$1),L$1),K$1),J$1)</f>
        <v>Conjuration</v>
      </c>
      <c r="T245" s="9" t="str">
        <f>IF(ISNA($J245), IF(ISNA($K245), IF(ISNA($L245), IF(ISNA($M245), IF(ISNA($N245), IF(ISNA($O245), IF(ISNA($P245), IF(ISNA($Q245), IF(ISNA($R245), "###error###", "WM"),"IL"),"NE"),"EN"),"EV"),"TR"),"DI"),"CO"),"AB")</f>
        <v>CO</v>
      </c>
      <c r="U245" s="9">
        <f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46</v>
      </c>
      <c r="V245" s="9" t="str">
        <f>INDEX('Wand Mapping'!K:K, U245)</f>
        <v>wand_ai_440</v>
      </c>
      <c r="W245" s="9" t="str">
        <f>_xlfn.CONCAT(V245, "_", T245)</f>
        <v>wand_ai_440_CO</v>
      </c>
      <c r="Z245" s="9" t="str">
        <f>IF(ISBLANK(X245), W245, X245)</f>
        <v>wand_ai_440_CO</v>
      </c>
    </row>
    <row r="246" spans="1:59">
      <c r="A246" s="71" t="s">
        <v>2071</v>
      </c>
      <c r="AA246" s="9" t="b">
        <v>1</v>
      </c>
      <c r="AD246" s="9" t="b">
        <v>1</v>
      </c>
      <c r="AH246" s="9" t="b">
        <v>1</v>
      </c>
      <c r="AI246" s="9" t="b">
        <v>1</v>
      </c>
      <c r="AJ246" s="9" t="b">
        <v>1</v>
      </c>
      <c r="AK246" s="9" t="b">
        <v>1</v>
      </c>
      <c r="AL246" s="9" t="b">
        <v>1</v>
      </c>
      <c r="AM246" s="9" t="b">
        <v>1</v>
      </c>
      <c r="AV246" s="55">
        <v>64046</v>
      </c>
      <c r="AW246" s="55">
        <v>64047</v>
      </c>
      <c r="AX246" s="55">
        <v>74046</v>
      </c>
      <c r="AY246" s="55">
        <v>74047</v>
      </c>
      <c r="BD246" s="9">
        <v>4046</v>
      </c>
      <c r="BE246" s="9">
        <f t="shared" ref="BE246:BE250" si="74">IF(BD246="", "", BD246+1)</f>
        <v>4047</v>
      </c>
      <c r="BF246" s="57" t="b">
        <f t="shared" ref="BF246:BF248" si="75">AND(
OR(ISBLANK(AV246), AND(MOD(AV246, 10000) = BD246, QUOTIENT(AV246, 10000) = 6)),
OR(ISBLANK(AX246), AND(MOD(AX246, 10000) = BD246, QUOTIENT(AX246, 10000) = 7)),
OR(ISBLANK(AZ246), AND(MOD(AZ246, 10000) = BD246, QUOTIENT(AZ246, 10000) = 8)),
OR(ISBLANK(BB246), AND(MOD(BB246, 10000) = BD246, QUOTIENT(BB246, 10000) = 9))
)</f>
        <v>1</v>
      </c>
      <c r="BG246" s="57" t="b">
        <f t="shared" ref="BG246:BG248" si="76">AND(
OR(ISBLANK(AW246), AND(MOD(AW246, 10000) = BE246, QUOTIENT(AW246, 10000) = 6)),
OR(ISBLANK(AY246), AND(MOD(AY246, 10000) = BE246, QUOTIENT(AY246, 10000) = 7)),
OR(ISBLANK(BA246), AND(MOD(BA246, 10000) = BE246, QUOTIENT(BA246, 10000) = 8)),
OR(ISBLANK(BC246), AND(MOD(BC246, 10000) = BE246, QUOTIENT(BC246, 10000) = 9))
)</f>
        <v>1</v>
      </c>
    </row>
    <row r="247" spans="1:59">
      <c r="A247" s="71" t="s">
        <v>2072</v>
      </c>
      <c r="AA247" s="9" t="b">
        <v>1</v>
      </c>
      <c r="AD247" s="9" t="b">
        <v>1</v>
      </c>
      <c r="AH247" s="9" t="b">
        <v>1</v>
      </c>
      <c r="AI247" s="9" t="b">
        <v>1</v>
      </c>
      <c r="AJ247" s="9" t="b">
        <v>1</v>
      </c>
      <c r="AK247" s="9" t="b">
        <v>1</v>
      </c>
      <c r="AL247" s="9" t="b">
        <v>1</v>
      </c>
      <c r="AM247" s="9" t="b">
        <v>1</v>
      </c>
      <c r="AV247" s="55">
        <v>64048</v>
      </c>
      <c r="AW247" s="55">
        <v>64049</v>
      </c>
      <c r="AX247" s="55">
        <v>74048</v>
      </c>
      <c r="AY247" s="55">
        <v>74049</v>
      </c>
      <c r="BD247" s="9">
        <v>4048</v>
      </c>
      <c r="BE247" s="9">
        <f t="shared" si="74"/>
        <v>4049</v>
      </c>
      <c r="BF247" s="57" t="b">
        <f t="shared" si="75"/>
        <v>1</v>
      </c>
      <c r="BG247" s="57" t="b">
        <f t="shared" si="76"/>
        <v>1</v>
      </c>
    </row>
    <row r="248" spans="1:59">
      <c r="A248" s="71" t="s">
        <v>2073</v>
      </c>
      <c r="AA248" s="9" t="b">
        <v>1</v>
      </c>
      <c r="AD248" s="9" t="b">
        <v>1</v>
      </c>
      <c r="AH248" s="9" t="b">
        <v>1</v>
      </c>
      <c r="AI248" s="9" t="b">
        <v>1</v>
      </c>
      <c r="AJ248" s="9" t="b">
        <v>1</v>
      </c>
      <c r="AK248" s="9" t="b">
        <v>1</v>
      </c>
      <c r="AL248" s="9" t="b">
        <v>1</v>
      </c>
      <c r="AM248" s="9" t="b">
        <v>1</v>
      </c>
      <c r="AV248" s="55">
        <v>64050</v>
      </c>
      <c r="AW248" s="55">
        <v>64051</v>
      </c>
      <c r="AX248" s="55">
        <v>74050</v>
      </c>
      <c r="AY248" s="55">
        <v>74051</v>
      </c>
      <c r="BD248" s="9">
        <v>4050</v>
      </c>
      <c r="BE248" s="9">
        <f t="shared" si="74"/>
        <v>4051</v>
      </c>
      <c r="BF248" s="57" t="b">
        <f t="shared" si="75"/>
        <v>1</v>
      </c>
      <c r="BG248" s="57" t="b">
        <f t="shared" si="76"/>
        <v>1</v>
      </c>
    </row>
    <row r="249" spans="1:59">
      <c r="A249" s="30" t="s">
        <v>281</v>
      </c>
      <c r="B249" s="9" t="s">
        <v>1107</v>
      </c>
      <c r="C249" s="9">
        <v>4</v>
      </c>
      <c r="D249" s="9">
        <v>7</v>
      </c>
      <c r="E249" s="9" t="str">
        <f>_xlfn.CONCAT(B249, RIGHT(_xlfn.CONCAT("0", D249), 2))</f>
        <v>BZ-4G07</v>
      </c>
      <c r="F249" s="9" t="s">
        <v>992</v>
      </c>
      <c r="G249" s="9" t="s">
        <v>655</v>
      </c>
      <c r="H249" s="9" t="s">
        <v>652</v>
      </c>
      <c r="J249" s="9" t="e">
        <f>MATCH($A249, 'Spells By School'!A:A, 0)</f>
        <v>#N/A</v>
      </c>
      <c r="K249" s="9" t="e">
        <f>MATCH($A249, 'Spells By School'!B:B, 0)</f>
        <v>#N/A</v>
      </c>
      <c r="L249" s="9">
        <f>MATCH($A249, 'Spells By School'!C:C, 0)</f>
        <v>12</v>
      </c>
      <c r="M249" s="9" t="e">
        <f>MATCH($A249, 'Spells By School'!D:D, 0)</f>
        <v>#N/A</v>
      </c>
      <c r="N249" s="9" t="e">
        <f>MATCH($A249, 'Spells By School'!E:E, 0)</f>
        <v>#N/A</v>
      </c>
      <c r="O249" s="9" t="e">
        <f>MATCH($A249, 'Spells By School'!F:F, 0)</f>
        <v>#N/A</v>
      </c>
      <c r="P249" s="9" t="e">
        <f ca="1">MATCH($A249, 'Spells By School'!G:G, 0)</f>
        <v>#N/A</v>
      </c>
      <c r="Q249" s="9" t="e">
        <f>MATCH($A249, 'Spells By School'!H:H, 0)</f>
        <v>#N/A</v>
      </c>
      <c r="R249" s="9" t="e">
        <f>MATCH($A249, 'Spells By School'!I:I, 0)</f>
        <v>#N/A</v>
      </c>
      <c r="S249" s="9" t="str">
        <f>IF(ISNA($J249), IF(ISNA($K249), IF(ISNA($L249), IF(ISNA($M249), IF(ISNA($N249), IF(ISNA($O249), IF(ISNA($P249), IF(ISNA($Q249), IF(ISNA($R249), "###error###", R$1),Q$1),P$1),O$1),N$1),M$1),L$1),K$1),J$1)</f>
        <v>Divination</v>
      </c>
      <c r="T249" s="9" t="str">
        <f>IF(ISNA($J249), IF(ISNA($K249), IF(ISNA($L249), IF(ISNA($M249), IF(ISNA($N249), IF(ISNA($O249), IF(ISNA($P249), IF(ISNA($Q249), IF(ISNA($R249), "###error###", "WM"),"IL"),"NE"),"EN"),"EV"),"TR"),"DI"),"CO"),"AB")</f>
        <v>DI</v>
      </c>
      <c r="U249" s="9">
        <f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47</v>
      </c>
      <c r="V249" s="9" t="str">
        <f>INDEX('Wand Mapping'!K:K, U249)</f>
        <v>wand_ai_450</v>
      </c>
      <c r="W249" s="9" t="str">
        <f>_xlfn.CONCAT(V249, "_", T249)</f>
        <v>wand_ai_450_DI</v>
      </c>
      <c r="Z249" s="9" t="str">
        <f>IF(ISBLANK(X249), W249, X249)</f>
        <v>wand_ai_450_DI</v>
      </c>
      <c r="AA249" s="9" t="b">
        <v>1</v>
      </c>
      <c r="AD249" s="9" t="b">
        <v>1</v>
      </c>
      <c r="AH249" s="9" t="b">
        <v>1</v>
      </c>
      <c r="AI249" s="9" t="b">
        <v>1</v>
      </c>
      <c r="AJ249" s="9" t="b">
        <v>1</v>
      </c>
      <c r="AK249" s="9" t="b">
        <v>1</v>
      </c>
      <c r="AL249" s="9" t="b">
        <v>1</v>
      </c>
      <c r="AM249" s="9" t="b">
        <v>1</v>
      </c>
      <c r="AV249" s="55">
        <v>64052</v>
      </c>
      <c r="AW249" s="55">
        <v>64053</v>
      </c>
      <c r="BB249" s="55">
        <v>94052</v>
      </c>
      <c r="BC249" s="55">
        <v>94053</v>
      </c>
      <c r="BD249" s="9">
        <v>4052</v>
      </c>
      <c r="BE249" s="9">
        <f>IF(BD249="", "", BD249+1)</f>
        <v>4053</v>
      </c>
      <c r="BF249" s="57" t="b">
        <f>AND(
OR(ISBLANK(AV249), AND(MOD(AV249, 10000) = BD249, QUOTIENT(AV249, 10000) = 6)),
OR(ISBLANK(AX249), AND(MOD(AX249, 10000) = BD249, QUOTIENT(AX249, 10000) = 7)),
OR(ISBLANK(AZ249), AND(MOD(AZ249, 10000) = BD249, QUOTIENT(AZ249, 10000) = 8)),
OR(ISBLANK(BB249), AND(MOD(BB249, 10000) = BD249, QUOTIENT(BB249, 10000) = 9))
)</f>
        <v>1</v>
      </c>
      <c r="BG249" s="57" t="b">
        <f>AND(
OR(ISBLANK(AW249), AND(MOD(AW249, 10000) = BE249, QUOTIENT(AW249, 10000) = 6)),
OR(ISBLANK(AY249), AND(MOD(AY249, 10000) = BE249, QUOTIENT(AY249, 10000) = 7)),
OR(ISBLANK(BA249), AND(MOD(BA249, 10000) = BE249, QUOTIENT(BA249, 10000) = 8)),
OR(ISBLANK(BC249), AND(MOD(BC249, 10000) = BE249, QUOTIENT(BC249, 10000) = 9))
)</f>
        <v>1</v>
      </c>
    </row>
    <row r="250" spans="1:59">
      <c r="A250" s="9" t="s">
        <v>545</v>
      </c>
      <c r="B250" s="9" t="s">
        <v>1108</v>
      </c>
      <c r="C250" s="9">
        <v>4</v>
      </c>
      <c r="D250" s="9">
        <v>7</v>
      </c>
      <c r="E250" s="9" t="str">
        <f>_xlfn.CONCAT(B250, RIGHT(_xlfn.CONCAT("0", D250), 2))</f>
        <v>BZ-4H07</v>
      </c>
      <c r="F250" s="9" t="s">
        <v>993</v>
      </c>
      <c r="G250" s="9" t="s">
        <v>655</v>
      </c>
      <c r="H250" s="9" t="s">
        <v>652</v>
      </c>
      <c r="J250" s="9" t="e">
        <f>MATCH($A250, 'Spells By School'!A:A, 0)</f>
        <v>#N/A</v>
      </c>
      <c r="K250" s="9" t="e">
        <f>MATCH($A250, 'Spells By School'!B:B, 0)</f>
        <v>#N/A</v>
      </c>
      <c r="L250" s="9" t="e">
        <f>MATCH($A250, 'Spells By School'!C:C, 0)</f>
        <v>#N/A</v>
      </c>
      <c r="M250" s="9">
        <f>MATCH($A250, 'Spells By School'!D:D, 0)</f>
        <v>90</v>
      </c>
      <c r="N250" s="9" t="e">
        <f>MATCH($A250, 'Spells By School'!E:E, 0)</f>
        <v>#N/A</v>
      </c>
      <c r="O250" s="9" t="e">
        <f>MATCH($A250, 'Spells By School'!F:F, 0)</f>
        <v>#N/A</v>
      </c>
      <c r="P250" s="9" t="e">
        <f ca="1">MATCH($A250, 'Spells By School'!G:G, 0)</f>
        <v>#N/A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>IF(ISNA($J250), IF(ISNA($K250), IF(ISNA($L250), IF(ISNA($M250), IF(ISNA($N250), IF(ISNA($O250), IF(ISNA($P250), IF(ISNA($Q250), IF(ISNA($R250), "###error###", R$1),Q$1),P$1),O$1),N$1),M$1),L$1),K$1),J$1)</f>
        <v>Transmutation</v>
      </c>
      <c r="T250" s="9" t="str">
        <f>IF(ISNA($J250), IF(ISNA($K250), IF(ISNA($L250), IF(ISNA($M250), IF(ISNA($N250), IF(ISNA($O250), IF(ISNA($P250), IF(ISNA($Q250), IF(ISNA($R250), "###error###", "WM"),"IL"),"NE"),"EN"),"EV"),"TR"),"DI"),"CO"),"AB")</f>
        <v>TR</v>
      </c>
      <c r="U250" s="9">
        <f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87</v>
      </c>
      <c r="V250" s="9" t="str">
        <f>INDEX('Wand Mapping'!K:K, U250)</f>
        <v>wand_ai_850</v>
      </c>
      <c r="W250" s="9" t="str">
        <f>_xlfn.CONCAT(V250, "_", T250)</f>
        <v>wand_ai_850_TR</v>
      </c>
      <c r="Z250" s="9" t="str">
        <f>IF(ISBLANK(X250), W250, X250)</f>
        <v>wand_ai_850_TR</v>
      </c>
      <c r="AA250" s="9" t="b">
        <v>1</v>
      </c>
      <c r="AD250" s="9" t="b">
        <v>1</v>
      </c>
      <c r="AH250" s="9" t="b">
        <v>1</v>
      </c>
      <c r="AI250" s="9" t="b">
        <v>1</v>
      </c>
      <c r="AJ250" s="9" t="b">
        <v>1</v>
      </c>
      <c r="AK250" s="9" t="b">
        <v>1</v>
      </c>
      <c r="AL250" s="9" t="b">
        <v>1</v>
      </c>
      <c r="AM250" s="9" t="b">
        <v>1</v>
      </c>
      <c r="AV250" s="55">
        <v>64054</v>
      </c>
      <c r="AW250" s="55">
        <v>64055</v>
      </c>
      <c r="AX250" s="55">
        <v>74054</v>
      </c>
      <c r="AY250" s="55">
        <v>74055</v>
      </c>
      <c r="BB250" s="55">
        <v>94054</v>
      </c>
      <c r="BC250" s="55">
        <v>94055</v>
      </c>
      <c r="BD250" s="9">
        <v>4054</v>
      </c>
      <c r="BE250" s="9">
        <f>IF(BD250="", "", BD250+1)</f>
        <v>4055</v>
      </c>
      <c r="BF250" s="57" t="b">
        <f>AND(
OR(ISBLANK(AV250), AND(MOD(AV250, 10000) = BD250, QUOTIENT(AV250, 10000) = 6)),
OR(ISBLANK(AX250), AND(MOD(AX250, 10000) = BD250, QUOTIENT(AX250, 10000) = 7)),
OR(ISBLANK(AZ250), AND(MOD(AZ250, 10000) = BD250, QUOTIENT(AZ250, 10000) = 8)),
OR(ISBLANK(BB250), AND(MOD(BB250, 10000) = BD250, QUOTIENT(BB250, 10000) = 9))
)</f>
        <v>1</v>
      </c>
      <c r="BG250" s="57" t="b">
        <f>AND(
OR(ISBLANK(AW250), AND(MOD(AW250, 10000) = BE250, QUOTIENT(AW250, 10000) = 6)),
OR(ISBLANK(AY250), AND(MOD(AY250, 10000) = BE250, QUOTIENT(AY250, 10000) = 7)),
OR(ISBLANK(BA250), AND(MOD(BA250, 10000) = BE250, QUOTIENT(BA250, 10000) = 8)),
OR(ISBLANK(BC250), AND(MOD(BC250, 10000) = BE250, QUOTIENT(BC250, 10000) = 9))
)</f>
        <v>1</v>
      </c>
    </row>
    <row r="251" spans="1:59">
      <c r="A251" s="9" t="s">
        <v>520</v>
      </c>
      <c r="B251" s="9" t="s">
        <v>1853</v>
      </c>
      <c r="C251" s="9">
        <v>4</v>
      </c>
      <c r="D251" s="9">
        <v>7</v>
      </c>
      <c r="E251" s="9" t="str">
        <f>_xlfn.CONCAT(B251, RIGHT(_xlfn.CONCAT("0", D251), 2))</f>
        <v>BZ-WC07</v>
      </c>
      <c r="F251" s="9" t="s">
        <v>1444</v>
      </c>
      <c r="G251" s="9" t="s">
        <v>655</v>
      </c>
      <c r="H251" s="9" t="s">
        <v>656</v>
      </c>
      <c r="J251" s="9" t="e">
        <f>MATCH($A251, 'Spells By School'!A:A, 0)</f>
        <v>#N/A</v>
      </c>
      <c r="K251" s="9" t="e">
        <f>MATCH($A251, 'Spells By School'!B:B, 0)</f>
        <v>#N/A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>
        <f ca="1">MATCH($A251, 'Spells By School'!G:G, 0)</f>
        <v>5</v>
      </c>
      <c r="Q251" s="9" t="e">
        <f>MATCH($A251, 'Spells By School'!H:H, 0)</f>
        <v>#N/A</v>
      </c>
      <c r="R251" s="9" t="e">
        <f>MATCH($A251, 'Spells By School'!I:I, 0)</f>
        <v>#N/A</v>
      </c>
      <c r="S251" s="9" t="str">
        <f ca="1">IF(ISNA($J251), IF(ISNA($K251), IF(ISNA($L251), IF(ISNA($M251), IF(ISNA($N251), IF(ISNA($O251), IF(ISNA($P251), IF(ISNA($Q251), IF(ISNA($R251), "###error###", R$1),Q$1),P$1),O$1),N$1),M$1),L$1),K$1),J$1)</f>
        <v>Necromancy</v>
      </c>
      <c r="T251" s="9" t="str">
        <f ca="1">IF(ISNA($J251), IF(ISNA($K251), IF(ISNA($L251), IF(ISNA($M251), IF(ISNA($N251), IF(ISNA($O251), IF(ISNA($P251), IF(ISNA($Q251), IF(ISNA($R251), "###error###", "WM"),"IL"),"NE"),"EN"),"EV"),"TR"),"DI"),"CO"),"AB")</f>
        <v>NE</v>
      </c>
      <c r="U251" s="9">
        <f ca="1"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83</v>
      </c>
      <c r="V251" s="9" t="str">
        <f ca="1">INDEX('Wand Mapping'!K:K, U251)</f>
        <v>wand_ai_810</v>
      </c>
      <c r="W251" s="9" t="str">
        <f ca="1">_xlfn.CONCAT(V251, "_", T251)</f>
        <v>wand_ai_810_NE</v>
      </c>
      <c r="Z251" s="9" t="str">
        <f ca="1">IF(ISBLANK(X251), W251, X251)</f>
        <v>wand_ai_810_NE</v>
      </c>
      <c r="AA251" s="9" t="b">
        <v>1</v>
      </c>
      <c r="AD251" s="9" t="b">
        <v>1</v>
      </c>
      <c r="AH251" s="9" t="b">
        <v>1</v>
      </c>
      <c r="AI251" s="9" t="b">
        <v>1</v>
      </c>
      <c r="AJ251" s="9" t="b">
        <v>1</v>
      </c>
      <c r="AK251" s="9" t="b">
        <v>1</v>
      </c>
      <c r="AL251" s="9" t="b">
        <v>1</v>
      </c>
      <c r="AM251" s="9" t="b">
        <v>1</v>
      </c>
      <c r="AX251" s="55">
        <v>74056</v>
      </c>
      <c r="AY251" s="55">
        <v>74057</v>
      </c>
      <c r="BD251" s="9">
        <v>4056</v>
      </c>
      <c r="BE251" s="9">
        <f>IF(BD251="", "", BD251+1)</f>
        <v>4057</v>
      </c>
      <c r="BF251" s="57" t="b">
        <f>AND(
OR(ISBLANK(AV251), AND(MOD(AV251, 10000) = BD251, QUOTIENT(AV251, 10000) = 6)),
OR(ISBLANK(AX251), AND(MOD(AX251, 10000) = BD251, QUOTIENT(AX251, 10000) = 7)),
OR(ISBLANK(AZ251), AND(MOD(AZ251, 10000) = BD251, QUOTIENT(AZ251, 10000) = 8)),
OR(ISBLANK(BB251), AND(MOD(BB251, 10000) = BD251, QUOTIENT(BB251, 10000) = 9))
)</f>
        <v>1</v>
      </c>
      <c r="BG251" s="57" t="b">
        <f>AND(
OR(ISBLANK(AW251), AND(MOD(AW251, 10000) = BE251, QUOTIENT(AW251, 10000) = 6)),
OR(ISBLANK(AY251), AND(MOD(AY251, 10000) = BE251, QUOTIENT(AY251, 10000) = 7)),
OR(ISBLANK(BA251), AND(MOD(BA251, 10000) = BE251, QUOTIENT(BA251, 10000) = 8)),
OR(ISBLANK(BC251), AND(MOD(BC251, 10000) = BE251, QUOTIENT(BC251, 10000) = 9))
)</f>
        <v>1</v>
      </c>
    </row>
    <row r="252" spans="1:59">
      <c r="A252" s="9" t="s">
        <v>149</v>
      </c>
      <c r="B252" s="9" t="s">
        <v>1109</v>
      </c>
      <c r="C252" s="9">
        <v>4</v>
      </c>
      <c r="D252" s="9">
        <v>7</v>
      </c>
      <c r="E252" s="9" t="str">
        <f>_xlfn.CONCAT(B252, RIGHT(_xlfn.CONCAT("0", D252), 2))</f>
        <v>BZ-4I07</v>
      </c>
      <c r="F252" s="9" t="s">
        <v>995</v>
      </c>
      <c r="G252" s="9" t="s">
        <v>655</v>
      </c>
      <c r="H252" s="9" t="s">
        <v>652</v>
      </c>
      <c r="J252" s="9" t="e">
        <f>MATCH($A252, 'Spells By School'!A:A, 0)</f>
        <v>#N/A</v>
      </c>
      <c r="K252" s="9" t="e">
        <f>MATCH($A252, 'Spells By School'!B:B, 0)</f>
        <v>#N/A</v>
      </c>
      <c r="L252" s="9" t="e">
        <f>MATCH($A252, 'Spells By School'!C:C, 0)</f>
        <v>#N/A</v>
      </c>
      <c r="M252" s="9" t="e">
        <f>MATCH($A252, 'Spells By School'!D:D, 0)</f>
        <v>#N/A</v>
      </c>
      <c r="N252" s="9" t="e">
        <f>MATCH($A252, 'Spells By School'!E:E, 0)</f>
        <v>#N/A</v>
      </c>
      <c r="O252" s="9" t="e">
        <f>MATCH($A252, 'Spells By School'!F:F, 0)</f>
        <v>#N/A</v>
      </c>
      <c r="P252" s="9">
        <f ca="1">MATCH($A252, 'Spells By School'!G:G, 0)</f>
        <v>21</v>
      </c>
      <c r="Q252" s="9" t="e">
        <f>MATCH($A252, 'Spells By School'!H:H, 0)</f>
        <v>#N/A</v>
      </c>
      <c r="R252" s="9" t="e">
        <f>MATCH($A252, 'Spells By School'!I:I, 0)</f>
        <v>#N/A</v>
      </c>
      <c r="S252" s="9" t="str">
        <f ca="1">IF(ISNA($J252), IF(ISNA($K252), IF(ISNA($L252), IF(ISNA($M252), IF(ISNA($N252), IF(ISNA($O252), IF(ISNA($P252), IF(ISNA($Q252), IF(ISNA($R252), "###error###", R$1),Q$1),P$1),O$1),N$1),M$1),L$1),K$1),J$1)</f>
        <v>Necromancy</v>
      </c>
      <c r="T252" s="9" t="str">
        <f ca="1">IF(ISNA($J252), IF(ISNA($K252), IF(ISNA($L252), IF(ISNA($M252), IF(ISNA($N252), IF(ISNA($O252), IF(ISNA($P252), IF(ISNA($Q252), IF(ISNA($R252), "###error###", "WM"),"IL"),"NE"),"EN"),"EV"),"TR"),"DI"),"CO"),"AB")</f>
        <v>NE</v>
      </c>
      <c r="U252" s="9">
        <f ca="1"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26</v>
      </c>
      <c r="V252" s="9" t="str">
        <f ca="1">INDEX('Wand Mapping'!K:K, U252)</f>
        <v>wand_ai_240</v>
      </c>
      <c r="W252" s="9" t="str">
        <f ca="1">_xlfn.CONCAT(V252, "_", T252)</f>
        <v>wand_ai_240_NE</v>
      </c>
      <c r="Z252" s="9" t="str">
        <f ca="1">IF(ISBLANK(X252), W252, X252)</f>
        <v>wand_ai_240_NE</v>
      </c>
    </row>
    <row r="253" spans="1:59">
      <c r="A253" s="9" t="s">
        <v>619</v>
      </c>
      <c r="B253" s="9" t="s">
        <v>1110</v>
      </c>
      <c r="C253" s="9">
        <v>4</v>
      </c>
      <c r="D253" s="9">
        <v>7</v>
      </c>
      <c r="E253" s="9" t="str">
        <f>_xlfn.CONCAT(B253, RIGHT(_xlfn.CONCAT("0", D253), 2))</f>
        <v>BZ-4J07</v>
      </c>
      <c r="F253" s="9" t="s">
        <v>996</v>
      </c>
      <c r="G253" s="9" t="s">
        <v>655</v>
      </c>
      <c r="H253" s="9" t="s">
        <v>652</v>
      </c>
      <c r="J253" s="9" t="e">
        <f>MATCH($A253, 'Spells By School'!A:A, 0)</f>
        <v>#N/A</v>
      </c>
      <c r="K253" s="9">
        <f>MATCH($A253, 'Spells By School'!B:B, 0)</f>
        <v>3</v>
      </c>
      <c r="L253" s="9" t="e">
        <f>MATCH($A253, 'Spells By School'!C:C, 0)</f>
        <v>#N/A</v>
      </c>
      <c r="M253" s="9" t="e">
        <f>MATCH($A253, 'Spells By School'!D:D, 0)</f>
        <v>#N/A</v>
      </c>
      <c r="N253" s="9" t="e">
        <f>MATCH($A253, 'Spells By School'!E:E, 0)</f>
        <v>#N/A</v>
      </c>
      <c r="O253" s="9" t="e">
        <f>MATCH($A253, 'Spells By School'!F:F, 0)</f>
        <v>#N/A</v>
      </c>
      <c r="P253" s="9" t="e">
        <f ca="1">MATCH($A253, 'Spells By School'!G:G, 0)</f>
        <v>#N/A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>IF(ISNA($J253), IF(ISNA($K253), IF(ISNA($L253), IF(ISNA($M253), IF(ISNA($N253), IF(ISNA($O253), IF(ISNA($P253), IF(ISNA($Q253), IF(ISNA($R253), "###error###", R$1),Q$1),P$1),O$1),N$1),M$1),L$1),K$1),J$1)</f>
        <v>Conjuration</v>
      </c>
      <c r="T253" s="9" t="str">
        <f>IF(ISNA($J253), IF(ISNA($K253), IF(ISNA($L253), IF(ISNA($M253), IF(ISNA($N253), IF(ISNA($O253), IF(ISNA($P253), IF(ISNA($Q253), IF(ISNA($R253), "###error###", "WM"),"IL"),"NE"),"EN"),"EV"),"TR"),"DI"),"CO"),"AB")</f>
        <v>CO</v>
      </c>
      <c r="U253" s="9">
        <f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99</v>
      </c>
      <c r="V253" s="9" t="str">
        <f>INDEX('Wand Mapping'!K:K, U253)</f>
        <v>wand_ai_970</v>
      </c>
      <c r="W253" s="9" t="str">
        <f>_xlfn.CONCAT(V253, "_", T253)</f>
        <v>wand_ai_970_CO</v>
      </c>
      <c r="Z253" s="9" t="str">
        <f>IF(ISBLANK(X253), W253, X253)</f>
        <v>wand_ai_970_CO</v>
      </c>
    </row>
    <row r="254" spans="1:59">
      <c r="A254" s="9" t="s">
        <v>447</v>
      </c>
      <c r="B254" s="9" t="s">
        <v>1111</v>
      </c>
      <c r="C254" s="9">
        <v>4</v>
      </c>
      <c r="D254" s="9">
        <v>7</v>
      </c>
      <c r="E254" s="9" t="str">
        <f>_xlfn.CONCAT(B254, RIGHT(_xlfn.CONCAT("0", D254), 2))</f>
        <v>BZ-4K07</v>
      </c>
      <c r="F254" s="9" t="s">
        <v>997</v>
      </c>
      <c r="G254" s="9" t="s">
        <v>655</v>
      </c>
      <c r="H254" s="9" t="s">
        <v>652</v>
      </c>
      <c r="J254" s="9">
        <f>MATCH($A254, 'Spells By School'!A:A, 0)</f>
        <v>18</v>
      </c>
      <c r="K254" s="9" t="e">
        <f>MATCH($A254, 'Spells By School'!B:B, 0)</f>
        <v>#N/A</v>
      </c>
      <c r="L254" s="9" t="e">
        <f>MATCH($A254, 'Spells By School'!C:C, 0)</f>
        <v>#N/A</v>
      </c>
      <c r="M254" s="9" t="e">
        <f>MATCH($A254, 'Spells By School'!D:D, 0)</f>
        <v>#N/A</v>
      </c>
      <c r="N254" s="9" t="e">
        <f>MATCH($A254, 'Spells By School'!E:E, 0)</f>
        <v>#N/A</v>
      </c>
      <c r="O254" s="9" t="e">
        <f>MATCH($A254, 'Spells By School'!F:F, 0)</f>
        <v>#N/A</v>
      </c>
      <c r="P254" s="9" t="e">
        <f ca="1">MATCH($A254, 'Spells By School'!G:G, 0)</f>
        <v>#N/A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>IF(ISNA($J254), IF(ISNA($K254), IF(ISNA($L254), IF(ISNA($M254), IF(ISNA($N254), IF(ISNA($O254), IF(ISNA($P254), IF(ISNA($Q254), IF(ISNA($R254), "###error###", R$1),Q$1),P$1),O$1),N$1),M$1),L$1),K$1),J$1)</f>
        <v>Abjuration</v>
      </c>
      <c r="T254" s="9" t="str">
        <f>IF(ISNA($J254), IF(ISNA($K254), IF(ISNA($L254), IF(ISNA($M254), IF(ISNA($N254), IF(ISNA($O254), IF(ISNA($P254), IF(ISNA($Q254), IF(ISNA($R254), "###error###", "WM"),"IL"),"NE"),"EN"),"EV"),"TR"),"DI"),"CO"),"AB")</f>
        <v>AB</v>
      </c>
      <c r="U254" s="9">
        <f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73</v>
      </c>
      <c r="V254" s="9" t="str">
        <f>INDEX('Wand Mapping'!K:K, U254)</f>
        <v>wand_ai_710</v>
      </c>
      <c r="W254" s="9" t="str">
        <f>_xlfn.CONCAT(V254, "_", T254)</f>
        <v>wand_ai_710_AB</v>
      </c>
      <c r="Z254" s="9" t="str">
        <f>IF(ISBLANK(X254), W254, X254)</f>
        <v>wand_ai_710_AB</v>
      </c>
    </row>
    <row r="255" spans="1:59">
      <c r="A255" s="9" t="s">
        <v>86</v>
      </c>
      <c r="B255" s="9" t="s">
        <v>1112</v>
      </c>
      <c r="C255" s="9">
        <v>4</v>
      </c>
      <c r="D255" s="9">
        <v>7</v>
      </c>
      <c r="E255" s="9" t="str">
        <f>_xlfn.CONCAT(B255, RIGHT(_xlfn.CONCAT("0", D255), 2))</f>
        <v>BZ-4L07</v>
      </c>
      <c r="F255" s="9" t="s">
        <v>998</v>
      </c>
      <c r="G255" s="9" t="s">
        <v>655</v>
      </c>
      <c r="H255" s="9" t="s">
        <v>652</v>
      </c>
      <c r="J255" s="9" t="e">
        <f>MATCH($A255, 'Spells By School'!A:A, 0)</f>
        <v>#N/A</v>
      </c>
      <c r="K255" s="9" t="e">
        <f>MATCH($A255, 'Spells By School'!B:B, 0)</f>
        <v>#N/A</v>
      </c>
      <c r="L255" s="9" t="e">
        <f>MATCH($A255, 'Spells By School'!C:C, 0)</f>
        <v>#N/A</v>
      </c>
      <c r="M255" s="9" t="e">
        <f>MATCH($A255, 'Spells By School'!D:D, 0)</f>
        <v>#N/A</v>
      </c>
      <c r="N255" s="9" t="e">
        <f>MATCH($A255, 'Spells By School'!E:E, 0)</f>
        <v>#N/A</v>
      </c>
      <c r="O255" s="9" t="e">
        <f>MATCH($A255, 'Spells By School'!F:F, 0)</f>
        <v>#N/A</v>
      </c>
      <c r="P255" s="9">
        <f ca="1">MATCH($A255, 'Spells By School'!G:G, 0)</f>
        <v>50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 ca="1">IF(ISNA($J255), IF(ISNA($K255), IF(ISNA($L255), IF(ISNA($M255), IF(ISNA($N255), IF(ISNA($O255), IF(ISNA($P255), IF(ISNA($Q255), IF(ISNA($R255), "###error###", R$1),Q$1),P$1),O$1),N$1),M$1),L$1),K$1),J$1)</f>
        <v>Necromancy</v>
      </c>
      <c r="T255" s="9" t="str">
        <f ca="1">IF(ISNA($J255), IF(ISNA($K255), IF(ISNA($L255), IF(ISNA($M255), IF(ISNA($N255), IF(ISNA($O255), IF(ISNA($P255), IF(ISNA($Q255), IF(ISNA($R255), "###error###", "WM"),"IL"),"NE"),"EN"),"EV"),"TR"),"DI"),"CO"),"AB")</f>
        <v>NE</v>
      </c>
      <c r="U255" s="9">
        <f ca="1"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15</v>
      </c>
      <c r="V255" s="9" t="str">
        <f ca="1">INDEX('Wand Mapping'!K:K, U255)</f>
        <v>wand_ai_130</v>
      </c>
      <c r="W255" s="9" t="str">
        <f ca="1">_xlfn.CONCAT(V255, "_", T255)</f>
        <v>wand_ai_130_NE</v>
      </c>
      <c r="Z255" s="9" t="str">
        <f ca="1">IF(ISBLANK(X255), W255, X255)</f>
        <v>wand_ai_130_NE</v>
      </c>
    </row>
    <row r="256" spans="1:59">
      <c r="A256" s="9" t="s">
        <v>561</v>
      </c>
      <c r="B256" s="9" t="s">
        <v>1113</v>
      </c>
      <c r="C256" s="9">
        <v>4</v>
      </c>
      <c r="D256" s="9">
        <v>7</v>
      </c>
      <c r="E256" s="9" t="str">
        <f>_xlfn.CONCAT(B256, RIGHT(_xlfn.CONCAT("0", D256), 2))</f>
        <v>BZ-4M07</v>
      </c>
      <c r="F256" s="9" t="s">
        <v>999</v>
      </c>
      <c r="G256" s="9" t="s">
        <v>655</v>
      </c>
      <c r="H256" s="9" t="s">
        <v>652</v>
      </c>
      <c r="J256" s="9" t="e">
        <f>MATCH($A256, 'Spells By School'!A:A, 0)</f>
        <v>#N/A</v>
      </c>
      <c r="K256" s="9" t="e">
        <f>MATCH($A256, 'Spells By School'!B:B, 0)</f>
        <v>#N/A</v>
      </c>
      <c r="L256" s="9" t="e">
        <f>MATCH($A256, 'Spells By School'!C:C, 0)</f>
        <v>#N/A</v>
      </c>
      <c r="M256" s="9" t="e">
        <f>MATCH($A256, 'Spells By School'!D:D, 0)</f>
        <v>#N/A</v>
      </c>
      <c r="N256" s="9" t="e">
        <f>MATCH($A256, 'Spells By School'!E:E, 0)</f>
        <v>#N/A</v>
      </c>
      <c r="O256" s="9">
        <f>MATCH($A256, 'Spells By School'!F:F, 0)</f>
        <v>39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>IF(ISNA($J256), IF(ISNA($K256), IF(ISNA($L256), IF(ISNA($M256), IF(ISNA($N256), IF(ISNA($O256), IF(ISNA($P256), IF(ISNA($Q256), IF(ISNA($R256), "###error###", R$1),Q$1),P$1),O$1),N$1),M$1),L$1),K$1),J$1)</f>
        <v>Enchantment</v>
      </c>
      <c r="T256" s="9" t="str">
        <f>IF(ISNA($J256), IF(ISNA($K256), IF(ISNA($L256), IF(ISNA($M256), IF(ISNA($N256), IF(ISNA($O256), IF(ISNA($P256), IF(ISNA($Q256), IF(ISNA($R256), "###error###", "WM"),"IL"),"NE"),"EN"),"EV"),"TR"),"DI"),"CO"),"AB")</f>
        <v>EN</v>
      </c>
      <c r="U256" s="9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89</v>
      </c>
      <c r="V256" s="9" t="str">
        <f>INDEX('Wand Mapping'!K:K, U256)</f>
        <v>wand_ai_870</v>
      </c>
      <c r="W256" s="9" t="str">
        <f>_xlfn.CONCAT(V256, "_", T256)</f>
        <v>wand_ai_870_EN</v>
      </c>
      <c r="Z256" s="9" t="str">
        <f>IF(ISBLANK(X256), W256, X256)</f>
        <v>wand_ai_870_EN</v>
      </c>
    </row>
    <row r="257" spans="1:26">
      <c r="A257" s="9" t="s">
        <v>438</v>
      </c>
      <c r="B257" s="9" t="s">
        <v>1114</v>
      </c>
      <c r="C257" s="9">
        <v>4</v>
      </c>
      <c r="D257" s="9">
        <v>7</v>
      </c>
      <c r="E257" s="9" t="str">
        <f>_xlfn.CONCAT(B257, RIGHT(_xlfn.CONCAT("0", D257), 2))</f>
        <v>BZ-4N07</v>
      </c>
      <c r="F257" s="9" t="s">
        <v>1000</v>
      </c>
      <c r="G257" s="9" t="s">
        <v>655</v>
      </c>
      <c r="H257" s="9" t="s">
        <v>652</v>
      </c>
      <c r="J257" s="9" t="e">
        <f>MATCH($A257, 'Spells By School'!A:A, 0)</f>
        <v>#N/A</v>
      </c>
      <c r="K257" s="9" t="e">
        <f>MATCH($A257, 'Spells By School'!B:B, 0)</f>
        <v>#N/A</v>
      </c>
      <c r="L257" s="9" t="e">
        <f>MATCH($A257, 'Spells By School'!C:C, 0)</f>
        <v>#N/A</v>
      </c>
      <c r="M257" s="9" t="e">
        <f>MATCH($A257, 'Spells By School'!D:D, 0)</f>
        <v>#N/A</v>
      </c>
      <c r="N257" s="9" t="e">
        <f>MATCH($A257, 'Spells By School'!E:E, 0)</f>
        <v>#N/A</v>
      </c>
      <c r="O257" s="9">
        <f>MATCH($A257, 'Spells By School'!F:F, 0)</f>
        <v>13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>IF(ISNA($J257), IF(ISNA($K257), IF(ISNA($L257), IF(ISNA($M257), IF(ISNA($N257), IF(ISNA($O257), IF(ISNA($P257), IF(ISNA($Q257), IF(ISNA($R257), "###error###", R$1),Q$1),P$1),O$1),N$1),M$1),L$1),K$1),J$1)</f>
        <v>Enchantment</v>
      </c>
      <c r="T257" s="9" t="str">
        <f>IF(ISNA($J257), IF(ISNA($K257), IF(ISNA($L257), IF(ISNA($M257), IF(ISNA($N257), IF(ISNA($O257), IF(ISNA($P257), IF(ISNA($Q257), IF(ISNA($R257), "###error###", "WM"),"IL"),"NE"),"EN"),"EV"),"TR"),"DI"),"CO"),"AB")</f>
        <v>EN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71</v>
      </c>
      <c r="V257" s="9" t="str">
        <f>INDEX('Wand Mapping'!K:K, U257)</f>
        <v>wand_ai_690</v>
      </c>
      <c r="W257" s="9" t="str">
        <f>_xlfn.CONCAT(V257, "_", T257)</f>
        <v>wand_ai_690_EN</v>
      </c>
      <c r="Z257" s="9" t="str">
        <f>IF(ISBLANK(X257), W257, X257)</f>
        <v>wand_ai_690_EN</v>
      </c>
    </row>
    <row r="258" spans="1:26">
      <c r="A258" s="9" t="s">
        <v>1013</v>
      </c>
      <c r="B258" s="9" t="s">
        <v>1115</v>
      </c>
      <c r="C258" s="9">
        <v>4</v>
      </c>
      <c r="D258" s="9">
        <v>7</v>
      </c>
      <c r="E258" s="9" t="str">
        <f>_xlfn.CONCAT(B258, RIGHT(_xlfn.CONCAT("0", D258), 2))</f>
        <v>BZ-4O07</v>
      </c>
      <c r="F258" s="9" t="s">
        <v>1001</v>
      </c>
      <c r="G258" s="9" t="s">
        <v>655</v>
      </c>
      <c r="H258" s="9" t="s">
        <v>652</v>
      </c>
      <c r="J258" s="9" t="e">
        <f>MATCH($A258, 'Spells By School'!A:A, 0)</f>
        <v>#N/A</v>
      </c>
      <c r="K258" s="9" t="e">
        <f>MATCH($A258, 'Spells By School'!B:B, 0)</f>
        <v>#N/A</v>
      </c>
      <c r="L258" s="9" t="e">
        <f>MATCH($A258, 'Spells By School'!C:C, 0)</f>
        <v>#N/A</v>
      </c>
      <c r="M258" s="9" t="e">
        <f>MATCH($A258, 'Spells By School'!D:D, 0)</f>
        <v>#N/A</v>
      </c>
      <c r="N258" s="9" t="e">
        <f>MATCH($A258, 'Spells By School'!E:E, 0)</f>
        <v>#N/A</v>
      </c>
      <c r="O258" s="9" t="e">
        <f>MATCH($A258, 'Spells By School'!F:F, 0)</f>
        <v>#N/A</v>
      </c>
      <c r="P258" s="9" t="e">
        <f ca="1">MATCH($A258, 'Spells By School'!G:G, 0)</f>
        <v>#N/A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 ca="1">IF(ISNA($J258), IF(ISNA($K258), IF(ISNA($L258), IF(ISNA($M258), IF(ISNA($N258), IF(ISNA($O258), IF(ISNA($P258), IF(ISNA($Q258), IF(ISNA($R258), "###error###", R$1),Q$1),P$1),O$1),N$1),M$1),L$1),K$1),J$1)</f>
        <v>###error###</v>
      </c>
      <c r="T258" s="9" t="str">
        <f ca="1">IF(ISNA($J258), IF(ISNA($K258), IF(ISNA($L258), IF(ISNA($M258), IF(ISNA($N258), IF(ISNA($O258), IF(ISNA($P258), IF(ISNA($Q258), IF(ISNA($R258), "###error###", "WM"),"IL"),"NE"),"EN"),"EV"),"TR"),"DI"),"CO"),"AB")</f>
        <v>###error###</v>
      </c>
      <c r="U258" s="9" t="str">
        <f ca="1"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###error###</v>
      </c>
      <c r="V258" s="9" t="e">
        <f ca="1">INDEX('Wand Mapping'!K:K, U258)</f>
        <v>#VALUE!</v>
      </c>
      <c r="W258" s="9" t="e">
        <f ca="1">_xlfn.CONCAT(V258, "_", T258)</f>
        <v>#VALUE!</v>
      </c>
      <c r="X258" s="9" t="s">
        <v>1945</v>
      </c>
      <c r="Y258" s="9" t="s">
        <v>51</v>
      </c>
      <c r="Z258" s="9" t="str">
        <f>IF(ISBLANK(X258), W258, X258)</f>
        <v>wand_ai_080_AB</v>
      </c>
    </row>
    <row r="259" spans="1:26">
      <c r="A259" s="9" t="s">
        <v>618</v>
      </c>
      <c r="B259" s="9" t="s">
        <v>1116</v>
      </c>
      <c r="C259" s="9">
        <v>4</v>
      </c>
      <c r="D259" s="9">
        <v>7</v>
      </c>
      <c r="E259" s="9" t="str">
        <f>_xlfn.CONCAT(B259, RIGHT(_xlfn.CONCAT("0", D259), 2))</f>
        <v>BZ-4P07</v>
      </c>
      <c r="F259" s="9" t="s">
        <v>1002</v>
      </c>
      <c r="G259" s="9" t="s">
        <v>655</v>
      </c>
      <c r="H259" s="9" t="s">
        <v>652</v>
      </c>
      <c r="J259" s="9">
        <f>MATCH($A259, 'Spells By School'!A:A, 0)</f>
        <v>45</v>
      </c>
      <c r="K259" s="9" t="e">
        <f>MATCH($A259, 'Spells By School'!B:B, 0)</f>
        <v>#N/A</v>
      </c>
      <c r="L259" s="9" t="e">
        <f>MATCH($A259, 'Spells By School'!C:C, 0)</f>
        <v>#N/A</v>
      </c>
      <c r="M259" s="9" t="e">
        <f>MATCH($A259, 'Spells By School'!D:D, 0)</f>
        <v>#N/A</v>
      </c>
      <c r="N259" s="9" t="e">
        <f>MATCH($A259, 'Spells By School'!E:E, 0)</f>
        <v>#N/A</v>
      </c>
      <c r="O259" s="9" t="e">
        <f>MATCH($A259, 'Spells By School'!F:F, 0)</f>
        <v>#N/A</v>
      </c>
      <c r="P259" s="9" t="e">
        <f ca="1">MATCH($A259, 'Spells By School'!G:G, 0)</f>
        <v>#N/A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>IF(ISNA($J259), IF(ISNA($K259), IF(ISNA($L259), IF(ISNA($M259), IF(ISNA($N259), IF(ISNA($O259), IF(ISNA($P259), IF(ISNA($Q259), IF(ISNA($R259), "###error###", R$1),Q$1),P$1),O$1),N$1),M$1),L$1),K$1),J$1)</f>
        <v>Abjuration</v>
      </c>
      <c r="T259" s="9" t="str">
        <f>IF(ISNA($J259), IF(ISNA($K259), IF(ISNA($L259), IF(ISNA($M259), IF(ISNA($N259), IF(ISNA($O259), IF(ISNA($P259), IF(ISNA($Q259), IF(ISNA($R259), "###error###", "WM"),"IL"),"NE"),"EN"),"EV"),"TR"),"DI"),"CO"),"AB")</f>
        <v>AB</v>
      </c>
      <c r="U259" s="9">
        <f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99</v>
      </c>
      <c r="V259" s="9" t="str">
        <f>INDEX('Wand Mapping'!K:K, U259)</f>
        <v>wand_ai_970</v>
      </c>
      <c r="W259" s="9" t="str">
        <f>_xlfn.CONCAT(V259, "_", T259)</f>
        <v>wand_ai_970_AB</v>
      </c>
      <c r="Z259" s="9" t="str">
        <f>IF(ISBLANK(X259), W259, X259)</f>
        <v>wand_ai_970_AB</v>
      </c>
    </row>
    <row r="260" spans="1:26">
      <c r="A260" s="9" t="s">
        <v>285</v>
      </c>
      <c r="B260" s="9" t="s">
        <v>1117</v>
      </c>
      <c r="C260" s="9">
        <v>4</v>
      </c>
      <c r="D260" s="9">
        <v>7</v>
      </c>
      <c r="E260" s="9" t="str">
        <f>_xlfn.CONCAT(B260, RIGHT(_xlfn.CONCAT("0", D260), 2))</f>
        <v>BZ-4Q07</v>
      </c>
      <c r="F260" s="9" t="s">
        <v>1003</v>
      </c>
      <c r="G260" s="9" t="s">
        <v>655</v>
      </c>
      <c r="H260" s="9" t="s">
        <v>652</v>
      </c>
      <c r="J260" s="9" t="e">
        <f>MATCH($A260, 'Spells By School'!A:A, 0)</f>
        <v>#N/A</v>
      </c>
      <c r="K260" s="9" t="e">
        <f>MATCH($A260, 'Spells By School'!B:B, 0)</f>
        <v>#N/A</v>
      </c>
      <c r="L260" s="9" t="e">
        <f>MATCH($A260, 'Spells By School'!C:C, 0)</f>
        <v>#N/A</v>
      </c>
      <c r="M260" s="9" t="e">
        <f>MATCH($A260, 'Spells By School'!D:D, 0)</f>
        <v>#N/A</v>
      </c>
      <c r="N260" s="9" t="e">
        <f>MATCH($A260, 'Spells By School'!E:E, 0)</f>
        <v>#N/A</v>
      </c>
      <c r="O260" s="9" t="e">
        <f>MATCH($A260, 'Spells By School'!F:F, 0)</f>
        <v>#N/A</v>
      </c>
      <c r="P260" s="9">
        <f ca="1">MATCH($A260, 'Spells By School'!G:G, 0)</f>
        <v>25</v>
      </c>
      <c r="Q260" s="9" t="e">
        <f>MATCH($A260, 'Spells By School'!H:H, 0)</f>
        <v>#N/A</v>
      </c>
      <c r="R260" s="9" t="e">
        <f>MATCH($A260, 'Spells By School'!I:I, 0)</f>
        <v>#N/A</v>
      </c>
      <c r="S260" s="9" t="str">
        <f ca="1">IF(ISNA($J260), IF(ISNA($K260), IF(ISNA($L260), IF(ISNA($M260), IF(ISNA($N260), IF(ISNA($O260), IF(ISNA($P260), IF(ISNA($Q260), IF(ISNA($R260), "###error###", R$1),Q$1),P$1),O$1),N$1),M$1),L$1),K$1),J$1)</f>
        <v>Necromancy</v>
      </c>
      <c r="T260" s="9" t="str">
        <f ca="1">IF(ISNA($J260), IF(ISNA($K260), IF(ISNA($L260), IF(ISNA($M260), IF(ISNA($N260), IF(ISNA($O260), IF(ISNA($P260), IF(ISNA($Q260), IF(ISNA($R260), "###error###", "WM"),"IL"),"NE"),"EN"),"EV"),"TR"),"DI"),"CO"),"AB")</f>
        <v>NE</v>
      </c>
      <c r="U260" s="9">
        <f ca="1"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47</v>
      </c>
      <c r="V260" s="9" t="str">
        <f ca="1">INDEX('Wand Mapping'!K:K, U260)</f>
        <v>wand_ai_450</v>
      </c>
      <c r="W260" s="9" t="str">
        <f ca="1">_xlfn.CONCAT(V260, "_", T260)</f>
        <v>wand_ai_450_NE</v>
      </c>
      <c r="Z260" s="9" t="str">
        <f ca="1">IF(ISBLANK(X260), W260, X260)</f>
        <v>wand_ai_450_NE</v>
      </c>
    </row>
    <row r="261" spans="1:26">
      <c r="A261" s="9" t="s">
        <v>460</v>
      </c>
      <c r="B261" s="9" t="s">
        <v>1118</v>
      </c>
      <c r="C261" s="9">
        <v>4</v>
      </c>
      <c r="D261" s="9">
        <v>7</v>
      </c>
      <c r="E261" s="9" t="str">
        <f>_xlfn.CONCAT(B261, RIGHT(_xlfn.CONCAT("0", D261), 2))</f>
        <v>BZ-4R07</v>
      </c>
      <c r="F261" s="9" t="s">
        <v>1004</v>
      </c>
      <c r="G261" s="9" t="s">
        <v>655</v>
      </c>
      <c r="H261" s="9" t="s">
        <v>652</v>
      </c>
      <c r="J261" s="9" t="e">
        <f>MATCH($A261, 'Spells By School'!A:A, 0)</f>
        <v>#N/A</v>
      </c>
      <c r="K261" s="9">
        <f>MATCH($A261, 'Spells By School'!B:B, 0)</f>
        <v>10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 t="e">
        <f>MATCH($A261, 'Spells By School'!F:F, 0)</f>
        <v>#N/A</v>
      </c>
      <c r="P261" s="9" t="e">
        <f ca="1">MATCH($A261, 'Spells By School'!G:G, 0)</f>
        <v>#N/A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>IF(ISNA($J261), IF(ISNA($K261), IF(ISNA($L261), IF(ISNA($M261), IF(ISNA($N261), IF(ISNA($O261), IF(ISNA($P261), IF(ISNA($Q261), IF(ISNA($R261), "###error###", R$1),Q$1),P$1),O$1),N$1),M$1),L$1),K$1),J$1)</f>
        <v>Conjuration</v>
      </c>
      <c r="T261" s="9" t="str">
        <f>IF(ISNA($J261), IF(ISNA($K261), IF(ISNA($L261), IF(ISNA($M261), IF(ISNA($N261), IF(ISNA($O261), IF(ISNA($P261), IF(ISNA($Q261), IF(ISNA($R261), "###error###", "WM"),"IL"),"NE"),"EN"),"EV"),"TR"),"DI"),"CO"),"AB")</f>
        <v>CO</v>
      </c>
      <c r="U261" s="9">
        <f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75</v>
      </c>
      <c r="V261" s="9" t="str">
        <f>INDEX('Wand Mapping'!K:K, U261)</f>
        <v>wand_ai_730</v>
      </c>
      <c r="W261" s="9" t="str">
        <f>_xlfn.CONCAT(V261, "_", T261)</f>
        <v>wand_ai_730_CO</v>
      </c>
      <c r="Z261" s="9" t="str">
        <f>IF(ISBLANK(X261), W261, X261)</f>
        <v>wand_ai_730_CO</v>
      </c>
    </row>
    <row r="262" spans="1:26">
      <c r="A262" s="9" t="s">
        <v>424</v>
      </c>
      <c r="B262" s="9" t="s">
        <v>1119</v>
      </c>
      <c r="C262" s="9">
        <v>4</v>
      </c>
      <c r="D262" s="9">
        <v>7</v>
      </c>
      <c r="E262" s="9" t="str">
        <f>_xlfn.CONCAT(B262, RIGHT(_xlfn.CONCAT("0", D262), 2))</f>
        <v>BZ-4S07</v>
      </c>
      <c r="F262" s="9" t="s">
        <v>1005</v>
      </c>
      <c r="G262" s="9" t="s">
        <v>655</v>
      </c>
      <c r="H262" s="9" t="s">
        <v>652</v>
      </c>
      <c r="J262" s="9" t="e">
        <f>MATCH($A262, 'Spells By School'!A:A, 0)</f>
        <v>#N/A</v>
      </c>
      <c r="K262" s="9" t="e">
        <f>MATCH($A262, 'Spells By School'!B:B, 0)</f>
        <v>#N/A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 t="e">
        <f>MATCH($A262, 'Spells By School'!F:F, 0)</f>
        <v>#N/A</v>
      </c>
      <c r="P262" s="9">
        <f ca="1">MATCH($A262, 'Spells By School'!G:G, 0)</f>
        <v>52</v>
      </c>
      <c r="Q262" s="9" t="e">
        <f>MATCH($A262, 'Spells By School'!H:H, 0)</f>
        <v>#N/A</v>
      </c>
      <c r="R262" s="9" t="e">
        <f>MATCH($A262, 'Spells By School'!I:I, 0)</f>
        <v>#N/A</v>
      </c>
      <c r="S262" s="9" t="str">
        <f ca="1">IF(ISNA($J262), IF(ISNA($K262), IF(ISNA($L262), IF(ISNA($M262), IF(ISNA($N262), IF(ISNA($O262), IF(ISNA($P262), IF(ISNA($Q262), IF(ISNA($R262), "###error###", R$1),Q$1),P$1),O$1),N$1),M$1),L$1),K$1),J$1)</f>
        <v>Necromancy</v>
      </c>
      <c r="T262" s="9" t="str">
        <f ca="1">IF(ISNA($J262), IF(ISNA($K262), IF(ISNA($L262), IF(ISNA($M262), IF(ISNA($N262), IF(ISNA($O262), IF(ISNA($P262), IF(ISNA($Q262), IF(ISNA($R262), "###error###", "WM"),"IL"),"NE"),"EN"),"EV"),"TR"),"DI"),"CO"),"AB")</f>
        <v>NE</v>
      </c>
      <c r="U262" s="9">
        <f ca="1"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69</v>
      </c>
      <c r="V262" s="9" t="str">
        <f ca="1">INDEX('Wand Mapping'!K:K, U262)</f>
        <v>wand_ai_670</v>
      </c>
      <c r="W262" s="9" t="str">
        <f ca="1">_xlfn.CONCAT(V262, "_", T262)</f>
        <v>wand_ai_670_NE</v>
      </c>
      <c r="Z262" s="9" t="str">
        <f ca="1">IF(ISBLANK(X262), W262, X262)</f>
        <v>wand_ai_670_NE</v>
      </c>
    </row>
    <row r="263" spans="1:26">
      <c r="A263" s="9" t="s">
        <v>237</v>
      </c>
      <c r="B263" s="9" t="s">
        <v>1120</v>
      </c>
      <c r="C263" s="9">
        <v>4</v>
      </c>
      <c r="D263" s="9">
        <v>7</v>
      </c>
      <c r="E263" s="9" t="str">
        <f>_xlfn.CONCAT(B263, RIGHT(_xlfn.CONCAT("0", D263), 2))</f>
        <v>BZ-4T07</v>
      </c>
      <c r="F263" s="9" t="s">
        <v>1006</v>
      </c>
      <c r="G263" s="9" t="s">
        <v>655</v>
      </c>
      <c r="H263" s="9" t="s">
        <v>652</v>
      </c>
      <c r="J263" s="9" t="e">
        <f>MATCH($A263, 'Spells By School'!A:A, 0)</f>
        <v>#N/A</v>
      </c>
      <c r="K263" s="9" t="e">
        <f>MATCH($A263, 'Spells By School'!B:B, 0)</f>
        <v>#N/A</v>
      </c>
      <c r="L263" s="9" t="e">
        <f>MATCH($A263, 'Spells By School'!C:C, 0)</f>
        <v>#N/A</v>
      </c>
      <c r="M263" s="9" t="e">
        <f>MATCH($A263, 'Spells By School'!D:D, 0)</f>
        <v>#N/A</v>
      </c>
      <c r="N263" s="9">
        <f>MATCH($A263, 'Spells By School'!E:E, 0)</f>
        <v>38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>IF(ISNA($J263), IF(ISNA($K263), IF(ISNA($L263), IF(ISNA($M263), IF(ISNA($N263), IF(ISNA($O263), IF(ISNA($P263), IF(ISNA($Q263), IF(ISNA($R263), "###error###", R$1),Q$1),P$1),O$1),N$1),M$1),L$1),K$1),J$1)</f>
        <v>Invocation</v>
      </c>
      <c r="T263" s="9" t="str">
        <f>IF(ISNA($J263), IF(ISNA($K263), IF(ISNA($L263), IF(ISNA($M263), IF(ISNA($N263), IF(ISNA($O263), IF(ISNA($P263), IF(ISNA($Q263), IF(ISNA($R263), "###error###", "WM"),"IL"),"NE"),"EN"),"EV"),"TR"),"DI"),"CO"),"AB")</f>
        <v>EV</v>
      </c>
      <c r="U263" s="9">
        <f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41</v>
      </c>
      <c r="V263" s="9" t="str">
        <f>INDEX('Wand Mapping'!K:K, U263)</f>
        <v>wand_ai_390</v>
      </c>
      <c r="W263" s="9" t="str">
        <f>_xlfn.CONCAT(V263, "_", T263)</f>
        <v>wand_ai_390_EV</v>
      </c>
      <c r="Z263" s="9" t="str">
        <f>IF(ISBLANK(X263), W263, X263)</f>
        <v>wand_ai_390_EV</v>
      </c>
    </row>
    <row r="264" spans="1:26">
      <c r="A264" s="9" t="s">
        <v>227</v>
      </c>
      <c r="B264" s="9" t="s">
        <v>1121</v>
      </c>
      <c r="C264" s="9">
        <v>4</v>
      </c>
      <c r="D264" s="9">
        <v>7</v>
      </c>
      <c r="E264" s="9" t="str">
        <f>_xlfn.CONCAT(B264, RIGHT(_xlfn.CONCAT("0", D264), 2))</f>
        <v>BZ-4U07</v>
      </c>
      <c r="F264" s="9" t="s">
        <v>1007</v>
      </c>
      <c r="G264" s="9" t="s">
        <v>655</v>
      </c>
      <c r="H264" s="9" t="s">
        <v>652</v>
      </c>
      <c r="J264" s="9">
        <f>MATCH($A264, 'Spells By School'!A:A, 0)</f>
        <v>35</v>
      </c>
      <c r="K264" s="9" t="e">
        <f>MATCH($A264, 'Spells By School'!B:B, 0)</f>
        <v>#N/A</v>
      </c>
      <c r="L264" s="9" t="e">
        <f>MATCH($A264, 'Spells By School'!C:C, 0)</f>
        <v>#N/A</v>
      </c>
      <c r="M264" s="9" t="e">
        <f>MATCH($A264, 'Spells By School'!D:D, 0)</f>
        <v>#N/A</v>
      </c>
      <c r="N264" s="9" t="e">
        <f>MATCH($A264, 'Spells By School'!E:E, 0)</f>
        <v>#N/A</v>
      </c>
      <c r="O264" s="9" t="e">
        <f>MATCH($A264, 'Spells By School'!F:F, 0)</f>
        <v>#N/A</v>
      </c>
      <c r="P264" s="9" t="e">
        <f ca="1">MATCH($A264, 'Spells By School'!G:G, 0)</f>
        <v>#N/A</v>
      </c>
      <c r="Q264" s="9" t="e">
        <f>MATCH($A264, 'Spells By School'!H:H, 0)</f>
        <v>#N/A</v>
      </c>
      <c r="R264" s="9" t="e">
        <f>MATCH($A264, 'Spells By School'!I:I, 0)</f>
        <v>#N/A</v>
      </c>
      <c r="S264" s="9" t="str">
        <f>IF(ISNA($J264), IF(ISNA($K264), IF(ISNA($L264), IF(ISNA($M264), IF(ISNA($N264), IF(ISNA($O264), IF(ISNA($P264), IF(ISNA($Q264), IF(ISNA($R264), "###error###", R$1),Q$1),P$1),O$1),N$1),M$1),L$1),K$1),J$1)</f>
        <v>Abjuration</v>
      </c>
      <c r="T264" s="9" t="str">
        <f>IF(ISNA($J264), IF(ISNA($K264), IF(ISNA($L264), IF(ISNA($M264), IF(ISNA($N264), IF(ISNA($O264), IF(ISNA($P264), IF(ISNA($Q264), IF(ISNA($R264), "###error###", "WM"),"IL"),"NE"),"EN"),"EV"),"TR"),"DI"),"CO"),"AB")</f>
        <v>AB</v>
      </c>
      <c r="U264" s="9">
        <f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40</v>
      </c>
      <c r="V264" s="9" t="str">
        <f>INDEX('Wand Mapping'!K:K, U264)</f>
        <v>wand_ai_380</v>
      </c>
      <c r="W264" s="9" t="str">
        <f>_xlfn.CONCAT(V264, "_", T264)</f>
        <v>wand_ai_380_AB</v>
      </c>
      <c r="Z264" s="9" t="str">
        <f>IF(ISBLANK(X264), W264, X264)</f>
        <v>wand_ai_380_AB</v>
      </c>
    </row>
    <row r="265" spans="1:26">
      <c r="A265" s="9" t="s">
        <v>536</v>
      </c>
      <c r="B265" s="9" t="s">
        <v>1122</v>
      </c>
      <c r="C265" s="9">
        <v>4</v>
      </c>
      <c r="D265" s="9">
        <v>7</v>
      </c>
      <c r="E265" s="9" t="str">
        <f>_xlfn.CONCAT(B265, RIGHT(_xlfn.CONCAT("0", D265), 2))</f>
        <v>BZ-4V07</v>
      </c>
      <c r="F265" s="9" t="s">
        <v>1008</v>
      </c>
      <c r="G265" s="9" t="s">
        <v>655</v>
      </c>
      <c r="H265" s="9" t="s">
        <v>652</v>
      </c>
      <c r="J265" s="9" t="e">
        <f>MATCH($A265, 'Spells By School'!A:A, 0)</f>
        <v>#N/A</v>
      </c>
      <c r="K265" s="9" t="e">
        <f>MATCH($A265, 'Spells By School'!B:B, 0)</f>
        <v>#N/A</v>
      </c>
      <c r="L265" s="9" t="e">
        <f>MATCH($A265, 'Spells By School'!C:C, 0)</f>
        <v>#N/A</v>
      </c>
      <c r="M265" s="9" t="e">
        <f>MATCH($A265, 'Spells By School'!D:D, 0)</f>
        <v>#N/A</v>
      </c>
      <c r="N265" s="9" t="e">
        <f>MATCH($A265, 'Spells By School'!E:E, 0)</f>
        <v>#N/A</v>
      </c>
      <c r="O265" s="9" t="e">
        <f>MATCH($A265, 'Spells By School'!F:F, 0)</f>
        <v>#N/A</v>
      </c>
      <c r="P265" s="9">
        <f ca="1">MATCH($A265, 'Spells By School'!G:G, 0)</f>
        <v>10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 ca="1">IF(ISNA($J265), IF(ISNA($K265), IF(ISNA($L265), IF(ISNA($M265), IF(ISNA($N265), IF(ISNA($O265), IF(ISNA($P265), IF(ISNA($Q265), IF(ISNA($R265), "###error###", R$1),Q$1),P$1),O$1),N$1),M$1),L$1),K$1),J$1)</f>
        <v>Necromancy</v>
      </c>
      <c r="T265" s="9" t="str">
        <f ca="1">IF(ISNA($J265), IF(ISNA($K265), IF(ISNA($L265), IF(ISNA($M265), IF(ISNA($N265), IF(ISNA($O265), IF(ISNA($P265), IF(ISNA($Q265), IF(ISNA($R265), "###error###", "WM"),"IL"),"NE"),"EN"),"EV"),"TR"),"DI"),"CO"),"AB")</f>
        <v>NE</v>
      </c>
      <c r="U265" s="9">
        <f ca="1"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85</v>
      </c>
      <c r="V265" s="9" t="str">
        <f ca="1">INDEX('Wand Mapping'!K:K, U265)</f>
        <v>wand_ai_830</v>
      </c>
      <c r="W265" s="9" t="str">
        <f ca="1">_xlfn.CONCAT(V265, "_", T265)</f>
        <v>wand_ai_830_NE</v>
      </c>
      <c r="Z265" s="9" t="str">
        <f ca="1">IF(ISBLANK(X265), W265, X265)</f>
        <v>wand_ai_830_NE</v>
      </c>
    </row>
    <row r="266" spans="1:26">
      <c r="A266" s="9" t="s">
        <v>351</v>
      </c>
      <c r="B266" s="9" t="s">
        <v>1124</v>
      </c>
      <c r="C266" s="9">
        <v>4</v>
      </c>
      <c r="D266" s="9">
        <v>7</v>
      </c>
      <c r="E266" s="9" t="str">
        <f>_xlfn.CONCAT(B266, RIGHT(_xlfn.CONCAT("0", D266), 2))</f>
        <v>BZ-4X07</v>
      </c>
      <c r="F266" s="9" t="s">
        <v>1010</v>
      </c>
      <c r="G266" s="9" t="s">
        <v>655</v>
      </c>
      <c r="H266" s="9" t="s">
        <v>652</v>
      </c>
      <c r="J266" s="9" t="e">
        <f>MATCH($A266, 'Spells By School'!A:A, 0)</f>
        <v>#N/A</v>
      </c>
      <c r="K266" s="9">
        <f>MATCH($A266, 'Spells By School'!B:B, 0)</f>
        <v>13</v>
      </c>
      <c r="L266" s="9" t="e">
        <f>MATCH($A266, 'Spells By School'!C:C, 0)</f>
        <v>#N/A</v>
      </c>
      <c r="M266" s="9" t="e">
        <f>MATCH($A266, 'Spells By School'!D:D, 0)</f>
        <v>#N/A</v>
      </c>
      <c r="N266" s="9" t="e">
        <f>MATCH($A266, 'Spells By School'!E:E, 0)</f>
        <v>#N/A</v>
      </c>
      <c r="O266" s="9" t="e">
        <f>MATCH($A266, 'Spells By School'!F:F, 0)</f>
        <v>#N/A</v>
      </c>
      <c r="P266" s="9" t="e">
        <f ca="1">MATCH($A266, 'Spells By School'!G:G, 0)</f>
        <v>#N/A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>IF(ISNA($J266), IF(ISNA($K266), IF(ISNA($L266), IF(ISNA($M266), IF(ISNA($N266), IF(ISNA($O266), IF(ISNA($P266), IF(ISNA($Q266), IF(ISNA($R266), "###error###", R$1),Q$1),P$1),O$1),N$1),M$1),L$1),K$1),J$1)</f>
        <v>Conjuration</v>
      </c>
      <c r="T266" s="9" t="str">
        <f>IF(ISNA($J266), IF(ISNA($K266), IF(ISNA($L266), IF(ISNA($M266), IF(ISNA($N266), IF(ISNA($O266), IF(ISNA($P266), IF(ISNA($Q266), IF(ISNA($R266), "###error###", "WM"),"IL"),"NE"),"EN"),"EV"),"TR"),"DI"),"CO"),"AB")</f>
        <v>CO</v>
      </c>
      <c r="U266" s="9">
        <f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58</v>
      </c>
      <c r="V266" s="9" t="str">
        <f>INDEX('Wand Mapping'!K:K, U266)</f>
        <v>wand_ai_560</v>
      </c>
      <c r="W266" s="9" t="str">
        <f>_xlfn.CONCAT(V266, "_", T266)</f>
        <v>wand_ai_560_CO</v>
      </c>
      <c r="Z266" s="9" t="str">
        <f>IF(ISBLANK(X266), W266, X266)</f>
        <v>wand_ai_560_CO</v>
      </c>
    </row>
    <row r="267" spans="1:26">
      <c r="A267" s="9" t="s">
        <v>476</v>
      </c>
      <c r="B267" s="9" t="s">
        <v>1125</v>
      </c>
      <c r="C267" s="9">
        <v>4</v>
      </c>
      <c r="D267" s="9">
        <v>7</v>
      </c>
      <c r="E267" s="9" t="str">
        <f>_xlfn.CONCAT(B267, RIGHT(_xlfn.CONCAT("0", D267), 2))</f>
        <v>BZ-4Y07</v>
      </c>
      <c r="F267" s="9" t="s">
        <v>1011</v>
      </c>
      <c r="G267" s="9" t="s">
        <v>655</v>
      </c>
      <c r="H267" s="9" t="s">
        <v>652</v>
      </c>
      <c r="J267" s="9" t="e">
        <f>MATCH($A267, 'Spells By School'!A:A, 0)</f>
        <v>#N/A</v>
      </c>
      <c r="K267" s="9" t="e">
        <f>MATCH($A267, 'Spells By School'!B:B, 0)</f>
        <v>#N/A</v>
      </c>
      <c r="L267" s="9" t="e">
        <f>MATCH($A267, 'Spells By School'!C:C, 0)</f>
        <v>#N/A</v>
      </c>
      <c r="M267" s="9" t="e">
        <f>MATCH($A267, 'Spells By School'!D:D, 0)</f>
        <v>#N/A</v>
      </c>
      <c r="N267" s="9" t="e">
        <f>MATCH($A267, 'Spells By School'!E:E, 0)</f>
        <v>#N/A</v>
      </c>
      <c r="O267" s="9" t="e">
        <f>MATCH($A267, 'Spells By School'!F:F, 0)</f>
        <v>#N/A</v>
      </c>
      <c r="P267" s="9">
        <f ca="1">MATCH($A267, 'Spells By School'!G:G, 0)</f>
        <v>41</v>
      </c>
      <c r="Q267" s="9" t="e">
        <f>MATCH($A267, 'Spells By School'!H:H, 0)</f>
        <v>#N/A</v>
      </c>
      <c r="R267" s="9" t="e">
        <f>MATCH($A267, 'Spells By School'!I:I, 0)</f>
        <v>#N/A</v>
      </c>
      <c r="S267" s="9" t="str">
        <f ca="1">IF(ISNA($J267), IF(ISNA($K267), IF(ISNA($L267), IF(ISNA($M267), IF(ISNA($N267), IF(ISNA($O267), IF(ISNA($P267), IF(ISNA($Q267), IF(ISNA($R267), "###error###", R$1),Q$1),P$1),O$1),N$1),M$1),L$1),K$1),J$1)</f>
        <v>Necromancy</v>
      </c>
      <c r="T267" s="9" t="str">
        <f ca="1">IF(ISNA($J267), IF(ISNA($K267), IF(ISNA($L267), IF(ISNA($M267), IF(ISNA($N267), IF(ISNA($O267), IF(ISNA($P267), IF(ISNA($Q267), IF(ISNA($R267), "###error###", "WM"),"IL"),"NE"),"EN"),"EV"),"TR"),"DI"),"CO"),"AB")</f>
        <v>NE</v>
      </c>
      <c r="U267" s="9">
        <f ca="1">IF(ISNA($J267), IF(ISNA($K267), IF(ISNA($L267), IF(ISNA($M267), IF(ISNA($N267), IF(ISNA($O267), IF(ISNA($P267), IF(ISNA($Q267), IF(ISNA($R267), "###error###", MATCH(A267, 'Wand Mapping'!J:J,0)),MATCH(A267, 'Wand Mapping'!I:I,0)),MATCH(A267, 'Wand Mapping'!H:H,0)),MATCH(A267, 'Wand Mapping'!G:G,0)),MATCH(A267, 'Wand Mapping'!F:F,0)),MATCH(A267, 'Wand Mapping'!E:E,0)),MATCH(A267, 'Wand Mapping'!D:D,0)),MATCH(A267, 'Wand Mapping'!C:C,0)),MATCH(A267, 'Wand Mapping'!B:B,0))</f>
        <v>77</v>
      </c>
      <c r="V267" s="9" t="str">
        <f ca="1">INDEX('Wand Mapping'!K:K, U267)</f>
        <v>wand_ai_750</v>
      </c>
      <c r="W267" s="9" t="str">
        <f ca="1">_xlfn.CONCAT(V267, "_", T267)</f>
        <v>wand_ai_750_NE</v>
      </c>
      <c r="Z267" s="9" t="str">
        <f ca="1">IF(ISBLANK(X267), W267, X267)</f>
        <v>wand_ai_750_NE</v>
      </c>
    </row>
    <row r="268" spans="1:26">
      <c r="A268" s="9" t="s">
        <v>152</v>
      </c>
      <c r="B268" s="9" t="s">
        <v>1126</v>
      </c>
      <c r="C268" s="9">
        <v>4</v>
      </c>
      <c r="D268" s="9">
        <v>7</v>
      </c>
      <c r="E268" s="9" t="str">
        <f>_xlfn.CONCAT(B268, RIGHT(_xlfn.CONCAT("0", D268), 2))</f>
        <v>BZ-4Z07</v>
      </c>
      <c r="F268" s="9" t="s">
        <v>1012</v>
      </c>
      <c r="G268" s="9" t="s">
        <v>655</v>
      </c>
      <c r="H268" s="9" t="s">
        <v>652</v>
      </c>
      <c r="J268" s="9" t="e">
        <f>MATCH($A268, 'Spells By School'!A:A, 0)</f>
        <v>#N/A</v>
      </c>
      <c r="K268" s="9">
        <f>MATCH($A268, 'Spells By School'!B:B, 0)</f>
        <v>70</v>
      </c>
      <c r="L268" s="9" t="e">
        <f>MATCH($A268, 'Spells By School'!C:C, 0)</f>
        <v>#N/A</v>
      </c>
      <c r="M268" s="9" t="e">
        <f>MATCH($A268, 'Spells By School'!D:D, 0)</f>
        <v>#N/A</v>
      </c>
      <c r="N268" s="9" t="e">
        <f>MATCH($A268, 'Spells By School'!E:E, 0)</f>
        <v>#N/A</v>
      </c>
      <c r="O268" s="9" t="e">
        <f>MATCH($A268, 'Spells By School'!F:F, 0)</f>
        <v>#N/A</v>
      </c>
      <c r="P268" s="9" t="e">
        <f ca="1">MATCH($A268, 'Spells By School'!G:G, 0)</f>
        <v>#N/A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>IF(ISNA($J268), IF(ISNA($K268), IF(ISNA($L268), IF(ISNA($M268), IF(ISNA($N268), IF(ISNA($O268), IF(ISNA($P268), IF(ISNA($Q268), IF(ISNA($R268), "###error###", R$1),Q$1),P$1),O$1),N$1),M$1),L$1),K$1),J$1)</f>
        <v>Conjuration</v>
      </c>
      <c r="T268" s="9" t="str">
        <f>IF(ISNA($J268), IF(ISNA($K268), IF(ISNA($L268), IF(ISNA($M268), IF(ISNA($N268), IF(ISNA($O268), IF(ISNA($P268), IF(ISNA($Q268), IF(ISNA($R268), "###error###", "WM"),"IL"),"NE"),"EN"),"EV"),"TR"),"DI"),"CO"),"AB")</f>
        <v>CO</v>
      </c>
      <c r="U268" s="9">
        <f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27</v>
      </c>
      <c r="V268" s="9" t="str">
        <f>INDEX('Wand Mapping'!K:K, U268)</f>
        <v>wand_ai_250</v>
      </c>
      <c r="W268" s="9" t="str">
        <f>_xlfn.CONCAT(V268, "_", T268)</f>
        <v>wand_ai_250_CO</v>
      </c>
      <c r="Z268" s="9" t="str">
        <f>IF(ISBLANK(X268), W268, X268)</f>
        <v>wand_ai_250_CO</v>
      </c>
    </row>
    <row r="269" spans="1:26">
      <c r="A269" s="17" t="s">
        <v>1091</v>
      </c>
      <c r="B269" s="17" t="s">
        <v>1128</v>
      </c>
      <c r="C269" s="17">
        <v>5</v>
      </c>
      <c r="D269" s="17">
        <v>9</v>
      </c>
      <c r="E269" s="17" t="str">
        <f>_xlfn.CONCAT(B269, RIGHT(_xlfn.CONCAT("0", D269), 2))</f>
        <v>BZ-5!09</v>
      </c>
      <c r="F269" s="17" t="s">
        <v>1047</v>
      </c>
      <c r="G269" s="17" t="s">
        <v>655</v>
      </c>
      <c r="H269" s="17" t="s">
        <v>652</v>
      </c>
      <c r="I269" s="17"/>
      <c r="J269" s="17" t="e">
        <f>MATCH($A269, 'Spells By School'!A:A, 0)</f>
        <v>#N/A</v>
      </c>
      <c r="K269" s="17" t="e">
        <f>MATCH($A269, 'Spells By School'!B:B, 0)</f>
        <v>#N/A</v>
      </c>
      <c r="L269" s="17" t="e">
        <f>MATCH($A269, 'Spells By School'!C:C, 0)</f>
        <v>#N/A</v>
      </c>
      <c r="M269" s="17" t="e">
        <f>MATCH($A269, 'Spells By School'!D:D, 0)</f>
        <v>#N/A</v>
      </c>
      <c r="N269" s="17" t="e">
        <f>MATCH($A269, 'Spells By School'!E:E, 0)</f>
        <v>#N/A</v>
      </c>
      <c r="O269" s="17" t="e">
        <f>MATCH($A269, 'Spells By School'!F:F, 0)</f>
        <v>#N/A</v>
      </c>
      <c r="P269" s="17" t="e">
        <f ca="1">MATCH($A269, 'Spells By School'!G:G, 0)</f>
        <v>#N/A</v>
      </c>
      <c r="Q269" s="17" t="e">
        <f>MATCH($A269, 'Spells By School'!H:H, 0)</f>
        <v>#N/A</v>
      </c>
      <c r="R269" s="17" t="e">
        <f>MATCH($A269, 'Spells By School'!I:I, 0)</f>
        <v>#N/A</v>
      </c>
      <c r="S269" s="9" t="str">
        <f ca="1">IF(ISNA($J269), IF(ISNA($K269), IF(ISNA($L269), IF(ISNA($M269), IF(ISNA($N269), IF(ISNA($O269), IF(ISNA($P269), IF(ISNA($Q269), IF(ISNA($R269), "###error###", R$1),Q$1),P$1),O$1),N$1),M$1),L$1),K$1),J$1)</f>
        <v>###error###</v>
      </c>
      <c r="T269" s="9" t="str">
        <f ca="1">IF(ISNA($J269), IF(ISNA($K269), IF(ISNA($L269), IF(ISNA($M269), IF(ISNA($N269), IF(ISNA($O269), IF(ISNA($P269), IF(ISNA($Q269), IF(ISNA($R269), "###error###", "WM"),"IL"),"NE"),"EN"),"EV"),"TR"),"DI"),"CO"),"AB")</f>
        <v>###error###</v>
      </c>
      <c r="U269" s="9" t="str">
        <f ca="1"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###error###</v>
      </c>
      <c r="V269" s="9" t="e">
        <f ca="1">INDEX('Wand Mapping'!K:K, U269)</f>
        <v>#VALUE!</v>
      </c>
      <c r="W269" s="9" t="e">
        <f ca="1">_xlfn.CONCAT(V269, "_", T269)</f>
        <v>#VALUE!</v>
      </c>
      <c r="X269" s="9" t="s">
        <v>1939</v>
      </c>
      <c r="Y269" s="17"/>
      <c r="Z269" s="9" t="str">
        <f>IF(ISBLANK(X269), W269, X269)</f>
        <v>IWAND13</v>
      </c>
    </row>
    <row r="270" spans="1:26">
      <c r="A270" s="9" t="s">
        <v>554</v>
      </c>
      <c r="B270" s="9" t="s">
        <v>1129</v>
      </c>
      <c r="C270" s="9">
        <v>5</v>
      </c>
      <c r="D270" s="9">
        <v>9</v>
      </c>
      <c r="E270" s="9" t="str">
        <f>_xlfn.CONCAT(B270, RIGHT(_xlfn.CONCAT("0", D270), 2))</f>
        <v>BZ-5[09</v>
      </c>
      <c r="F270" s="9" t="s">
        <v>1048</v>
      </c>
      <c r="G270" s="9" t="s">
        <v>655</v>
      </c>
      <c r="H270" s="9" t="s">
        <v>652</v>
      </c>
      <c r="J270" s="9" t="e">
        <f>MATCH($A270, 'Spells By School'!A:A, 0)</f>
        <v>#N/A</v>
      </c>
      <c r="K270" s="9" t="e">
        <f>MATCH($A270, 'Spells By School'!B:B, 0)</f>
        <v>#N/A</v>
      </c>
      <c r="L270" s="9" t="e">
        <f>MATCH($A270, 'Spells By School'!C:C, 0)</f>
        <v>#N/A</v>
      </c>
      <c r="M270" s="9" t="e">
        <f>MATCH($A270, 'Spells By School'!D:D, 0)</f>
        <v>#N/A</v>
      </c>
      <c r="N270" s="9">
        <f>MATCH($A270, 'Spells By School'!E:E, 0)</f>
        <v>16</v>
      </c>
      <c r="O270" s="9" t="e">
        <f>MATCH($A270, 'Spells By School'!F:F, 0)</f>
        <v>#N/A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>IF(ISNA($J270), IF(ISNA($K270), IF(ISNA($L270), IF(ISNA($M270), IF(ISNA($N270), IF(ISNA($O270), IF(ISNA($P270), IF(ISNA($Q270), IF(ISNA($R270), "###error###", R$1),Q$1),P$1),O$1),N$1),M$1),L$1),K$1),J$1)</f>
        <v>Invocation</v>
      </c>
      <c r="T270" s="9" t="str">
        <f>IF(ISNA($J270), IF(ISNA($K270), IF(ISNA($L270), IF(ISNA($M270), IF(ISNA($N270), IF(ISNA($O270), IF(ISNA($P270), IF(ISNA($Q270), IF(ISNA($R270), "###error###", "WM"),"IL"),"NE"),"EN"),"EV"),"TR"),"DI"),"CO"),"AB")</f>
        <v>EV</v>
      </c>
      <c r="U270" s="9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88</v>
      </c>
      <c r="V270" s="9" t="str">
        <f>INDEX('Wand Mapping'!K:K, U270)</f>
        <v>wand_ai_860</v>
      </c>
      <c r="W270" s="9" t="str">
        <f>_xlfn.CONCAT(V270, "_", T270)</f>
        <v>wand_ai_860_EV</v>
      </c>
      <c r="Z270" s="9" t="str">
        <f>IF(ISBLANK(X270), W270, X270)</f>
        <v>wand_ai_860_EV</v>
      </c>
    </row>
    <row r="271" spans="1:26">
      <c r="A271" s="9" t="s">
        <v>39</v>
      </c>
      <c r="B271" s="9" t="s">
        <v>1130</v>
      </c>
      <c r="C271" s="9">
        <v>5</v>
      </c>
      <c r="D271" s="9">
        <v>9</v>
      </c>
      <c r="E271" s="9" t="str">
        <f>_xlfn.CONCAT(B271, RIGHT(_xlfn.CONCAT("0", D271), 2))</f>
        <v>BZ-5]09</v>
      </c>
      <c r="F271" s="9" t="s">
        <v>1049</v>
      </c>
      <c r="G271" s="9" t="s">
        <v>655</v>
      </c>
      <c r="H271" s="9" t="s">
        <v>652</v>
      </c>
      <c r="J271" s="9" t="e">
        <f>MATCH($A271, 'Spells By School'!A:A, 0)</f>
        <v>#N/A</v>
      </c>
      <c r="K271" s="9">
        <f>MATCH($A271, 'Spells By School'!B:B, 0)</f>
        <v>51</v>
      </c>
      <c r="L271" s="9" t="e">
        <f>MATCH($A271, 'Spells By School'!C:C, 0)</f>
        <v>#N/A</v>
      </c>
      <c r="M271" s="9" t="e">
        <f>MATCH($A271, 'Spells By School'!D:D, 0)</f>
        <v>#N/A</v>
      </c>
      <c r="N271" s="9" t="e">
        <f>MATCH($A271, 'Spells By School'!E:E, 0)</f>
        <v>#N/A</v>
      </c>
      <c r="O271" s="9" t="e">
        <f>MATCH($A271, 'Spells By School'!F:F, 0)</f>
        <v>#N/A</v>
      </c>
      <c r="P271" s="9" t="e">
        <f ca="1">MATCH($A271, 'Spells By School'!G:G, 0)</f>
        <v>#N/A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>IF(ISNA($J271), IF(ISNA($K271), IF(ISNA($L271), IF(ISNA($M271), IF(ISNA($N271), IF(ISNA($O271), IF(ISNA($P271), IF(ISNA($Q271), IF(ISNA($R271), "###error###", R$1),Q$1),P$1),O$1),N$1),M$1),L$1),K$1),J$1)</f>
        <v>Conjuration</v>
      </c>
      <c r="T271" s="9" t="str">
        <f>IF(ISNA($J271), IF(ISNA($K271), IF(ISNA($L271), IF(ISNA($M271), IF(ISNA($N271), IF(ISNA($O271), IF(ISNA($P271), IF(ISNA($Q271), IF(ISNA($R271), "###error###", "WM"),"IL"),"NE"),"EN"),"EV"),"TR"),"DI"),"CO"),"AB")</f>
        <v>CO</v>
      </c>
      <c r="U271" s="9">
        <f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8</v>
      </c>
      <c r="V271" s="9" t="str">
        <f>INDEX('Wand Mapping'!K:K, U271)</f>
        <v>wand_ai_060</v>
      </c>
      <c r="W271" s="9" t="str">
        <f>_xlfn.CONCAT(V271, "_", T271)</f>
        <v>wand_ai_060_CO</v>
      </c>
      <c r="Z271" s="9" t="str">
        <f>IF(ISBLANK(X271), W271, X271)</f>
        <v>wand_ai_060_CO</v>
      </c>
    </row>
    <row r="272" spans="1:26">
      <c r="A272" s="9" t="s">
        <v>506</v>
      </c>
      <c r="B272" s="9" t="s">
        <v>1131</v>
      </c>
      <c r="C272" s="9">
        <v>5</v>
      </c>
      <c r="D272" s="9">
        <v>9</v>
      </c>
      <c r="E272" s="9" t="str">
        <f>_xlfn.CONCAT(B272, RIGHT(_xlfn.CONCAT("0", D272), 2))</f>
        <v>BZ-5_09</v>
      </c>
      <c r="F272" s="9" t="s">
        <v>1050</v>
      </c>
      <c r="G272" s="9" t="s">
        <v>655</v>
      </c>
      <c r="H272" s="9" t="s">
        <v>652</v>
      </c>
      <c r="J272" s="9" t="e">
        <f>MATCH($A272, 'Spells By School'!A:A, 0)</f>
        <v>#N/A</v>
      </c>
      <c r="K272" s="9" t="e">
        <f>MATCH($A272, 'Spells By School'!B:B, 0)</f>
        <v>#N/A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 t="e">
        <f>MATCH($A272, 'Spells By School'!F:F, 0)</f>
        <v>#N/A</v>
      </c>
      <c r="P272" s="9" t="e">
        <f ca="1">MATCH($A272, 'Spells By School'!G:G, 0)</f>
        <v>#N/A</v>
      </c>
      <c r="Q272" s="9">
        <f>MATCH($A272, 'Spells By School'!H:H, 0)</f>
        <v>26</v>
      </c>
      <c r="R272" s="9" t="e">
        <f>MATCH($A272, 'Spells By School'!I:I, 0)</f>
        <v>#N/A</v>
      </c>
      <c r="S272" s="9" t="str">
        <f ca="1">IF(ISNA($J272), IF(ISNA($K272), IF(ISNA($L272), IF(ISNA($M272), IF(ISNA($N272), IF(ISNA($O272), IF(ISNA($P272), IF(ISNA($Q272), IF(ISNA($R272), "###error###", R$1),Q$1),P$1),O$1),N$1),M$1),L$1),K$1),J$1)</f>
        <v>Illusion</v>
      </c>
      <c r="T272" s="9" t="str">
        <f ca="1">IF(ISNA($J272), IF(ISNA($K272), IF(ISNA($L272), IF(ISNA($M272), IF(ISNA($N272), IF(ISNA($O272), IF(ISNA($P272), IF(ISNA($Q272), IF(ISNA($R272), "###error###", "WM"),"IL"),"NE"),"EN"),"EV"),"TR"),"DI"),"CO"),"AB")</f>
        <v>IL</v>
      </c>
      <c r="U272" s="9">
        <f ca="1"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81</v>
      </c>
      <c r="V272" s="9" t="str">
        <f ca="1">INDEX('Wand Mapping'!K:K, U272)</f>
        <v>wand_ai_790</v>
      </c>
      <c r="W272" s="9" t="str">
        <f ca="1">_xlfn.CONCAT(V272, "_", T272)</f>
        <v>wand_ai_790_IL</v>
      </c>
      <c r="Z272" s="9" t="str">
        <f ca="1">IF(ISBLANK(X272), W272, X272)</f>
        <v>wand_ai_790_IL</v>
      </c>
    </row>
    <row r="273" spans="1:26">
      <c r="A273" s="9" t="s">
        <v>423</v>
      </c>
      <c r="B273" s="9" t="s">
        <v>741</v>
      </c>
      <c r="C273" s="9">
        <v>5</v>
      </c>
      <c r="D273" s="9">
        <v>9</v>
      </c>
      <c r="E273" s="9" t="str">
        <f>_xlfn.CONCAT(B273, RIGHT(_xlfn.CONCAT("0", D273), 2))</f>
        <v>BZ-5009</v>
      </c>
      <c r="F273" s="9" t="s">
        <v>1051</v>
      </c>
      <c r="G273" s="9" t="s">
        <v>655</v>
      </c>
      <c r="H273" s="9" t="s">
        <v>652</v>
      </c>
      <c r="J273" s="9" t="e">
        <f>MATCH($A273, 'Spells By School'!A:A, 0)</f>
        <v>#N/A</v>
      </c>
      <c r="K273" s="9" t="e">
        <f>MATCH($A273, 'Spells By School'!B:B, 0)</f>
        <v>#N/A</v>
      </c>
      <c r="L273" s="9" t="e">
        <f>MATCH($A273, 'Spells By School'!C:C, 0)</f>
        <v>#N/A</v>
      </c>
      <c r="M273" s="9" t="e">
        <f>MATCH($A273, 'Spells By School'!D:D, 0)</f>
        <v>#N/A</v>
      </c>
      <c r="N273" s="9" t="e">
        <f>MATCH($A273, 'Spells By School'!E:E, 0)</f>
        <v>#N/A</v>
      </c>
      <c r="O273" s="9">
        <f>MATCH($A273, 'Spells By School'!F:F, 0)</f>
        <v>16</v>
      </c>
      <c r="P273" s="9" t="e">
        <f ca="1">MATCH($A273, 'Spells By School'!G:G, 0)</f>
        <v>#N/A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>IF(ISNA($J273), IF(ISNA($K273), IF(ISNA($L273), IF(ISNA($M273), IF(ISNA($N273), IF(ISNA($O273), IF(ISNA($P273), IF(ISNA($Q273), IF(ISNA($R273), "###error###", R$1),Q$1),P$1),O$1),N$1),M$1),L$1),K$1),J$1)</f>
        <v>Enchantment</v>
      </c>
      <c r="T273" s="9" t="str">
        <f>IF(ISNA($J273), IF(ISNA($K273), IF(ISNA($L273), IF(ISNA($M273), IF(ISNA($N273), IF(ISNA($O273), IF(ISNA($P273), IF(ISNA($Q273), IF(ISNA($R273), "###error###", "WM"),"IL"),"NE"),"EN"),"EV"),"TR"),"DI"),"CO"),"AB")</f>
        <v>EN</v>
      </c>
      <c r="U273" s="9">
        <f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69</v>
      </c>
      <c r="V273" s="9" t="str">
        <f>INDEX('Wand Mapping'!K:K, U273)</f>
        <v>wand_ai_670</v>
      </c>
      <c r="W273" s="9" t="str">
        <f>_xlfn.CONCAT(V273, "_", T273)</f>
        <v>wand_ai_670_EN</v>
      </c>
      <c r="Z273" s="9" t="str">
        <f>IF(ISBLANK(X273), W273, X273)</f>
        <v>wand_ai_670_EN</v>
      </c>
    </row>
    <row r="274" spans="1:26">
      <c r="A274" s="9" t="s">
        <v>490</v>
      </c>
      <c r="B274" s="9" t="s">
        <v>742</v>
      </c>
      <c r="C274" s="9">
        <v>5</v>
      </c>
      <c r="D274" s="9">
        <v>9</v>
      </c>
      <c r="E274" s="9" t="str">
        <f>_xlfn.CONCAT(B274, RIGHT(_xlfn.CONCAT("0", D274), 2))</f>
        <v>BZ-5109</v>
      </c>
      <c r="F274" s="9" t="s">
        <v>1052</v>
      </c>
      <c r="G274" s="9" t="s">
        <v>655</v>
      </c>
      <c r="H274" s="9" t="s">
        <v>652</v>
      </c>
      <c r="J274" s="9" t="e">
        <f>MATCH($A274, 'Spells By School'!A:A, 0)</f>
        <v>#N/A</v>
      </c>
      <c r="K274" s="9" t="e">
        <f>MATCH($A274, 'Spells By School'!B:B, 0)</f>
        <v>#N/A</v>
      </c>
      <c r="L274" s="9" t="e">
        <f>MATCH($A274, 'Spells By School'!C:C, 0)</f>
        <v>#N/A</v>
      </c>
      <c r="M274" s="9" t="e">
        <f>MATCH($A274, 'Spells By School'!D:D, 0)</f>
        <v>#N/A</v>
      </c>
      <c r="N274" s="9" t="e">
        <f>MATCH($A274, 'Spells By School'!E:E, 0)</f>
        <v>#N/A</v>
      </c>
      <c r="O274" s="9">
        <f>MATCH($A274, 'Spells By School'!F:F, 0)</f>
        <v>31</v>
      </c>
      <c r="P274" s="9" t="e">
        <f ca="1">MATCH($A274, 'Spells By School'!G:G, 0)</f>
        <v>#N/A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>IF(ISNA($J274), IF(ISNA($K274), IF(ISNA($L274), IF(ISNA($M274), IF(ISNA($N274), IF(ISNA($O274), IF(ISNA($P274), IF(ISNA($Q274), IF(ISNA($R274), "###error###", R$1),Q$1),P$1),O$1),N$1),M$1),L$1),K$1),J$1)</f>
        <v>Enchantment</v>
      </c>
      <c r="T274" s="9" t="str">
        <f>IF(ISNA($J274), IF(ISNA($K274), IF(ISNA($L274), IF(ISNA($M274), IF(ISNA($N274), IF(ISNA($O274), IF(ISNA($P274), IF(ISNA($Q274), IF(ISNA($R274), "###error###", "WM"),"IL"),"NE"),"EN"),"EV"),"TR"),"DI"),"CO"),"AB")</f>
        <v>EN</v>
      </c>
      <c r="U274" s="9">
        <f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79</v>
      </c>
      <c r="V274" s="9" t="str">
        <f>INDEX('Wand Mapping'!K:K, U274)</f>
        <v>wand_ai_770</v>
      </c>
      <c r="W274" s="9" t="str">
        <f>_xlfn.CONCAT(V274, "_", T274)</f>
        <v>wand_ai_770_EN</v>
      </c>
      <c r="Z274" s="9" t="str">
        <f>IF(ISBLANK(X274), W274, X274)</f>
        <v>wand_ai_770_EN</v>
      </c>
    </row>
    <row r="275" spans="1:26">
      <c r="A275" s="9" t="s">
        <v>41</v>
      </c>
      <c r="B275" s="9" t="s">
        <v>743</v>
      </c>
      <c r="C275" s="9">
        <v>5</v>
      </c>
      <c r="D275" s="9">
        <v>9</v>
      </c>
      <c r="E275" s="9" t="str">
        <f>_xlfn.CONCAT(B275, RIGHT(_xlfn.CONCAT("0", D275), 2))</f>
        <v>BZ-5209</v>
      </c>
      <c r="F275" s="9" t="s">
        <v>1053</v>
      </c>
      <c r="G275" s="9" t="s">
        <v>655</v>
      </c>
      <c r="H275" s="9" t="s">
        <v>652</v>
      </c>
      <c r="J275" s="9" t="e">
        <f>MATCH($A275, 'Spells By School'!A:A, 0)</f>
        <v>#N/A</v>
      </c>
      <c r="K275" s="9" t="e">
        <f>MATCH($A275, 'Spells By School'!B:B, 0)</f>
        <v>#N/A</v>
      </c>
      <c r="L275" s="9" t="e">
        <f>MATCH($A275, 'Spells By School'!C:C, 0)</f>
        <v>#N/A</v>
      </c>
      <c r="M275" s="9" t="e">
        <f>MATCH($A275, 'Spells By School'!D:D, 0)</f>
        <v>#N/A</v>
      </c>
      <c r="N275" s="9" t="e">
        <f>MATCH($A275, 'Spells By School'!E:E, 0)</f>
        <v>#N/A</v>
      </c>
      <c r="O275" s="9">
        <f>MATCH($A275, 'Spells By School'!F:F, 0)</f>
        <v>3</v>
      </c>
      <c r="P275" s="9" t="e">
        <f ca="1">MATCH($A275, 'Spells By School'!G:G, 0)</f>
        <v>#N/A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>IF(ISNA($J275), IF(ISNA($K275), IF(ISNA($L275), IF(ISNA($M275), IF(ISNA($N275), IF(ISNA($O275), IF(ISNA($P275), IF(ISNA($Q275), IF(ISNA($R275), "###error###", R$1),Q$1),P$1),O$1),N$1),M$1),L$1),K$1),J$1)</f>
        <v>Enchantment</v>
      </c>
      <c r="T275" s="9" t="str">
        <f>IF(ISNA($J275), IF(ISNA($K275), IF(ISNA($L275), IF(ISNA($M275), IF(ISNA($N275), IF(ISNA($O275), IF(ISNA($P275), IF(ISNA($Q275), IF(ISNA($R275), "###error###", "WM"),"IL"),"NE"),"EN"),"EV"),"TR"),"DI"),"CO"),"AB")</f>
        <v>EN</v>
      </c>
      <c r="U275" s="9">
        <f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8</v>
      </c>
      <c r="V275" s="9" t="str">
        <f>INDEX('Wand Mapping'!K:K, U275)</f>
        <v>wand_ai_060</v>
      </c>
      <c r="W275" s="9" t="str">
        <f>_xlfn.CONCAT(V275, "_", T275)</f>
        <v>wand_ai_060_EN</v>
      </c>
      <c r="Z275" s="9" t="str">
        <f>IF(ISBLANK(X275), W275, X275)</f>
        <v>wand_ai_060_EN</v>
      </c>
    </row>
    <row r="276" spans="1:26">
      <c r="A276" s="9" t="s">
        <v>598</v>
      </c>
      <c r="B276" s="9" t="s">
        <v>744</v>
      </c>
      <c r="C276" s="9">
        <v>5</v>
      </c>
      <c r="D276" s="9">
        <v>9</v>
      </c>
      <c r="E276" s="9" t="str">
        <f>_xlfn.CONCAT(B276, RIGHT(_xlfn.CONCAT("0", D276), 2))</f>
        <v>BZ-5309</v>
      </c>
      <c r="F276" s="9" t="s">
        <v>1054</v>
      </c>
      <c r="G276" s="9" t="s">
        <v>655</v>
      </c>
      <c r="H276" s="9" t="s">
        <v>652</v>
      </c>
      <c r="J276" s="9" t="e">
        <f>MATCH($A276, 'Spells By School'!A:A, 0)</f>
        <v>#N/A</v>
      </c>
      <c r="K276" s="9" t="e">
        <f>MATCH($A276, 'Spells By School'!B:B, 0)</f>
        <v>#N/A</v>
      </c>
      <c r="L276" s="9" t="e">
        <f>MATCH($A276, 'Spells By School'!C:C, 0)</f>
        <v>#N/A</v>
      </c>
      <c r="M276" s="9" t="e">
        <f>MATCH($A276, 'Spells By School'!D:D, 0)</f>
        <v>#N/A</v>
      </c>
      <c r="N276" s="9" t="e">
        <f>MATCH($A276, 'Spells By School'!E:E, 0)</f>
        <v>#N/A</v>
      </c>
      <c r="O276" s="9">
        <f>MATCH($A276, 'Spells By School'!F:F, 0)</f>
        <v>24</v>
      </c>
      <c r="P276" s="9" t="e">
        <f ca="1">MATCH($A276, 'Spells By School'!G:G, 0)</f>
        <v>#N/A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>IF(ISNA($J276), IF(ISNA($K276), IF(ISNA($L276), IF(ISNA($M276), IF(ISNA($N276), IF(ISNA($O276), IF(ISNA($P276), IF(ISNA($Q276), IF(ISNA($R276), "###error###", R$1),Q$1),P$1),O$1),N$1),M$1),L$1),K$1),J$1)</f>
        <v>Enchantment</v>
      </c>
      <c r="T276" s="9" t="str">
        <f>IF(ISNA($J276), IF(ISNA($K276), IF(ISNA($L276), IF(ISNA($M276), IF(ISNA($N276), IF(ISNA($O276), IF(ISNA($P276), IF(ISNA($Q276), IF(ISNA($R276), "###error###", "WM"),"IL"),"NE"),"EN"),"EV"),"TR"),"DI"),"CO"),"AB")</f>
        <v>EN</v>
      </c>
      <c r="U276" s="9">
        <f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95</v>
      </c>
      <c r="V276" s="9" t="str">
        <f>INDEX('Wand Mapping'!K:K, U276)</f>
        <v>wand_ai_930</v>
      </c>
      <c r="W276" s="9" t="str">
        <f>_xlfn.CONCAT(V276, "_", T276)</f>
        <v>wand_ai_930_EN</v>
      </c>
      <c r="Z276" s="9" t="str">
        <f>IF(ISBLANK(X276), W276, X276)</f>
        <v>wand_ai_930_EN</v>
      </c>
    </row>
    <row r="277" spans="1:26">
      <c r="A277" s="9" t="s">
        <v>426</v>
      </c>
      <c r="B277" s="9" t="s">
        <v>745</v>
      </c>
      <c r="C277" s="9">
        <v>5</v>
      </c>
      <c r="D277" s="9">
        <v>9</v>
      </c>
      <c r="E277" s="9" t="str">
        <f>_xlfn.CONCAT(B277, RIGHT(_xlfn.CONCAT("0", D277), 2))</f>
        <v>BZ-5409</v>
      </c>
      <c r="F277" s="9" t="s">
        <v>1055</v>
      </c>
      <c r="G277" s="9" t="s">
        <v>655</v>
      </c>
      <c r="H277" s="9" t="s">
        <v>652</v>
      </c>
      <c r="J277" s="9">
        <f>MATCH($A277, 'Spells By School'!A:A, 0)</f>
        <v>69</v>
      </c>
      <c r="K277" s="9" t="e">
        <f>MATCH($A277, 'Spells By School'!B:B, 0)</f>
        <v>#N/A</v>
      </c>
      <c r="L277" s="9" t="e">
        <f>MATCH($A277, 'Spells By School'!C:C, 0)</f>
        <v>#N/A</v>
      </c>
      <c r="M277" s="9" t="e">
        <f>MATCH($A277, 'Spells By School'!D:D, 0)</f>
        <v>#N/A</v>
      </c>
      <c r="N277" s="9" t="e">
        <f>MATCH($A277, 'Spells By School'!E:E, 0)</f>
        <v>#N/A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>IF(ISNA($J277), IF(ISNA($K277), IF(ISNA($L277), IF(ISNA($M277), IF(ISNA($N277), IF(ISNA($O277), IF(ISNA($P277), IF(ISNA($Q277), IF(ISNA($R277), "###error###", R$1),Q$1),P$1),O$1),N$1),M$1),L$1),K$1),J$1)</f>
        <v>Abjuration</v>
      </c>
      <c r="T277" s="9" t="str">
        <f>IF(ISNA($J277), IF(ISNA($K277), IF(ISNA($L277), IF(ISNA($M277), IF(ISNA($N277), IF(ISNA($O277), IF(ISNA($P277), IF(ISNA($Q277), IF(ISNA($R277), "###error###", "WM"),"IL"),"NE"),"EN"),"EV"),"TR"),"DI"),"CO"),"AB")</f>
        <v>AB</v>
      </c>
      <c r="U277" s="9">
        <f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70</v>
      </c>
      <c r="V277" s="9" t="str">
        <f>INDEX('Wand Mapping'!K:K, U277)</f>
        <v>wand_ai_680</v>
      </c>
      <c r="W277" s="9" t="str">
        <f>_xlfn.CONCAT(V277, "_", T277)</f>
        <v>wand_ai_680_AB</v>
      </c>
      <c r="Z277" s="9" t="str">
        <f>IF(ISBLANK(X277), W277, X277)</f>
        <v>wand_ai_680_AB</v>
      </c>
    </row>
    <row r="278" spans="1:26">
      <c r="A278" s="9" t="s">
        <v>144</v>
      </c>
      <c r="B278" s="9" t="s">
        <v>746</v>
      </c>
      <c r="C278" s="9">
        <v>5</v>
      </c>
      <c r="D278" s="9">
        <v>9</v>
      </c>
      <c r="E278" s="9" t="str">
        <f>_xlfn.CONCAT(B278, RIGHT(_xlfn.CONCAT("0", D278), 2))</f>
        <v>BZ-5509</v>
      </c>
      <c r="F278" s="9" t="s">
        <v>1056</v>
      </c>
      <c r="G278" s="9" t="s">
        <v>655</v>
      </c>
      <c r="H278" s="9" t="s">
        <v>652</v>
      </c>
      <c r="J278" s="9">
        <f>MATCH($A278, 'Spells By School'!A:A, 0)</f>
        <v>51</v>
      </c>
      <c r="K278" s="9" t="e">
        <f>MATCH($A278, 'Spells By School'!B:B, 0)</f>
        <v>#N/A</v>
      </c>
      <c r="L278" s="9" t="e">
        <f>MATCH($A278, 'Spells By School'!C:C, 0)</f>
        <v>#N/A</v>
      </c>
      <c r="M278" s="9" t="e">
        <f>MATCH($A278, 'Spells By School'!D:D, 0)</f>
        <v>#N/A</v>
      </c>
      <c r="N278" s="9" t="e">
        <f>MATCH($A278, 'Spells By School'!E:E, 0)</f>
        <v>#N/A</v>
      </c>
      <c r="O278" s="9" t="e">
        <f>MATCH($A278, 'Spells By School'!F:F, 0)</f>
        <v>#N/A</v>
      </c>
      <c r="P278" s="9" t="e">
        <f ca="1">MATCH($A278, 'Spells By School'!G:G, 0)</f>
        <v>#N/A</v>
      </c>
      <c r="Q278" s="9" t="e">
        <f>MATCH($A278, 'Spells By School'!H:H, 0)</f>
        <v>#N/A</v>
      </c>
      <c r="R278" s="9" t="e">
        <f>MATCH($A278, 'Spells By School'!I:I, 0)</f>
        <v>#N/A</v>
      </c>
      <c r="S278" s="9" t="str">
        <f>IF(ISNA($J278), IF(ISNA($K278), IF(ISNA($L278), IF(ISNA($M278), IF(ISNA($N278), IF(ISNA($O278), IF(ISNA($P278), IF(ISNA($Q278), IF(ISNA($R278), "###error###", R$1),Q$1),P$1),O$1),N$1),M$1),L$1),K$1),J$1)</f>
        <v>Abjuration</v>
      </c>
      <c r="T278" s="9" t="str">
        <f>IF(ISNA($J278), IF(ISNA($K278), IF(ISNA($L278), IF(ISNA($M278), IF(ISNA($N278), IF(ISNA($O278), IF(ISNA($P278), IF(ISNA($Q278), IF(ISNA($R278), "###error###", "WM"),"IL"),"NE"),"EN"),"EV"),"TR"),"DI"),"CO"),"AB")</f>
        <v>AB</v>
      </c>
      <c r="U278" s="9">
        <f>IF(ISNA($J278), IF(ISNA($K278), IF(ISNA($L278), IF(ISNA($M278), IF(ISNA($N278), IF(ISNA($O278), IF(ISNA($P278), IF(ISNA($Q278), IF(ISNA($R278), "###error###", MATCH(A278, 'Wand Mapping'!J:J,0)),MATCH(A278, 'Wand Mapping'!I:I,0)),MATCH(A278, 'Wand Mapping'!H:H,0)),MATCH(A278, 'Wand Mapping'!G:G,0)),MATCH(A278, 'Wand Mapping'!F:F,0)),MATCH(A278, 'Wand Mapping'!E:E,0)),MATCH(A278, 'Wand Mapping'!D:D,0)),MATCH(A278, 'Wand Mapping'!C:C,0)),MATCH(A278, 'Wand Mapping'!B:B,0))</f>
        <v>26</v>
      </c>
      <c r="V278" s="9" t="str">
        <f>INDEX('Wand Mapping'!K:K, U278)</f>
        <v>wand_ai_240</v>
      </c>
      <c r="W278" s="9" t="str">
        <f>_xlfn.CONCAT(V278, "_", T278)</f>
        <v>wand_ai_240_AB</v>
      </c>
      <c r="Z278" s="9" t="str">
        <f>IF(ISBLANK(X278), W278, X278)</f>
        <v>wand_ai_240_AB</v>
      </c>
    </row>
    <row r="279" spans="1:26">
      <c r="A279" s="9" t="s">
        <v>104</v>
      </c>
      <c r="B279" s="9" t="s">
        <v>748</v>
      </c>
      <c r="C279" s="9">
        <v>5</v>
      </c>
      <c r="D279" s="9">
        <v>9</v>
      </c>
      <c r="E279" s="9" t="str">
        <f>_xlfn.CONCAT(B279, RIGHT(_xlfn.CONCAT("0", D279), 2))</f>
        <v>BZ-5709</v>
      </c>
      <c r="F279" s="9" t="s">
        <v>1058</v>
      </c>
      <c r="G279" s="9" t="s">
        <v>655</v>
      </c>
      <c r="H279" s="9" t="s">
        <v>652</v>
      </c>
      <c r="J279" s="9">
        <f>MATCH($A279, 'Spells By School'!A:A, 0)</f>
        <v>9</v>
      </c>
      <c r="K279" s="9" t="e">
        <f>MATCH($A279, 'Spells By School'!B:B, 0)</f>
        <v>#N/A</v>
      </c>
      <c r="L279" s="9" t="e">
        <f>MATCH($A279, 'Spells By School'!C:C, 0)</f>
        <v>#N/A</v>
      </c>
      <c r="M279" s="9" t="e">
        <f>MATCH($A279, 'Spells By School'!D:D, 0)</f>
        <v>#N/A</v>
      </c>
      <c r="N279" s="9" t="e">
        <f>MATCH($A279, 'Spells By School'!E:E, 0)</f>
        <v>#N/A</v>
      </c>
      <c r="O279" s="9" t="e">
        <f>MATCH($A279, 'Spells By School'!F:F, 0)</f>
        <v>#N/A</v>
      </c>
      <c r="P279" s="9" t="e">
        <f ca="1">MATCH($A279, 'Spells By School'!G:G, 0)</f>
        <v>#N/A</v>
      </c>
      <c r="Q279" s="9" t="e">
        <f>MATCH($A279, 'Spells By School'!H:H, 0)</f>
        <v>#N/A</v>
      </c>
      <c r="R279" s="9" t="e">
        <f>MATCH($A279, 'Spells By School'!I:I, 0)</f>
        <v>#N/A</v>
      </c>
      <c r="S279" s="9" t="str">
        <f>IF(ISNA($J279), IF(ISNA($K279), IF(ISNA($L279), IF(ISNA($M279), IF(ISNA($N279), IF(ISNA($O279), IF(ISNA($P279), IF(ISNA($Q279), IF(ISNA($R279), "###error###", R$1),Q$1),P$1),O$1),N$1),M$1),L$1),K$1),J$1)</f>
        <v>Abjuration</v>
      </c>
      <c r="T279" s="9" t="str">
        <f>IF(ISNA($J279), IF(ISNA($K279), IF(ISNA($L279), IF(ISNA($M279), IF(ISNA($N279), IF(ISNA($O279), IF(ISNA($P279), IF(ISNA($Q279), IF(ISNA($R279), "###error###", "WM"),"IL"),"NE"),"EN"),"EV"),"TR"),"DI"),"CO"),"AB")</f>
        <v>AB</v>
      </c>
      <c r="U279" s="9">
        <f>IF(ISNA($J279), IF(ISNA($K279), IF(ISNA($L279), IF(ISNA($M279), IF(ISNA($N279), IF(ISNA($O279), IF(ISNA($P279), IF(ISNA($Q279), IF(ISNA($R279), "###error###", MATCH(A279, 'Wand Mapping'!J:J,0)),MATCH(A279, 'Wand Mapping'!I:I,0)),MATCH(A279, 'Wand Mapping'!H:H,0)),MATCH(A279, 'Wand Mapping'!G:G,0)),MATCH(A279, 'Wand Mapping'!F:F,0)),MATCH(A279, 'Wand Mapping'!E:E,0)),MATCH(A279, 'Wand Mapping'!D:D,0)),MATCH(A279, 'Wand Mapping'!C:C,0)),MATCH(A279, 'Wand Mapping'!B:B,0))</f>
        <v>19</v>
      </c>
      <c r="V279" s="9" t="str">
        <f>INDEX('Wand Mapping'!K:K, U279)</f>
        <v>wand_ai_170</v>
      </c>
      <c r="W279" s="9" t="str">
        <f>_xlfn.CONCAT(V279, "_", T279)</f>
        <v>wand_ai_170_AB</v>
      </c>
      <c r="Z279" s="9" t="str">
        <f>IF(ISBLANK(X279), W279, X279)</f>
        <v>wand_ai_170_AB</v>
      </c>
    </row>
    <row r="280" spans="1:26">
      <c r="A280" s="9" t="s">
        <v>565</v>
      </c>
      <c r="B280" s="9" t="s">
        <v>749</v>
      </c>
      <c r="C280" s="9">
        <v>5</v>
      </c>
      <c r="D280" s="9">
        <v>9</v>
      </c>
      <c r="E280" s="9" t="str">
        <f>_xlfn.CONCAT(B280, RIGHT(_xlfn.CONCAT("0", D280), 2))</f>
        <v>BZ-5809</v>
      </c>
      <c r="F280" s="9" t="s">
        <v>1059</v>
      </c>
      <c r="G280" s="9" t="s">
        <v>655</v>
      </c>
      <c r="H280" s="9" t="s">
        <v>652</v>
      </c>
      <c r="J280" s="9" t="e">
        <f>MATCH($A280, 'Spells By School'!A:A, 0)</f>
        <v>#N/A</v>
      </c>
      <c r="K280" s="9" t="e">
        <f>MATCH($A280, 'Spells By School'!B:B, 0)</f>
        <v>#N/A</v>
      </c>
      <c r="L280" s="9" t="e">
        <f>MATCH($A280, 'Spells By School'!C:C, 0)</f>
        <v>#N/A</v>
      </c>
      <c r="M280" s="9">
        <f>MATCH($A280, 'Spells By School'!D:D, 0)</f>
        <v>45</v>
      </c>
      <c r="N280" s="9" t="e">
        <f>MATCH($A280, 'Spells By School'!E:E, 0)</f>
        <v>#N/A</v>
      </c>
      <c r="O280" s="9" t="e">
        <f>MATCH($A280, 'Spells By School'!F:F, 0)</f>
        <v>#N/A</v>
      </c>
      <c r="P280" s="9" t="e">
        <f ca="1">MATCH($A280, 'Spells By School'!G:G, 0)</f>
        <v>#N/A</v>
      </c>
      <c r="Q280" s="9" t="e">
        <f>MATCH($A280, 'Spells By School'!H:H, 0)</f>
        <v>#N/A</v>
      </c>
      <c r="R280" s="9" t="e">
        <f>MATCH($A280, 'Spells By School'!I:I, 0)</f>
        <v>#N/A</v>
      </c>
      <c r="S280" s="9" t="str">
        <f>IF(ISNA($J280), IF(ISNA($K280), IF(ISNA($L280), IF(ISNA($M280), IF(ISNA($N280), IF(ISNA($O280), IF(ISNA($P280), IF(ISNA($Q280), IF(ISNA($R280), "###error###", R$1),Q$1),P$1),O$1),N$1),M$1),L$1),K$1),J$1)</f>
        <v>Transmutation</v>
      </c>
      <c r="T280" s="9" t="str">
        <f>IF(ISNA($J280), IF(ISNA($K280), IF(ISNA($L280), IF(ISNA($M280), IF(ISNA($N280), IF(ISNA($O280), IF(ISNA($P280), IF(ISNA($Q280), IF(ISNA($R280), "###error###", "WM"),"IL"),"NE"),"EN"),"EV"),"TR"),"DI"),"CO"),"AB")</f>
        <v>TR</v>
      </c>
      <c r="U280" s="9">
        <f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90</v>
      </c>
      <c r="V280" s="9" t="str">
        <f>INDEX('Wand Mapping'!K:K, U280)</f>
        <v>wand_ai_880</v>
      </c>
      <c r="W280" s="9" t="str">
        <f>_xlfn.CONCAT(V280, "_", T280)</f>
        <v>wand_ai_880_TR</v>
      </c>
      <c r="Z280" s="9" t="str">
        <f>IF(ISBLANK(X280), W280, X280)</f>
        <v>wand_ai_880_TR</v>
      </c>
    </row>
    <row r="281" spans="1:26">
      <c r="A281" s="9" t="s">
        <v>129</v>
      </c>
      <c r="B281" s="9" t="s">
        <v>750</v>
      </c>
      <c r="C281" s="9">
        <v>5</v>
      </c>
      <c r="D281" s="9">
        <v>9</v>
      </c>
      <c r="E281" s="9" t="str">
        <f>_xlfn.CONCAT(B281, RIGHT(_xlfn.CONCAT("0", D281), 2))</f>
        <v>BZ-5909</v>
      </c>
      <c r="F281" s="9" t="s">
        <v>1060</v>
      </c>
      <c r="G281" s="9" t="s">
        <v>655</v>
      </c>
      <c r="H281" s="9" t="s">
        <v>652</v>
      </c>
      <c r="J281" s="9" t="e">
        <f>MATCH($A281, 'Spells By School'!A:A, 0)</f>
        <v>#N/A</v>
      </c>
      <c r="K281" s="9" t="e">
        <f>MATCH($A281, 'Spells By School'!B:B, 0)</f>
        <v>#N/A</v>
      </c>
      <c r="L281" s="9">
        <f>MATCH($A281, 'Spells By School'!C:C, 0)</f>
        <v>20</v>
      </c>
      <c r="M281" s="9" t="e">
        <f>MATCH($A281, 'Spells By School'!D:D, 0)</f>
        <v>#N/A</v>
      </c>
      <c r="N281" s="9" t="e">
        <f>MATCH($A281, 'Spells By School'!E:E, 0)</f>
        <v>#N/A</v>
      </c>
      <c r="O281" s="9" t="e">
        <f>MATCH($A281, 'Spells By School'!F:F, 0)</f>
        <v>#N/A</v>
      </c>
      <c r="P281" s="9" t="e">
        <f ca="1">MATCH($A281, 'Spells By School'!G:G, 0)</f>
        <v>#N/A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>IF(ISNA($J281), IF(ISNA($K281), IF(ISNA($L281), IF(ISNA($M281), IF(ISNA($N281), IF(ISNA($O281), IF(ISNA($P281), IF(ISNA($Q281), IF(ISNA($R281), "###error###", R$1),Q$1),P$1),O$1),N$1),M$1),L$1),K$1),J$1)</f>
        <v>Divination</v>
      </c>
      <c r="T281" s="9" t="str">
        <f>IF(ISNA($J281), IF(ISNA($K281), IF(ISNA($L281), IF(ISNA($M281), IF(ISNA($N281), IF(ISNA($O281), IF(ISNA($P281), IF(ISNA($Q281), IF(ISNA($R281), "###error###", "WM"),"IL"),"NE"),"EN"),"EV"),"TR"),"DI"),"CO"),"AB")</f>
        <v>DI</v>
      </c>
      <c r="U281" s="9">
        <f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23</v>
      </c>
      <c r="V281" s="9" t="str">
        <f>INDEX('Wand Mapping'!K:K, U281)</f>
        <v>wand_ai_210</v>
      </c>
      <c r="W281" s="9" t="str">
        <f>_xlfn.CONCAT(V281, "_", T281)</f>
        <v>wand_ai_210_DI</v>
      </c>
      <c r="Z281" s="9" t="str">
        <f>IF(ISBLANK(X281), W281, X281)</f>
        <v>wand_ai_210_DI</v>
      </c>
    </row>
    <row r="282" spans="1:26">
      <c r="A282" s="9" t="s">
        <v>1092</v>
      </c>
      <c r="B282" s="9" t="s">
        <v>1132</v>
      </c>
      <c r="C282" s="9">
        <v>5</v>
      </c>
      <c r="D282" s="9">
        <v>9</v>
      </c>
      <c r="E282" s="9" t="str">
        <f>_xlfn.CONCAT(B282, RIGHT(_xlfn.CONCAT("0", D282), 2))</f>
        <v>BZ-5A09</v>
      </c>
      <c r="F282" s="9" t="s">
        <v>1061</v>
      </c>
      <c r="G282" s="9" t="s">
        <v>655</v>
      </c>
      <c r="H282" s="9" t="s">
        <v>652</v>
      </c>
      <c r="J282" s="9" t="e">
        <f>MATCH($A282, 'Spells By School'!A:A, 0)</f>
        <v>#N/A</v>
      </c>
      <c r="K282" s="9">
        <f>MATCH($A282, 'Spells By School'!B:B, 0)</f>
        <v>100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 t="e">
        <f>MATCH($A282, 'Spells By School'!F:F, 0)</f>
        <v>#N/A</v>
      </c>
      <c r="P282" s="9" t="e">
        <f ca="1">MATCH($A282, 'Spells By School'!G:G, 0)</f>
        <v>#N/A</v>
      </c>
      <c r="Q282" s="9" t="e">
        <f>MATCH($A282, 'Spells By School'!H:H, 0)</f>
        <v>#N/A</v>
      </c>
      <c r="R282" s="9" t="e">
        <f>MATCH($A282, 'Spells By School'!I:I, 0)</f>
        <v>#N/A</v>
      </c>
      <c r="S282" s="9" t="str">
        <f>IF(ISNA($J282), IF(ISNA($K282), IF(ISNA($L282), IF(ISNA($M282), IF(ISNA($N282), IF(ISNA($O282), IF(ISNA($P282), IF(ISNA($Q282), IF(ISNA($R282), "###error###", R$1),Q$1),P$1),O$1),N$1),M$1),L$1),K$1),J$1)</f>
        <v>Conjuration</v>
      </c>
      <c r="T282" s="9" t="str">
        <f>IF(ISNA($J282), IF(ISNA($K282), IF(ISNA($L282), IF(ISNA($M282), IF(ISNA($N282), IF(ISNA($O282), IF(ISNA($P282), IF(ISNA($Q282), IF(ISNA($R282), "###error###", "WM"),"IL"),"NE"),"EN"),"EV"),"TR"),"DI"),"CO"),"AB")</f>
        <v>CO</v>
      </c>
      <c r="U282" s="9" t="e">
        <f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#N/A</v>
      </c>
      <c r="V282" s="9" t="e">
        <f>INDEX('Wand Mapping'!K:K, U282)</f>
        <v>#N/A</v>
      </c>
      <c r="W282" s="9" t="e">
        <f>_xlfn.CONCAT(V282, "_", T282)</f>
        <v>#N/A</v>
      </c>
      <c r="X282" s="60" t="s">
        <v>1956</v>
      </c>
      <c r="Z282" s="9" t="str">
        <f>IF(ISBLANK(X282), W282, X282)</f>
        <v>wand_ai_660_CO</v>
      </c>
    </row>
    <row r="283" spans="1:26">
      <c r="A283" s="9" t="s">
        <v>258</v>
      </c>
      <c r="B283" s="9" t="s">
        <v>1133</v>
      </c>
      <c r="C283" s="9">
        <v>5</v>
      </c>
      <c r="D283" s="9">
        <v>9</v>
      </c>
      <c r="E283" s="9" t="str">
        <f>_xlfn.CONCAT(B283, RIGHT(_xlfn.CONCAT("0", D283), 2))</f>
        <v>BZ-5B09</v>
      </c>
      <c r="F283" s="9" t="s">
        <v>1062</v>
      </c>
      <c r="G283" s="9" t="s">
        <v>655</v>
      </c>
      <c r="H283" s="9" t="s">
        <v>652</v>
      </c>
      <c r="J283" s="9">
        <f>MATCH($A283, 'Spells By School'!A:A, 0)</f>
        <v>40</v>
      </c>
      <c r="K283" s="9" t="e">
        <f>MATCH($A283, 'Spells By School'!B:B, 0)</f>
        <v>#N/A</v>
      </c>
      <c r="L283" s="9" t="e">
        <f>MATCH($A283, 'Spells By School'!C:C, 0)</f>
        <v>#N/A</v>
      </c>
      <c r="M283" s="9" t="e">
        <f>MATCH($A283, 'Spells By School'!D:D, 0)</f>
        <v>#N/A</v>
      </c>
      <c r="N283" s="9" t="e">
        <f>MATCH($A283, 'Spells By School'!E:E, 0)</f>
        <v>#N/A</v>
      </c>
      <c r="O283" s="9" t="e">
        <f>MATCH($A283, 'Spells By School'!F:F, 0)</f>
        <v>#N/A</v>
      </c>
      <c r="P283" s="9" t="e">
        <f ca="1">MATCH($A283, 'Spells By School'!G:G, 0)</f>
        <v>#N/A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>IF(ISNA($J283), IF(ISNA($K283), IF(ISNA($L283), IF(ISNA($M283), IF(ISNA($N283), IF(ISNA($O283), IF(ISNA($P283), IF(ISNA($Q283), IF(ISNA($R283), "###error###", R$1),Q$1),P$1),O$1),N$1),M$1),L$1),K$1),J$1)</f>
        <v>Abjuration</v>
      </c>
      <c r="T283" s="9" t="str">
        <f>IF(ISNA($J283), IF(ISNA($K283), IF(ISNA($L283), IF(ISNA($M283), IF(ISNA($N283), IF(ISNA($O283), IF(ISNA($P283), IF(ISNA($Q283), IF(ISNA($R283), "###error###", "WM"),"IL"),"NE"),"EN"),"EV"),"TR"),"DI"),"CO"),"AB")</f>
        <v>AB</v>
      </c>
      <c r="U283" s="9">
        <f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44</v>
      </c>
      <c r="V283" s="9" t="str">
        <f>INDEX('Wand Mapping'!K:K, U283)</f>
        <v>wand_ai_420</v>
      </c>
      <c r="W283" s="9" t="str">
        <f>_xlfn.CONCAT(V283, "_", T283)</f>
        <v>wand_ai_420_AB</v>
      </c>
      <c r="Z283" s="9" t="str">
        <f>IF(ISBLANK(X283), W283, X283)</f>
        <v>wand_ai_420_AB</v>
      </c>
    </row>
    <row r="284" spans="1:26">
      <c r="A284" s="9" t="s">
        <v>337</v>
      </c>
      <c r="B284" s="9" t="s">
        <v>1134</v>
      </c>
      <c r="C284" s="9">
        <v>5</v>
      </c>
      <c r="D284" s="9">
        <v>9</v>
      </c>
      <c r="E284" s="9" t="str">
        <f>_xlfn.CONCAT(B284, RIGHT(_xlfn.CONCAT("0", D284), 2))</f>
        <v>BZ-5C09</v>
      </c>
      <c r="F284" s="9" t="s">
        <v>1063</v>
      </c>
      <c r="G284" s="9" t="s">
        <v>655</v>
      </c>
      <c r="H284" s="9" t="s">
        <v>652</v>
      </c>
      <c r="J284" s="9" t="e">
        <f>MATCH($A284, 'Spells By School'!A:A, 0)</f>
        <v>#N/A</v>
      </c>
      <c r="K284" s="9" t="e">
        <f>MATCH($A284, 'Spells By School'!B:B, 0)</f>
        <v>#N/A</v>
      </c>
      <c r="L284" s="9" t="e">
        <f>MATCH($A284, 'Spells By School'!C:C, 0)</f>
        <v>#N/A</v>
      </c>
      <c r="M284" s="9" t="e">
        <f>MATCH($A284, 'Spells By School'!D:D, 0)</f>
        <v>#N/A</v>
      </c>
      <c r="N284" s="9">
        <f>MATCH($A284, 'Spells By School'!E:E, 0)</f>
        <v>59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>IF(ISNA($J284), IF(ISNA($K284), IF(ISNA($L284), IF(ISNA($M284), IF(ISNA($N284), IF(ISNA($O284), IF(ISNA($P284), IF(ISNA($Q284), IF(ISNA($R284), "###error###", R$1),Q$1),P$1),O$1),N$1),M$1),L$1),K$1),J$1)</f>
        <v>Invocation</v>
      </c>
      <c r="T284" s="9" t="str">
        <f>IF(ISNA($J284), IF(ISNA($K284), IF(ISNA($L284), IF(ISNA($M284), IF(ISNA($N284), IF(ISNA($O284), IF(ISNA($P284), IF(ISNA($Q284), IF(ISNA($R284), "###error###", "WM"),"IL"),"NE"),"EN"),"EV"),"TR"),"DI"),"CO"),"AB")</f>
        <v>EV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55</v>
      </c>
      <c r="V284" s="9" t="str">
        <f>INDEX('Wand Mapping'!K:K, U284)</f>
        <v>wand_ai_530</v>
      </c>
      <c r="W284" s="9" t="str">
        <f>_xlfn.CONCAT(V284, "_", T284)</f>
        <v>wand_ai_530_EV</v>
      </c>
      <c r="Z284" s="9" t="str">
        <f>IF(ISBLANK(X284), W284, X284)</f>
        <v>wand_ai_530_EV</v>
      </c>
    </row>
    <row r="285" spans="1:26">
      <c r="A285" s="9" t="s">
        <v>350</v>
      </c>
      <c r="B285" s="9" t="s">
        <v>1135</v>
      </c>
      <c r="C285" s="9">
        <v>5</v>
      </c>
      <c r="D285" s="9">
        <v>9</v>
      </c>
      <c r="E285" s="9" t="str">
        <f>_xlfn.CONCAT(B285, RIGHT(_xlfn.CONCAT("0", D285), 2))</f>
        <v>BZ-5D09</v>
      </c>
      <c r="F285" s="9" t="s">
        <v>1064</v>
      </c>
      <c r="G285" s="9" t="s">
        <v>655</v>
      </c>
      <c r="H285" s="9" t="s">
        <v>652</v>
      </c>
      <c r="J285" s="9">
        <f>MATCH($A285, 'Spells By School'!A:A, 0)</f>
        <v>70</v>
      </c>
      <c r="K285" s="9" t="e">
        <f>MATCH($A285, 'Spells By School'!B:B, 0)</f>
        <v>#N/A</v>
      </c>
      <c r="L285" s="9" t="e">
        <f>MATCH($A285, 'Spells By School'!C:C, 0)</f>
        <v>#N/A</v>
      </c>
      <c r="M285" s="9" t="e">
        <f>MATCH($A285, 'Spells By School'!D:D, 0)</f>
        <v>#N/A</v>
      </c>
      <c r="N285" s="9" t="e">
        <f>MATCH($A285, 'Spells By School'!E:E, 0)</f>
        <v>#N/A</v>
      </c>
      <c r="O285" s="9" t="e">
        <f>MATCH($A285, 'Spells By School'!F:F, 0)</f>
        <v>#N/A</v>
      </c>
      <c r="P285" s="9" t="e">
        <f ca="1">MATCH($A285, 'Spells By School'!G:G, 0)</f>
        <v>#N/A</v>
      </c>
      <c r="Q285" s="9" t="e">
        <f>MATCH($A285, 'Spells By School'!H:H, 0)</f>
        <v>#N/A</v>
      </c>
      <c r="R285" s="9" t="e">
        <f>MATCH($A285, 'Spells By School'!I:I, 0)</f>
        <v>#N/A</v>
      </c>
      <c r="S285" s="9" t="str">
        <f>IF(ISNA($J285), IF(ISNA($K285), IF(ISNA($L285), IF(ISNA($M285), IF(ISNA($N285), IF(ISNA($O285), IF(ISNA($P285), IF(ISNA($Q285), IF(ISNA($R285), "###error###", R$1),Q$1),P$1),O$1),N$1),M$1),L$1),K$1),J$1)</f>
        <v>Abjuration</v>
      </c>
      <c r="T285" s="9" t="str">
        <f>IF(ISNA($J285), IF(ISNA($K285), IF(ISNA($L285), IF(ISNA($M285), IF(ISNA($N285), IF(ISNA($O285), IF(ISNA($P285), IF(ISNA($Q285), IF(ISNA($R285), "###error###", "WM"),"IL"),"NE"),"EN"),"EV"),"TR"),"DI"),"CO"),"AB")</f>
        <v>AB</v>
      </c>
      <c r="U285" s="9">
        <f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58</v>
      </c>
      <c r="V285" s="9" t="str">
        <f>INDEX('Wand Mapping'!K:K, U285)</f>
        <v>wand_ai_560</v>
      </c>
      <c r="W285" s="9" t="str">
        <f>_xlfn.CONCAT(V285, "_", T285)</f>
        <v>wand_ai_560_AB</v>
      </c>
      <c r="Z285" s="9" t="str">
        <f>IF(ISBLANK(X285), W285, X285)</f>
        <v>wand_ai_560_AB</v>
      </c>
    </row>
    <row r="286" spans="1:26">
      <c r="A286" s="9" t="s">
        <v>1093</v>
      </c>
      <c r="B286" s="9" t="s">
        <v>1136</v>
      </c>
      <c r="C286" s="9">
        <v>5</v>
      </c>
      <c r="D286" s="9">
        <v>9</v>
      </c>
      <c r="E286" s="9" t="str">
        <f>_xlfn.CONCAT(B286, RIGHT(_xlfn.CONCAT("0", D286), 2))</f>
        <v>BZ-5E09</v>
      </c>
      <c r="F286" s="9" t="s">
        <v>1065</v>
      </c>
      <c r="G286" s="9" t="s">
        <v>655</v>
      </c>
      <c r="H286" s="9" t="s">
        <v>652</v>
      </c>
      <c r="J286" s="9" t="e">
        <f>MATCH($A286, 'Spells By School'!A:A, 0)</f>
        <v>#N/A</v>
      </c>
      <c r="K286" s="9">
        <f>MATCH($A286, 'Spells By School'!B:B, 0)</f>
        <v>98</v>
      </c>
      <c r="L286" s="9" t="e">
        <f>MATCH($A286, 'Spells By School'!C:C, 0)</f>
        <v>#N/A</v>
      </c>
      <c r="M286" s="9" t="e">
        <f>MATCH($A286, 'Spells By School'!D:D, 0)</f>
        <v>#N/A</v>
      </c>
      <c r="N286" s="9" t="e">
        <f>MATCH($A286, 'Spells By School'!E:E, 0)</f>
        <v>#N/A</v>
      </c>
      <c r="O286" s="9" t="e">
        <f>MATCH($A286, 'Spells By School'!F:F, 0)</f>
        <v>#N/A</v>
      </c>
      <c r="P286" s="9" t="e">
        <f ca="1">MATCH($A286, 'Spells By School'!G:G, 0)</f>
        <v>#N/A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>IF(ISNA($J286), IF(ISNA($K286), IF(ISNA($L286), IF(ISNA($M286), IF(ISNA($N286), IF(ISNA($O286), IF(ISNA($P286), IF(ISNA($Q286), IF(ISNA($R286), "###error###", R$1),Q$1),P$1),O$1),N$1),M$1),L$1),K$1),J$1)</f>
        <v>Conjuration</v>
      </c>
      <c r="T286" s="9" t="str">
        <f>IF(ISNA($J286), IF(ISNA($K286), IF(ISNA($L286), IF(ISNA($M286), IF(ISNA($N286), IF(ISNA($O286), IF(ISNA($P286), IF(ISNA($Q286), IF(ISNA($R286), "###error###", "WM"),"IL"),"NE"),"EN"),"EV"),"TR"),"DI"),"CO"),"AB")</f>
        <v>CO</v>
      </c>
      <c r="U286" s="9" t="e">
        <f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#N/A</v>
      </c>
      <c r="V286" s="9" t="e">
        <f>INDEX('Wand Mapping'!K:K, U286)</f>
        <v>#N/A</v>
      </c>
      <c r="W286" s="9" t="e">
        <f>_xlfn.CONCAT(V286, "_", T286)</f>
        <v>#N/A</v>
      </c>
      <c r="X286" s="60" t="s">
        <v>1955</v>
      </c>
      <c r="Z286" s="9" t="str">
        <f>IF(ISBLANK(X286), W286, X286)</f>
        <v>wand_ai_670_CO</v>
      </c>
    </row>
    <row r="287" spans="1:26">
      <c r="A287" s="9" t="s">
        <v>1094</v>
      </c>
      <c r="B287" s="9" t="s">
        <v>1137</v>
      </c>
      <c r="C287" s="9">
        <v>5</v>
      </c>
      <c r="D287" s="9">
        <v>9</v>
      </c>
      <c r="E287" s="9" t="str">
        <f>_xlfn.CONCAT(B287, RIGHT(_xlfn.CONCAT("0", D287), 2))</f>
        <v>BZ-5F09</v>
      </c>
      <c r="F287" s="9" t="s">
        <v>1066</v>
      </c>
      <c r="G287" s="9" t="s">
        <v>655</v>
      </c>
      <c r="H287" s="9" t="s">
        <v>652</v>
      </c>
      <c r="J287" s="9" t="e">
        <f>MATCH($A287, 'Spells By School'!A:A, 0)</f>
        <v>#N/A</v>
      </c>
      <c r="K287" s="9">
        <f>MATCH($A287, 'Spells By School'!B:B, 0)</f>
        <v>99</v>
      </c>
      <c r="L287" s="9" t="e">
        <f>MATCH($A287, 'Spells By School'!C:C, 0)</f>
        <v>#N/A</v>
      </c>
      <c r="M287" s="9" t="e">
        <f>MATCH($A287, 'Spells By School'!D:D, 0)</f>
        <v>#N/A</v>
      </c>
      <c r="N287" s="9" t="e">
        <f>MATCH($A287, 'Spells By School'!E:E, 0)</f>
        <v>#N/A</v>
      </c>
      <c r="O287" s="9" t="e">
        <f>MATCH($A287, 'Spells By School'!F:F, 0)</f>
        <v>#N/A</v>
      </c>
      <c r="P287" s="9" t="e">
        <f ca="1">MATCH($A287, 'Spells By School'!G:G, 0)</f>
        <v>#N/A</v>
      </c>
      <c r="Q287" s="9" t="e">
        <f>MATCH($A287, 'Spells By School'!H:H, 0)</f>
        <v>#N/A</v>
      </c>
      <c r="R287" s="9" t="e">
        <f>MATCH($A287, 'Spells By School'!I:I, 0)</f>
        <v>#N/A</v>
      </c>
      <c r="S287" s="9" t="str">
        <f>IF(ISNA($J287), IF(ISNA($K287), IF(ISNA($L287), IF(ISNA($M287), IF(ISNA($N287), IF(ISNA($O287), IF(ISNA($P287), IF(ISNA($Q287), IF(ISNA($R287), "###error###", R$1),Q$1),P$1),O$1),N$1),M$1),L$1),K$1),J$1)</f>
        <v>Conjuration</v>
      </c>
      <c r="T287" s="9" t="str">
        <f>IF(ISNA($J287), IF(ISNA($K287), IF(ISNA($L287), IF(ISNA($M287), IF(ISNA($N287), IF(ISNA($O287), IF(ISNA($P287), IF(ISNA($Q287), IF(ISNA($R287), "###error###", "WM"),"IL"),"NE"),"EN"),"EV"),"TR"),"DI"),"CO"),"AB")</f>
        <v>CO</v>
      </c>
      <c r="U287" s="9" t="e">
        <f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#N/A</v>
      </c>
      <c r="V287" s="9" t="e">
        <f>INDEX('Wand Mapping'!K:K, U287)</f>
        <v>#N/A</v>
      </c>
      <c r="W287" s="9" t="e">
        <f>_xlfn.CONCAT(V287, "_", T287)</f>
        <v>#N/A</v>
      </c>
      <c r="X287" s="60" t="s">
        <v>1954</v>
      </c>
      <c r="Z287" s="9" t="str">
        <f>IF(ISBLANK(X287), W287, X287)</f>
        <v>wand_ai_A00_CO</v>
      </c>
    </row>
    <row r="288" spans="1:26">
      <c r="A288" s="9" t="s">
        <v>68</v>
      </c>
      <c r="B288" s="9" t="s">
        <v>1138</v>
      </c>
      <c r="C288" s="9">
        <v>5</v>
      </c>
      <c r="D288" s="9">
        <v>9</v>
      </c>
      <c r="E288" s="9" t="str">
        <f>_xlfn.CONCAT(B288, RIGHT(_xlfn.CONCAT("0", D288), 2))</f>
        <v>BZ-5G09</v>
      </c>
      <c r="F288" s="9" t="s">
        <v>1067</v>
      </c>
      <c r="G288" s="9" t="s">
        <v>655</v>
      </c>
      <c r="H288" s="9" t="s">
        <v>652</v>
      </c>
      <c r="J288" s="9">
        <f>MATCH($A288, 'Spells By School'!A:A, 0)</f>
        <v>34</v>
      </c>
      <c r="K288" s="9" t="e">
        <f>MATCH($A288, 'Spells By School'!B:B, 0)</f>
        <v>#N/A</v>
      </c>
      <c r="L288" s="9" t="e">
        <f>MATCH($A288, 'Spells By School'!C:C, 0)</f>
        <v>#N/A</v>
      </c>
      <c r="M288" s="9" t="e">
        <f>MATCH($A288, 'Spells By School'!D:D, 0)</f>
        <v>#N/A</v>
      </c>
      <c r="N288" s="9" t="e">
        <f>MATCH($A288, 'Spells By School'!E:E, 0)</f>
        <v>#N/A</v>
      </c>
      <c r="O288" s="9" t="e">
        <f>MATCH($A288, 'Spells By School'!F:F, 0)</f>
        <v>#N/A</v>
      </c>
      <c r="P288" s="9" t="e">
        <f ca="1">MATCH($A288, 'Spells By School'!G:G, 0)</f>
        <v>#N/A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>IF(ISNA($J288), IF(ISNA($K288), IF(ISNA($L288), IF(ISNA($M288), IF(ISNA($N288), IF(ISNA($O288), IF(ISNA($P288), IF(ISNA($Q288), IF(ISNA($R288), "###error###", R$1),Q$1),P$1),O$1),N$1),M$1),L$1),K$1),J$1)</f>
        <v>Abjuration</v>
      </c>
      <c r="T288" s="9" t="str">
        <f>IF(ISNA($J288), IF(ISNA($K288), IF(ISNA($L288), IF(ISNA($M288), IF(ISNA($N288), IF(ISNA($O288), IF(ISNA($P288), IF(ISNA($Q288), IF(ISNA($R288), "###error###", "WM"),"IL"),"NE"),"EN"),"EV"),"TR"),"DI"),"CO"),"AB")</f>
        <v>AB</v>
      </c>
      <c r="U288" s="9">
        <f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13</v>
      </c>
      <c r="V288" s="9" t="str">
        <f>INDEX('Wand Mapping'!K:K, U288)</f>
        <v>wand_ai_110</v>
      </c>
      <c r="W288" s="9" t="str">
        <f>_xlfn.CONCAT(V288, "_", T288)</f>
        <v>wand_ai_110_AB</v>
      </c>
      <c r="Z288" s="9" t="str">
        <f>IF(ISBLANK(X288), W288, X288)</f>
        <v>wand_ai_110_AB</v>
      </c>
    </row>
    <row r="289" spans="1:26">
      <c r="A289" s="9" t="s">
        <v>213</v>
      </c>
      <c r="B289" s="9" t="s">
        <v>1139</v>
      </c>
      <c r="C289" s="9">
        <v>5</v>
      </c>
      <c r="D289" s="9">
        <v>9</v>
      </c>
      <c r="E289" s="9" t="str">
        <f>_xlfn.CONCAT(B289, RIGHT(_xlfn.CONCAT("0", D289), 2))</f>
        <v>BZ-5H09</v>
      </c>
      <c r="F289" s="9" t="s">
        <v>1068</v>
      </c>
      <c r="G289" s="9" t="s">
        <v>655</v>
      </c>
      <c r="H289" s="9" t="s">
        <v>652</v>
      </c>
      <c r="J289" s="9" t="e">
        <f>MATCH($A289, 'Spells By School'!A:A, 0)</f>
        <v>#N/A</v>
      </c>
      <c r="K289" s="9" t="e">
        <f>MATCH($A289, 'Spells By School'!B:B, 0)</f>
        <v>#N/A</v>
      </c>
      <c r="L289" s="9" t="e">
        <f>MATCH($A289, 'Spells By School'!C:C, 0)</f>
        <v>#N/A</v>
      </c>
      <c r="M289" s="9" t="e">
        <f>MATCH($A289, 'Spells By School'!D:D, 0)</f>
        <v>#N/A</v>
      </c>
      <c r="N289" s="9">
        <f>MATCH($A289, 'Spells By School'!E:E, 0)</f>
        <v>75</v>
      </c>
      <c r="O289" s="9" t="e">
        <f>MATCH($A289, 'Spells By School'!F:F, 0)</f>
        <v>#N/A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>IF(ISNA($J289), IF(ISNA($K289), IF(ISNA($L289), IF(ISNA($M289), IF(ISNA($N289), IF(ISNA($O289), IF(ISNA($P289), IF(ISNA($Q289), IF(ISNA($R289), "###error###", R$1),Q$1),P$1),O$1),N$1),M$1),L$1),K$1),J$1)</f>
        <v>Invocation</v>
      </c>
      <c r="T289" s="9" t="str">
        <f>IF(ISNA($J289), IF(ISNA($K289), IF(ISNA($L289), IF(ISNA($M289), IF(ISNA($N289), IF(ISNA($O289), IF(ISNA($P289), IF(ISNA($Q289), IF(ISNA($R289), "###error###", "WM"),"IL"),"NE"),"EN"),"EV"),"TR"),"DI"),"CO"),"AB")</f>
        <v>EV</v>
      </c>
      <c r="U289" s="9">
        <f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37</v>
      </c>
      <c r="V289" s="9" t="str">
        <f>INDEX('Wand Mapping'!K:K, U289)</f>
        <v>wand_ai_350</v>
      </c>
      <c r="W289" s="9" t="str">
        <f>_xlfn.CONCAT(V289, "_", T289)</f>
        <v>wand_ai_350_EV</v>
      </c>
      <c r="Z289" s="9" t="str">
        <f>IF(ISBLANK(X289), W289, X289)</f>
        <v>wand_ai_350_EV</v>
      </c>
    </row>
    <row r="290" spans="1:26">
      <c r="A290" s="9" t="s">
        <v>602</v>
      </c>
      <c r="B290" s="9" t="s">
        <v>1140</v>
      </c>
      <c r="C290" s="9">
        <v>5</v>
      </c>
      <c r="D290" s="9">
        <v>9</v>
      </c>
      <c r="E290" s="9" t="str">
        <f>_xlfn.CONCAT(B290, RIGHT(_xlfn.CONCAT("0", D290), 2))</f>
        <v>BZ-5I09</v>
      </c>
      <c r="F290" s="9" t="s">
        <v>1069</v>
      </c>
      <c r="G290" s="9" t="s">
        <v>655</v>
      </c>
      <c r="H290" s="9" t="s">
        <v>652</v>
      </c>
      <c r="J290" s="9" t="e">
        <f>MATCH($A290, 'Spells By School'!A:A, 0)</f>
        <v>#N/A</v>
      </c>
      <c r="K290" s="9">
        <f>MATCH($A290, 'Spells By School'!B:B, 0)</f>
        <v>4</v>
      </c>
      <c r="L290" s="9" t="e">
        <f>MATCH($A290, 'Spells By School'!C:C, 0)</f>
        <v>#N/A</v>
      </c>
      <c r="M290" s="9" t="e">
        <f>MATCH($A290, 'Spells By School'!D:D, 0)</f>
        <v>#N/A</v>
      </c>
      <c r="N290" s="9" t="e">
        <f>MATCH($A290, 'Spells By School'!E:E, 0)</f>
        <v>#N/A</v>
      </c>
      <c r="O290" s="9" t="e">
        <f>MATCH($A290, 'Spells By School'!F:F, 0)</f>
        <v>#N/A</v>
      </c>
      <c r="P290" s="9" t="e">
        <f ca="1">MATCH($A290, 'Spells By School'!G:G, 0)</f>
        <v>#N/A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>IF(ISNA($J290), IF(ISNA($K290), IF(ISNA($L290), IF(ISNA($M290), IF(ISNA($N290), IF(ISNA($O290), IF(ISNA($P290), IF(ISNA($Q290), IF(ISNA($R290), "###error###", R$1),Q$1),P$1),O$1),N$1),M$1),L$1),K$1),J$1)</f>
        <v>Conjuration</v>
      </c>
      <c r="T290" s="9" t="str">
        <f>IF(ISNA($J290), IF(ISNA($K290), IF(ISNA($L290), IF(ISNA($M290), IF(ISNA($N290), IF(ISNA($O290), IF(ISNA($P290), IF(ISNA($Q290), IF(ISNA($R290), "###error###", "WM"),"IL"),"NE"),"EN"),"EV"),"TR"),"DI"),"CO"),"AB")</f>
        <v>CO</v>
      </c>
      <c r="U290" s="9">
        <f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96</v>
      </c>
      <c r="V290" s="9" t="str">
        <f>INDEX('Wand Mapping'!K:K, U290)</f>
        <v>wand_ai_940</v>
      </c>
      <c r="W290" s="9" t="str">
        <f>_xlfn.CONCAT(V290, "_", T290)</f>
        <v>wand_ai_940_CO</v>
      </c>
      <c r="Z290" s="9" t="str">
        <f>IF(ISBLANK(X290), W290, X290)</f>
        <v>wand_ai_940_CO</v>
      </c>
    </row>
    <row r="291" spans="1:26">
      <c r="A291" s="9" t="s">
        <v>319</v>
      </c>
      <c r="B291" s="9" t="s">
        <v>1141</v>
      </c>
      <c r="C291" s="9">
        <v>5</v>
      </c>
      <c r="D291" s="9">
        <v>9</v>
      </c>
      <c r="E291" s="9" t="str">
        <f>_xlfn.CONCAT(B291, RIGHT(_xlfn.CONCAT("0", D291), 2))</f>
        <v>BZ-5J09</v>
      </c>
      <c r="F291" s="9" t="s">
        <v>1070</v>
      </c>
      <c r="G291" s="9" t="s">
        <v>655</v>
      </c>
      <c r="H291" s="9" t="s">
        <v>652</v>
      </c>
      <c r="J291" s="9" t="e">
        <f>MATCH($A291, 'Spells By School'!A:A, 0)</f>
        <v>#N/A</v>
      </c>
      <c r="K291" s="9" t="e">
        <f>MATCH($A291, 'Spells By School'!B:B, 0)</f>
        <v>#N/A</v>
      </c>
      <c r="L291" s="9" t="e">
        <f>MATCH($A291, 'Spells By School'!C:C, 0)</f>
        <v>#N/A</v>
      </c>
      <c r="M291" s="9" t="e">
        <f>MATCH($A291, 'Spells By School'!D:D, 0)</f>
        <v>#N/A</v>
      </c>
      <c r="N291" s="9" t="e">
        <f>MATCH($A291, 'Spells By School'!E:E, 0)</f>
        <v>#N/A</v>
      </c>
      <c r="O291" s="9" t="e">
        <f>MATCH($A291, 'Spells By School'!F:F, 0)</f>
        <v>#N/A</v>
      </c>
      <c r="P291" s="9">
        <f ca="1">MATCH($A291, 'Spells By School'!G:G, 0)</f>
        <v>17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 ca="1">IF(ISNA($J291), IF(ISNA($K291), IF(ISNA($L291), IF(ISNA($M291), IF(ISNA($N291), IF(ISNA($O291), IF(ISNA($P291), IF(ISNA($Q291), IF(ISNA($R291), "###error###", R$1),Q$1),P$1),O$1),N$1),M$1),L$1),K$1),J$1)</f>
        <v>Necromancy</v>
      </c>
      <c r="T291" s="9" t="str">
        <f ca="1">IF(ISNA($J291), IF(ISNA($K291), IF(ISNA($L291), IF(ISNA($M291), IF(ISNA($N291), IF(ISNA($O291), IF(ISNA($P291), IF(ISNA($Q291), IF(ISNA($R291), "###error###", "WM"),"IL"),"NE"),"EN"),"EV"),"TR"),"DI"),"CO"),"AB")</f>
        <v>NE</v>
      </c>
      <c r="U291" s="9">
        <f ca="1"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52</v>
      </c>
      <c r="V291" s="9" t="str">
        <f ca="1">INDEX('Wand Mapping'!K:K, U291)</f>
        <v>wand_ai_500</v>
      </c>
      <c r="W291" s="9" t="str">
        <f ca="1">_xlfn.CONCAT(V291, "_", T291)</f>
        <v>wand_ai_500_NE</v>
      </c>
      <c r="Z291" s="9" t="str">
        <f ca="1">IF(ISBLANK(X291), W291, X291)</f>
        <v>wand_ai_500_NE</v>
      </c>
    </row>
    <row r="292" spans="1:26">
      <c r="A292" s="9" t="s">
        <v>1087</v>
      </c>
      <c r="B292" s="9" t="s">
        <v>1142</v>
      </c>
      <c r="C292" s="9">
        <v>5</v>
      </c>
      <c r="D292" s="9">
        <v>9</v>
      </c>
      <c r="E292" s="9" t="str">
        <f>_xlfn.CONCAT(B292, RIGHT(_xlfn.CONCAT("0", D292), 2))</f>
        <v>BZ-5K09</v>
      </c>
      <c r="F292" s="9" t="s">
        <v>1071</v>
      </c>
      <c r="G292" s="9" t="s">
        <v>655</v>
      </c>
      <c r="H292" s="9" t="s">
        <v>652</v>
      </c>
      <c r="J292" s="9" t="e">
        <f>MATCH($A292, 'Spells By School'!A:A, 0)</f>
        <v>#N/A</v>
      </c>
      <c r="K292" s="9" t="e">
        <f>MATCH($A292, 'Spells By School'!B:B, 0)</f>
        <v>#N/A</v>
      </c>
      <c r="L292" s="9" t="e">
        <f>MATCH($A292, 'Spells By School'!C:C, 0)</f>
        <v>#N/A</v>
      </c>
      <c r="M292" s="9" t="e">
        <f>MATCH($A292, 'Spells By School'!D:D, 0)</f>
        <v>#N/A</v>
      </c>
      <c r="N292" s="9" t="e">
        <f>MATCH($A292, 'Spells By School'!E:E, 0)</f>
        <v>#N/A</v>
      </c>
      <c r="O292" s="9" t="e">
        <f>MATCH($A292, 'Spells By School'!F:F, 0)</f>
        <v>#N/A</v>
      </c>
      <c r="P292" s="9" t="e">
        <f ca="1">MATCH($A292, 'Spells By School'!G:G, 0)</f>
        <v>#N/A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 ca="1">IF(ISNA($J292), IF(ISNA($K292), IF(ISNA($L292), IF(ISNA($M292), IF(ISNA($N292), IF(ISNA($O292), IF(ISNA($P292), IF(ISNA($Q292), IF(ISNA($R292), "###error###", R$1),Q$1),P$1),O$1),N$1),M$1),L$1),K$1),J$1)</f>
        <v>###error###</v>
      </c>
      <c r="T292" s="9" t="str">
        <f ca="1">IF(ISNA($J292), IF(ISNA($K292), IF(ISNA($L292), IF(ISNA($M292), IF(ISNA($N292), IF(ISNA($O292), IF(ISNA($P292), IF(ISNA($Q292), IF(ISNA($R292), "###error###", "WM"),"IL"),"NE"),"EN"),"EV"),"TR"),"DI"),"CO"),"AB")</f>
        <v>###error###</v>
      </c>
      <c r="U292" s="9" t="str">
        <f ca="1"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###error###</v>
      </c>
      <c r="V292" s="9" t="e">
        <f ca="1">INDEX('Wand Mapping'!K:K, U292)</f>
        <v>#VALUE!</v>
      </c>
      <c r="W292" s="9" t="e">
        <f ca="1">_xlfn.CONCAT(V292, "_", T292)</f>
        <v>#VALUE!</v>
      </c>
      <c r="X292" s="9" t="s">
        <v>1941</v>
      </c>
      <c r="Z292" s="9" t="str">
        <f>IF(ISBLANK(X292), W292, X292)</f>
        <v>IWAND11</v>
      </c>
    </row>
    <row r="293" spans="1:26">
      <c r="A293" s="9" t="s">
        <v>79</v>
      </c>
      <c r="B293" s="9" t="s">
        <v>1143</v>
      </c>
      <c r="C293" s="9">
        <v>5</v>
      </c>
      <c r="D293" s="9">
        <v>9</v>
      </c>
      <c r="E293" s="9" t="str">
        <f>_xlfn.CONCAT(B293, RIGHT(_xlfn.CONCAT("0", D293), 2))</f>
        <v>BZ-5L09</v>
      </c>
      <c r="F293" s="9" t="s">
        <v>1072</v>
      </c>
      <c r="G293" s="9" t="s">
        <v>655</v>
      </c>
      <c r="H293" s="9" t="s">
        <v>652</v>
      </c>
      <c r="J293" s="9" t="e">
        <f>MATCH($A293, 'Spells By School'!A:A, 0)</f>
        <v>#N/A</v>
      </c>
      <c r="K293" s="9" t="e">
        <f>MATCH($A293, 'Spells By School'!B:B, 0)</f>
        <v>#N/A</v>
      </c>
      <c r="L293" s="9" t="e">
        <f>MATCH($A293, 'Spells By School'!C:C, 0)</f>
        <v>#N/A</v>
      </c>
      <c r="M293" s="9" t="e">
        <f>MATCH($A293, 'Spells By School'!D:D, 0)</f>
        <v>#N/A</v>
      </c>
      <c r="N293" s="9" t="e">
        <f>MATCH($A293, 'Spells By School'!E:E, 0)</f>
        <v>#N/A</v>
      </c>
      <c r="O293" s="9" t="e">
        <f>MATCH($A293, 'Spells By School'!F:F, 0)</f>
        <v>#N/A</v>
      </c>
      <c r="P293" s="9">
        <f ca="1">MATCH($A293, 'Spells By School'!G:G, 0)</f>
        <v>54</v>
      </c>
      <c r="Q293" s="9" t="e">
        <f>MATCH($A293, 'Spells By School'!H:H, 0)</f>
        <v>#N/A</v>
      </c>
      <c r="R293" s="9" t="e">
        <f>MATCH($A293, 'Spells By School'!I:I, 0)</f>
        <v>#N/A</v>
      </c>
      <c r="S293" s="9" t="str">
        <f ca="1">IF(ISNA($J293), IF(ISNA($K293), IF(ISNA($L293), IF(ISNA($M293), IF(ISNA($N293), IF(ISNA($O293), IF(ISNA($P293), IF(ISNA($Q293), IF(ISNA($R293), "###error###", R$1),Q$1),P$1),O$1),N$1),M$1),L$1),K$1),J$1)</f>
        <v>Necromancy</v>
      </c>
      <c r="T293" s="9" t="str">
        <f ca="1">IF(ISNA($J293), IF(ISNA($K293), IF(ISNA($L293), IF(ISNA($M293), IF(ISNA($N293), IF(ISNA($O293), IF(ISNA($P293), IF(ISNA($Q293), IF(ISNA($R293), "###error###", "WM"),"IL"),"NE"),"EN"),"EV"),"TR"),"DI"),"CO"),"AB")</f>
        <v>NE</v>
      </c>
      <c r="U293" s="9">
        <f ca="1"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14</v>
      </c>
      <c r="V293" s="9" t="str">
        <f ca="1">INDEX('Wand Mapping'!K:K, U293)</f>
        <v>wand_ai_120</v>
      </c>
      <c r="W293" s="9" t="str">
        <f ca="1">_xlfn.CONCAT(V293, "_", T293)</f>
        <v>wand_ai_120_NE</v>
      </c>
      <c r="Z293" s="9" t="str">
        <f ca="1">IF(ISBLANK(X293), W293, X293)</f>
        <v>wand_ai_120_NE</v>
      </c>
    </row>
    <row r="294" spans="1:26">
      <c r="A294" s="47" t="s">
        <v>1088</v>
      </c>
      <c r="B294" s="9" t="s">
        <v>1144</v>
      </c>
      <c r="C294" s="9">
        <v>5</v>
      </c>
      <c r="D294" s="9">
        <v>9</v>
      </c>
      <c r="E294" s="9" t="str">
        <f>_xlfn.CONCAT(B294, RIGHT(_xlfn.CONCAT("0", D294), 2))</f>
        <v>BZ-5M09</v>
      </c>
      <c r="F294" s="9" t="s">
        <v>1073</v>
      </c>
      <c r="G294" s="9" t="s">
        <v>655</v>
      </c>
      <c r="H294" s="9" t="s">
        <v>652</v>
      </c>
      <c r="J294" s="9" t="e">
        <f>MATCH($A294, 'Spells By School'!A:A, 0)</f>
        <v>#N/A</v>
      </c>
      <c r="K294" s="9" t="e">
        <f>MATCH($A294, 'Spells By School'!B:B, 0)</f>
        <v>#N/A</v>
      </c>
      <c r="L294" s="9" t="e">
        <f>MATCH($A294, 'Spells By School'!C:C, 0)</f>
        <v>#N/A</v>
      </c>
      <c r="M294" s="9" t="e">
        <f>MATCH($A294, 'Spells By School'!D:D, 0)</f>
        <v>#N/A</v>
      </c>
      <c r="N294" s="9" t="e">
        <f>MATCH($A294, 'Spells By School'!E:E, 0)</f>
        <v>#N/A</v>
      </c>
      <c r="O294" s="9" t="e">
        <f>MATCH($A294, 'Spells By School'!F:F, 0)</f>
        <v>#N/A</v>
      </c>
      <c r="P294" s="9" t="e">
        <f ca="1">MATCH($A294, 'Spells By School'!G:G, 0)</f>
        <v>#N/A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 ca="1">IF(ISNA($J294), IF(ISNA($K294), IF(ISNA($L294), IF(ISNA($M294), IF(ISNA($N294), IF(ISNA($O294), IF(ISNA($P294), IF(ISNA($Q294), IF(ISNA($R294), "###error###", R$1),Q$1),P$1),O$1),N$1),M$1),L$1),K$1),J$1)</f>
        <v>###error###</v>
      </c>
      <c r="T294" s="9" t="str">
        <f ca="1">IF(ISNA($J294), IF(ISNA($K294), IF(ISNA($L294), IF(ISNA($M294), IF(ISNA($N294), IF(ISNA($O294), IF(ISNA($P294), IF(ISNA($Q294), IF(ISNA($R294), "###error###", "WM"),"IL"),"NE"),"EN"),"EV"),"TR"),"DI"),"CO"),"AB")</f>
        <v>###error###</v>
      </c>
      <c r="U294" s="9" t="str">
        <f ca="1"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###error###</v>
      </c>
      <c r="V294" s="9" t="e">
        <f ca="1">INDEX('Wand Mapping'!K:K, U294)</f>
        <v>#VALUE!</v>
      </c>
      <c r="W294" s="9" t="e">
        <f ca="1">_xlfn.CONCAT(V294, "_", T294)</f>
        <v>#VALUE!</v>
      </c>
      <c r="X294" s="61" t="s">
        <v>1947</v>
      </c>
      <c r="Y294" s="9" t="s">
        <v>243</v>
      </c>
      <c r="Z294" s="9" t="str">
        <f>IF(ISBLANK(X294), W294, X294)</f>
        <v>wand_ai_400_DI</v>
      </c>
    </row>
    <row r="295" spans="1:26">
      <c r="A295" s="9" t="s">
        <v>524</v>
      </c>
      <c r="B295" s="9" t="s">
        <v>1146</v>
      </c>
      <c r="C295" s="9">
        <v>5</v>
      </c>
      <c r="D295" s="9">
        <v>9</v>
      </c>
      <c r="E295" s="9" t="str">
        <f>_xlfn.CONCAT(B295, RIGHT(_xlfn.CONCAT("0", D295), 2))</f>
        <v>BZ-5O09</v>
      </c>
      <c r="F295" s="9" t="s">
        <v>1075</v>
      </c>
      <c r="G295" s="9" t="s">
        <v>655</v>
      </c>
      <c r="H295" s="9" t="s">
        <v>652</v>
      </c>
      <c r="J295" s="9" t="e">
        <f>MATCH($A295, 'Spells By School'!A:A, 0)</f>
        <v>#N/A</v>
      </c>
      <c r="K295" s="9" t="e">
        <f>MATCH($A295, 'Spells By School'!B:B, 0)</f>
        <v>#N/A</v>
      </c>
      <c r="L295" s="9" t="e">
        <f>MATCH($A295, 'Spells By School'!C:C, 0)</f>
        <v>#N/A</v>
      </c>
      <c r="M295" s="9">
        <f>MATCH($A295, 'Spells By School'!D:D, 0)</f>
        <v>11</v>
      </c>
      <c r="N295" s="9" t="e">
        <f>MATCH($A295, 'Spells By School'!E:E, 0)</f>
        <v>#N/A</v>
      </c>
      <c r="O295" s="9" t="e">
        <f>MATCH($A295, 'Spells By School'!F:F, 0)</f>
        <v>#N/A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>IF(ISNA($J295), IF(ISNA($K295), IF(ISNA($L295), IF(ISNA($M295), IF(ISNA($N295), IF(ISNA($O295), IF(ISNA($P295), IF(ISNA($Q295), IF(ISNA($R295), "###error###", R$1),Q$1),P$1),O$1),N$1),M$1),L$1),K$1),J$1)</f>
        <v>Transmutation</v>
      </c>
      <c r="T295" s="9" t="str">
        <f>IF(ISNA($J295), IF(ISNA($K295), IF(ISNA($L295), IF(ISNA($M295), IF(ISNA($N295), IF(ISNA($O295), IF(ISNA($P295), IF(ISNA($Q295), IF(ISNA($R295), "###error###", "WM"),"IL"),"NE"),"EN"),"EV"),"TR"),"DI"),"CO"),"AB")</f>
        <v>TR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84</v>
      </c>
      <c r="V295" s="9" t="str">
        <f>INDEX('Wand Mapping'!K:K, U295)</f>
        <v>wand_ai_820</v>
      </c>
      <c r="W295" s="9" t="str">
        <f>_xlfn.CONCAT(V295, "_", T295)</f>
        <v>wand_ai_820_TR</v>
      </c>
      <c r="Z295" s="9" t="str">
        <f>IF(ISBLANK(X295), W295, X295)</f>
        <v>wand_ai_820_TR</v>
      </c>
    </row>
    <row r="296" spans="1:26">
      <c r="A296" s="9" t="s">
        <v>475</v>
      </c>
      <c r="B296" s="9" t="s">
        <v>1147</v>
      </c>
      <c r="C296" s="9">
        <v>5</v>
      </c>
      <c r="D296" s="9">
        <v>9</v>
      </c>
      <c r="E296" s="9" t="str">
        <f>_xlfn.CONCAT(B296, RIGHT(_xlfn.CONCAT("0", D296), 2))</f>
        <v>BZ-5P09</v>
      </c>
      <c r="F296" s="9" t="s">
        <v>1076</v>
      </c>
      <c r="G296" s="9" t="s">
        <v>655</v>
      </c>
      <c r="H296" s="9" t="s">
        <v>652</v>
      </c>
      <c r="J296" s="9" t="e">
        <f>MATCH($A296, 'Spells By School'!A:A, 0)</f>
        <v>#N/A</v>
      </c>
      <c r="K296" s="9" t="e">
        <f>MATCH($A296, 'Spells By School'!B:B, 0)</f>
        <v>#N/A</v>
      </c>
      <c r="L296" s="9" t="e">
        <f>MATCH($A296, 'Spells By School'!C:C, 0)</f>
        <v>#N/A</v>
      </c>
      <c r="M296" s="9" t="e">
        <f>MATCH($A296, 'Spells By School'!D:D, 0)</f>
        <v>#N/A</v>
      </c>
      <c r="N296" s="9" t="e">
        <f>MATCH($A296, 'Spells By School'!E:E, 0)</f>
        <v>#N/A</v>
      </c>
      <c r="O296" s="9">
        <f>MATCH($A296, 'Spells By School'!F:F, 0)</f>
        <v>4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>IF(ISNA($J296), IF(ISNA($K296), IF(ISNA($L296), IF(ISNA($M296), IF(ISNA($N296), IF(ISNA($O296), IF(ISNA($P296), IF(ISNA($Q296), IF(ISNA($R296), "###error###", R$1),Q$1),P$1),O$1),N$1),M$1),L$1),K$1),J$1)</f>
        <v>Enchantment</v>
      </c>
      <c r="T296" s="9" t="str">
        <f>IF(ISNA($J296), IF(ISNA($K296), IF(ISNA($L296), IF(ISNA($M296), IF(ISNA($N296), IF(ISNA($O296), IF(ISNA($P296), IF(ISNA($Q296), IF(ISNA($R296), "###error###", "WM"),"IL"),"NE"),"EN"),"EV"),"TR"),"DI"),"CO"),"AB")</f>
        <v>EN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77</v>
      </c>
      <c r="V296" s="9" t="str">
        <f>INDEX('Wand Mapping'!K:K, U296)</f>
        <v>wand_ai_750</v>
      </c>
      <c r="W296" s="9" t="str">
        <f>_xlfn.CONCAT(V296, "_", T296)</f>
        <v>wand_ai_750_EN</v>
      </c>
      <c r="Z296" s="9" t="str">
        <f>IF(ISBLANK(X296), W296, X296)</f>
        <v>wand_ai_750_EN</v>
      </c>
    </row>
    <row r="297" spans="1:26">
      <c r="A297" s="9" t="s">
        <v>517</v>
      </c>
      <c r="B297" s="9" t="s">
        <v>1148</v>
      </c>
      <c r="C297" s="9">
        <v>5</v>
      </c>
      <c r="D297" s="9">
        <v>9</v>
      </c>
      <c r="E297" s="9" t="str">
        <f>_xlfn.CONCAT(B297, RIGHT(_xlfn.CONCAT("0", D297), 2))</f>
        <v>BZ-5Q09</v>
      </c>
      <c r="F297" s="9" t="s">
        <v>1077</v>
      </c>
      <c r="G297" s="9" t="s">
        <v>655</v>
      </c>
      <c r="H297" s="9" t="s">
        <v>652</v>
      </c>
      <c r="J297" s="9" t="e">
        <f>MATCH($A297, 'Spells By School'!A:A, 0)</f>
        <v>#N/A</v>
      </c>
      <c r="K297" s="9" t="e">
        <f>MATCH($A297, 'Spells By School'!B:B, 0)</f>
        <v>#N/A</v>
      </c>
      <c r="L297" s="9" t="e">
        <f>MATCH($A297, 'Spells By School'!C:C, 0)</f>
        <v>#N/A</v>
      </c>
      <c r="M297" s="9">
        <f>MATCH($A297, 'Spells By School'!D:D, 0)</f>
        <v>46</v>
      </c>
      <c r="N297" s="9" t="e">
        <f>MATCH($A297, 'Spells By School'!E:E, 0)</f>
        <v>#N/A</v>
      </c>
      <c r="O297" s="9" t="e">
        <f>MATCH($A297, 'Spells By School'!F:F, 0)</f>
        <v>#N/A</v>
      </c>
      <c r="P297" s="9" t="e">
        <f ca="1">MATCH($A297, 'Spells By School'!G:G, 0)</f>
        <v>#N/A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>IF(ISNA($J297), IF(ISNA($K297), IF(ISNA($L297), IF(ISNA($M297), IF(ISNA($N297), IF(ISNA($O297), IF(ISNA($P297), IF(ISNA($Q297), IF(ISNA($R297), "###error###", R$1),Q$1),P$1),O$1),N$1),M$1),L$1),K$1),J$1)</f>
        <v>Transmutation</v>
      </c>
      <c r="T297" s="9" t="str">
        <f>IF(ISNA($J297), IF(ISNA($K297), IF(ISNA($L297), IF(ISNA($M297), IF(ISNA($N297), IF(ISNA($O297), IF(ISNA($P297), IF(ISNA($Q297), IF(ISNA($R297), "###error###", "WM"),"IL"),"NE"),"EN"),"EV"),"TR"),"DI"),"CO"),"AB")</f>
        <v>TR</v>
      </c>
      <c r="U297" s="9">
        <f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83</v>
      </c>
      <c r="V297" s="9" t="str">
        <f>INDEX('Wand Mapping'!K:K, U297)</f>
        <v>wand_ai_810</v>
      </c>
      <c r="W297" s="9" t="str">
        <f>_xlfn.CONCAT(V297, "_", T297)</f>
        <v>wand_ai_810_TR</v>
      </c>
      <c r="Z297" s="9" t="str">
        <f>IF(ISBLANK(X297), W297, X297)</f>
        <v>wand_ai_810_TR</v>
      </c>
    </row>
    <row r="298" spans="1:26">
      <c r="A298" s="9" t="s">
        <v>42</v>
      </c>
      <c r="B298" s="9" t="s">
        <v>1149</v>
      </c>
      <c r="C298" s="9">
        <v>5</v>
      </c>
      <c r="D298" s="9">
        <v>9</v>
      </c>
      <c r="E298" s="9" t="str">
        <f>_xlfn.CONCAT(B298, RIGHT(_xlfn.CONCAT("0", D298), 2))</f>
        <v>BZ-5R09</v>
      </c>
      <c r="F298" s="9" t="s">
        <v>1078</v>
      </c>
      <c r="G298" s="9" t="s">
        <v>655</v>
      </c>
      <c r="H298" s="9" t="s">
        <v>652</v>
      </c>
      <c r="J298" s="9" t="e">
        <f>MATCH($A298, 'Spells By School'!A:A, 0)</f>
        <v>#N/A</v>
      </c>
      <c r="K298" s="9" t="e">
        <f>MATCH($A298, 'Spells By School'!B:B, 0)</f>
        <v>#N/A</v>
      </c>
      <c r="L298" s="9" t="e">
        <f>MATCH($A298, 'Spells By School'!C:C, 0)</f>
        <v>#N/A</v>
      </c>
      <c r="M298" s="9" t="e">
        <f>MATCH($A298, 'Spells By School'!D:D, 0)</f>
        <v>#N/A</v>
      </c>
      <c r="N298" s="9" t="e">
        <f>MATCH($A298, 'Spells By School'!E:E, 0)</f>
        <v>#N/A</v>
      </c>
      <c r="O298" s="9" t="e">
        <f>MATCH($A298, 'Spells By School'!F:F, 0)</f>
        <v>#N/A</v>
      </c>
      <c r="P298" s="9">
        <f ca="1">MATCH($A298, 'Spells By School'!G:G, 0)</f>
        <v>6</v>
      </c>
      <c r="Q298" s="9" t="e">
        <f>MATCH($A298, 'Spells By School'!H:H, 0)</f>
        <v>#N/A</v>
      </c>
      <c r="R298" s="9" t="e">
        <f>MATCH($A298, 'Spells By School'!I:I, 0)</f>
        <v>#N/A</v>
      </c>
      <c r="S298" s="9" t="str">
        <f ca="1">IF(ISNA($J298), IF(ISNA($K298), IF(ISNA($L298), IF(ISNA($M298), IF(ISNA($N298), IF(ISNA($O298), IF(ISNA($P298), IF(ISNA($Q298), IF(ISNA($R298), "###error###", R$1),Q$1),P$1),O$1),N$1),M$1),L$1),K$1),J$1)</f>
        <v>Necromancy</v>
      </c>
      <c r="T298" s="9" t="str">
        <f ca="1">IF(ISNA($J298), IF(ISNA($K298), IF(ISNA($L298), IF(ISNA($M298), IF(ISNA($N298), IF(ISNA($O298), IF(ISNA($P298), IF(ISNA($Q298), IF(ISNA($R298), "###error###", "WM"),"IL"),"NE"),"EN"),"EV"),"TR"),"DI"),"CO"),"AB")</f>
        <v>NE</v>
      </c>
      <c r="U298" s="9">
        <f ca="1"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8</v>
      </c>
      <c r="V298" s="9" t="str">
        <f ca="1">INDEX('Wand Mapping'!K:K, U298)</f>
        <v>wand_ai_060</v>
      </c>
      <c r="W298" s="9" t="str">
        <f ca="1">_xlfn.CONCAT(V298, "_", T298)</f>
        <v>wand_ai_060_NE</v>
      </c>
      <c r="Z298" s="9" t="str">
        <f ca="1">IF(ISBLANK(X298), W298, X298)</f>
        <v>wand_ai_060_NE</v>
      </c>
    </row>
    <row r="299" spans="1:26">
      <c r="A299" s="9" t="s">
        <v>71</v>
      </c>
      <c r="B299" s="9" t="s">
        <v>1150</v>
      </c>
      <c r="C299" s="9">
        <v>5</v>
      </c>
      <c r="D299" s="9">
        <v>9</v>
      </c>
      <c r="E299" s="9" t="str">
        <f>_xlfn.CONCAT(B299, RIGHT(_xlfn.CONCAT("0", D299), 2))</f>
        <v>BZ-5S09</v>
      </c>
      <c r="F299" s="9" t="s">
        <v>1079</v>
      </c>
      <c r="G299" s="9" t="s">
        <v>655</v>
      </c>
      <c r="H299" s="9" t="s">
        <v>652</v>
      </c>
      <c r="J299" s="9" t="e">
        <f>MATCH($A299, 'Spells By School'!A:A, 0)</f>
        <v>#N/A</v>
      </c>
      <c r="K299" s="9" t="e">
        <f>MATCH($A299, 'Spells By School'!B:B, 0)</f>
        <v>#N/A</v>
      </c>
      <c r="L299" s="9" t="e">
        <f>MATCH($A299, 'Spells By School'!C:C, 0)</f>
        <v>#N/A</v>
      </c>
      <c r="M299" s="9" t="e">
        <f>MATCH($A299, 'Spells By School'!D:D, 0)</f>
        <v>#N/A</v>
      </c>
      <c r="N299" s="9" t="e">
        <f>MATCH($A299, 'Spells By School'!E:E, 0)</f>
        <v>#N/A</v>
      </c>
      <c r="O299" s="9" t="e">
        <f>MATCH($A299, 'Spells By School'!F:F, 0)</f>
        <v>#N/A</v>
      </c>
      <c r="P299" s="9">
        <f ca="1">MATCH($A299, 'Spells By School'!G:G, 0)</f>
        <v>62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 ca="1">IF(ISNA($J299), IF(ISNA($K299), IF(ISNA($L299), IF(ISNA($M299), IF(ISNA($N299), IF(ISNA($O299), IF(ISNA($P299), IF(ISNA($Q299), IF(ISNA($R299), "###error###", R$1),Q$1),P$1),O$1),N$1),M$1),L$1),K$1),J$1)</f>
        <v>Necromancy</v>
      </c>
      <c r="T299" s="9" t="str">
        <f ca="1">IF(ISNA($J299), IF(ISNA($K299), IF(ISNA($L299), IF(ISNA($M299), IF(ISNA($N299), IF(ISNA($O299), IF(ISNA($P299), IF(ISNA($Q299), IF(ISNA($R299), "###error###", "WM"),"IL"),"NE"),"EN"),"EV"),"TR"),"DI"),"CO"),"AB")</f>
        <v>NE</v>
      </c>
      <c r="U299" s="9">
        <f ca="1"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13</v>
      </c>
      <c r="V299" s="9" t="str">
        <f ca="1">INDEX('Wand Mapping'!K:K, U299)</f>
        <v>wand_ai_110</v>
      </c>
      <c r="W299" s="9" t="str">
        <f ca="1">_xlfn.CONCAT(V299, "_", T299)</f>
        <v>wand_ai_110_NE</v>
      </c>
      <c r="Z299" s="9" t="str">
        <f ca="1">IF(ISBLANK(X299), W299, X299)</f>
        <v>wand_ai_110_NE</v>
      </c>
    </row>
    <row r="300" spans="1:26">
      <c r="A300" s="9" t="s">
        <v>592</v>
      </c>
      <c r="B300" s="9" t="s">
        <v>1151</v>
      </c>
      <c r="C300" s="9">
        <v>5</v>
      </c>
      <c r="D300" s="9">
        <v>9</v>
      </c>
      <c r="E300" s="9" t="str">
        <f>_xlfn.CONCAT(B300, RIGHT(_xlfn.CONCAT("0", D300), 2))</f>
        <v>BZ-5T09</v>
      </c>
      <c r="F300" s="9" t="s">
        <v>1080</v>
      </c>
      <c r="G300" s="9" t="s">
        <v>655</v>
      </c>
      <c r="H300" s="9" t="s">
        <v>652</v>
      </c>
      <c r="J300" s="9" t="e">
        <f>MATCH($A300, 'Spells By School'!A:A, 0)</f>
        <v>#N/A</v>
      </c>
      <c r="K300" s="9" t="e">
        <f>MATCH($A300, 'Spells By School'!B:B, 0)</f>
        <v>#N/A</v>
      </c>
      <c r="L300" s="9" t="e">
        <f>MATCH($A300, 'Spells By School'!C:C, 0)</f>
        <v>#N/A</v>
      </c>
      <c r="M300" s="9" t="e">
        <f>MATCH($A300, 'Spells By School'!D:D, 0)</f>
        <v>#N/A</v>
      </c>
      <c r="N300" s="9" t="e">
        <f>MATCH($A300, 'Spells By School'!E:E, 0)</f>
        <v>#N/A</v>
      </c>
      <c r="O300" s="9">
        <f>MATCH($A300, 'Spells By School'!F:F, 0)</f>
        <v>26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 t="e">
        <f>MATCH($A300, 'Spells By School'!I:I, 0)</f>
        <v>#N/A</v>
      </c>
      <c r="S300" s="9" t="str">
        <f>IF(ISNA($J300), IF(ISNA($K300), IF(ISNA($L300), IF(ISNA($M300), IF(ISNA($N300), IF(ISNA($O300), IF(ISNA($P300), IF(ISNA($Q300), IF(ISNA($R300), "###error###", R$1),Q$1),P$1),O$1),N$1),M$1),L$1),K$1),J$1)</f>
        <v>Enchantment</v>
      </c>
      <c r="T300" s="9" t="str">
        <f>IF(ISNA($J300), IF(ISNA($K300), IF(ISNA($L300), IF(ISNA($M300), IF(ISNA($N300), IF(ISNA($O300), IF(ISNA($P300), IF(ISNA($Q300), IF(ISNA($R300), "###error###", "WM"),"IL"),"NE"),"EN"),"EV"),"TR"),"DI"),"CO"),"AB")</f>
        <v>EN</v>
      </c>
      <c r="U300" s="9">
        <f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94</v>
      </c>
      <c r="V300" s="9" t="str">
        <f>INDEX('Wand Mapping'!K:K, U300)</f>
        <v>wand_ai_920</v>
      </c>
      <c r="W300" s="9" t="str">
        <f>_xlfn.CONCAT(V300, "_", T300)</f>
        <v>wand_ai_920_EN</v>
      </c>
      <c r="Z300" s="9" t="str">
        <f>IF(ISBLANK(X300), W300, X300)</f>
        <v>wand_ai_920_EN</v>
      </c>
    </row>
    <row r="301" spans="1:26">
      <c r="A301" s="9" t="s">
        <v>569</v>
      </c>
      <c r="B301" s="9" t="s">
        <v>1152</v>
      </c>
      <c r="C301" s="9">
        <v>5</v>
      </c>
      <c r="D301" s="9">
        <v>9</v>
      </c>
      <c r="E301" s="9" t="str">
        <f>_xlfn.CONCAT(B301, RIGHT(_xlfn.CONCAT("0", D301), 2))</f>
        <v>BZ-5U09</v>
      </c>
      <c r="F301" s="9" t="s">
        <v>1081</v>
      </c>
      <c r="G301" s="9" t="s">
        <v>655</v>
      </c>
      <c r="H301" s="9" t="s">
        <v>652</v>
      </c>
      <c r="J301" s="9" t="e">
        <f>MATCH($A301, 'Spells By School'!A:A, 0)</f>
        <v>#N/A</v>
      </c>
      <c r="K301" s="9" t="e">
        <f>MATCH($A301, 'Spells By School'!B:B, 0)</f>
        <v>#N/A</v>
      </c>
      <c r="L301" s="9" t="e">
        <f>MATCH($A301, 'Spells By School'!C:C, 0)</f>
        <v>#N/A</v>
      </c>
      <c r="M301" s="9">
        <f>MATCH($A301, 'Spells By School'!D:D, 0)</f>
        <v>59</v>
      </c>
      <c r="N301" s="9" t="e">
        <f>MATCH($A301, 'Spells By School'!E:E, 0)</f>
        <v>#N/A</v>
      </c>
      <c r="O301" s="9" t="e">
        <f>MATCH($A301, 'Spells By School'!F:F, 0)</f>
        <v>#N/A</v>
      </c>
      <c r="P301" s="9" t="e">
        <f ca="1">MATCH($A301, 'Spells By School'!G:G, 0)</f>
        <v>#N/A</v>
      </c>
      <c r="Q301" s="9" t="e">
        <f>MATCH($A301, 'Spells By School'!H:H, 0)</f>
        <v>#N/A</v>
      </c>
      <c r="R301" s="9" t="e">
        <f>MATCH($A301, 'Spells By School'!I:I, 0)</f>
        <v>#N/A</v>
      </c>
      <c r="S301" s="9" t="str">
        <f>IF(ISNA($J301), IF(ISNA($K301), IF(ISNA($L301), IF(ISNA($M301), IF(ISNA($N301), IF(ISNA($O301), IF(ISNA($P301), IF(ISNA($Q301), IF(ISNA($R301), "###error###", R$1),Q$1),P$1),O$1),N$1),M$1),L$1),K$1),J$1)</f>
        <v>Transmutation</v>
      </c>
      <c r="T301" s="9" t="str">
        <f>IF(ISNA($J301), IF(ISNA($K301), IF(ISNA($L301), IF(ISNA($M301), IF(ISNA($N301), IF(ISNA($O301), IF(ISNA($P301), IF(ISNA($Q301), IF(ISNA($R301), "###error###", "WM"),"IL"),"NE"),"EN"),"EV"),"TR"),"DI"),"CO"),"AB")</f>
        <v>TR</v>
      </c>
      <c r="U301" s="9">
        <f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91</v>
      </c>
      <c r="V301" s="9" t="str">
        <f>INDEX('Wand Mapping'!K:K, U301)</f>
        <v>wand_ai_890</v>
      </c>
      <c r="W301" s="9" t="str">
        <f>_xlfn.CONCAT(V301, "_", T301)</f>
        <v>wand_ai_890_TR</v>
      </c>
      <c r="Z301" s="9" t="str">
        <f>IF(ISBLANK(X301), W301, X301)</f>
        <v>wand_ai_890_TR</v>
      </c>
    </row>
    <row r="302" spans="1:26">
      <c r="A302" s="9" t="s">
        <v>1090</v>
      </c>
      <c r="B302" s="9" t="s">
        <v>1153</v>
      </c>
      <c r="C302" s="9">
        <v>5</v>
      </c>
      <c r="D302" s="9">
        <v>9</v>
      </c>
      <c r="E302" s="9" t="str">
        <f>_xlfn.CONCAT(B302, RIGHT(_xlfn.CONCAT("0", D302), 2))</f>
        <v>BZ-5V09</v>
      </c>
      <c r="F302" s="9" t="s">
        <v>1082</v>
      </c>
      <c r="G302" s="9" t="s">
        <v>655</v>
      </c>
      <c r="H302" s="9" t="s">
        <v>652</v>
      </c>
      <c r="J302" s="9" t="e">
        <f>MATCH($A302, 'Spells By School'!A:A, 0)</f>
        <v>#N/A</v>
      </c>
      <c r="K302" s="9" t="e">
        <f>MATCH($A302, 'Spells By School'!B:B, 0)</f>
        <v>#N/A</v>
      </c>
      <c r="L302" s="9" t="e">
        <f>MATCH($A302, 'Spells By School'!C:C, 0)</f>
        <v>#N/A</v>
      </c>
      <c r="M302" s="9" t="e">
        <f>MATCH($A302, 'Spells By School'!D:D, 0)</f>
        <v>#N/A</v>
      </c>
      <c r="N302" s="9" t="e">
        <f>MATCH($A302, 'Spells By School'!E:E, 0)</f>
        <v>#N/A</v>
      </c>
      <c r="O302" s="9" t="e">
        <f>MATCH($A302, 'Spells By School'!F:F, 0)</f>
        <v>#N/A</v>
      </c>
      <c r="P302" s="9">
        <f ca="1">MATCH($A302, 'Spells By School'!G:G, 0)</f>
        <v>79</v>
      </c>
      <c r="Q302" s="9" t="e">
        <f>MATCH($A302, 'Spells By School'!H:H, 0)</f>
        <v>#N/A</v>
      </c>
      <c r="R302" s="9" t="e">
        <f>MATCH($A302, 'Spells By School'!I:I, 0)</f>
        <v>#N/A</v>
      </c>
      <c r="S302" s="9" t="str">
        <f ca="1">IF(ISNA($J302), IF(ISNA($K302), IF(ISNA($L302), IF(ISNA($M302), IF(ISNA($N302), IF(ISNA($O302), IF(ISNA($P302), IF(ISNA($Q302), IF(ISNA($R302), "###error###", R$1),Q$1),P$1),O$1),N$1),M$1),L$1),K$1),J$1)</f>
        <v>Necromancy</v>
      </c>
      <c r="T302" s="9" t="str">
        <f ca="1">IF(ISNA($J302), IF(ISNA($K302), IF(ISNA($L302), IF(ISNA($M302), IF(ISNA($N302), IF(ISNA($O302), IF(ISNA($P302), IF(ISNA($Q302), IF(ISNA($R302), "###error###", "WM"),"IL"),"NE"),"EN"),"EV"),"TR"),"DI"),"CO"),"AB")</f>
        <v>NE</v>
      </c>
      <c r="U302" s="9" t="e">
        <f ca="1">IF(ISNA($J302), IF(ISNA($K302), IF(ISNA($L302), IF(ISNA($M302), IF(ISNA($N302), IF(ISNA($O302), IF(ISNA($P302), IF(ISNA($Q302), IF(ISNA($R302), "###error###", MATCH(A302, 'Wand Mapping'!J:J,0)),MATCH(A302, 'Wand Mapping'!I:I,0)),MATCH(A302, 'Wand Mapping'!H:H,0)),MATCH(A302, 'Wand Mapping'!G:G,0)),MATCH(A302, 'Wand Mapping'!F:F,0)),MATCH(A302, 'Wand Mapping'!E:E,0)),MATCH(A302, 'Wand Mapping'!D:D,0)),MATCH(A302, 'Wand Mapping'!C:C,0)),MATCH(A302, 'Wand Mapping'!B:B,0))</f>
        <v>#N/A</v>
      </c>
      <c r="V302" s="9" t="e">
        <f ca="1">INDEX('Wand Mapping'!K:K, U302)</f>
        <v>#N/A</v>
      </c>
      <c r="W302" s="9" t="e">
        <f ca="1">_xlfn.CONCAT(V302, "_", T302)</f>
        <v>#N/A</v>
      </c>
      <c r="X302" s="60" t="s">
        <v>1962</v>
      </c>
      <c r="Z302" s="9" t="str">
        <f>IF(ISBLANK(X302), W302, X302)</f>
        <v>wand_ai_770_NE</v>
      </c>
    </row>
    <row r="303" spans="1:26">
      <c r="A303" s="9" t="s">
        <v>384</v>
      </c>
      <c r="B303" s="9" t="s">
        <v>1154</v>
      </c>
      <c r="C303" s="9">
        <v>5</v>
      </c>
      <c r="D303" s="9">
        <v>9</v>
      </c>
      <c r="E303" s="9" t="str">
        <f>_xlfn.CONCAT(B303, RIGHT(_xlfn.CONCAT("0", D303), 2))</f>
        <v>BZ-5W09</v>
      </c>
      <c r="F303" s="9" t="s">
        <v>1083</v>
      </c>
      <c r="G303" s="9" t="s">
        <v>655</v>
      </c>
      <c r="H303" s="9" t="s">
        <v>652</v>
      </c>
      <c r="J303" s="9">
        <f>MATCH($A303, 'Spells By School'!A:A, 0)</f>
        <v>62</v>
      </c>
      <c r="K303" s="9" t="e">
        <f>MATCH($A303, 'Spells By School'!B:B, 0)</f>
        <v>#N/A</v>
      </c>
      <c r="L303" s="9" t="e">
        <f>MATCH($A303, 'Spells By School'!C:C, 0)</f>
        <v>#N/A</v>
      </c>
      <c r="M303" s="9" t="e">
        <f>MATCH($A303, 'Spells By School'!D:D, 0)</f>
        <v>#N/A</v>
      </c>
      <c r="N303" s="9" t="e">
        <f>MATCH($A303, 'Spells By School'!E:E, 0)</f>
        <v>#N/A</v>
      </c>
      <c r="O303" s="9" t="e">
        <f>MATCH($A303, 'Spells By School'!F:F, 0)</f>
        <v>#N/A</v>
      </c>
      <c r="P303" s="9" t="e">
        <f ca="1">MATCH($A303, 'Spells By School'!G:G, 0)</f>
        <v>#N/A</v>
      </c>
      <c r="Q303" s="9" t="e">
        <f>MATCH($A303, 'Spells By School'!H:H, 0)</f>
        <v>#N/A</v>
      </c>
      <c r="R303" s="9" t="e">
        <f>MATCH($A303, 'Spells By School'!I:I, 0)</f>
        <v>#N/A</v>
      </c>
      <c r="S303" s="9" t="str">
        <f>IF(ISNA($J303), IF(ISNA($K303), IF(ISNA($L303), IF(ISNA($M303), IF(ISNA($N303), IF(ISNA($O303), IF(ISNA($P303), IF(ISNA($Q303), IF(ISNA($R303), "###error###", R$1),Q$1),P$1),O$1),N$1),M$1),L$1),K$1),J$1)</f>
        <v>Abjuration</v>
      </c>
      <c r="T303" s="9" t="str">
        <f>IF(ISNA($J303), IF(ISNA($K303), IF(ISNA($L303), IF(ISNA($M303), IF(ISNA($N303), IF(ISNA($O303), IF(ISNA($P303), IF(ISNA($Q303), IF(ISNA($R303), "###error###", "WM"),"IL"),"NE"),"EN"),"EV"),"TR"),"DI"),"CO"),"AB")</f>
        <v>AB</v>
      </c>
      <c r="U303" s="9">
        <f>IF(ISNA($J303), IF(ISNA($K303), IF(ISNA($L303), IF(ISNA($M303), IF(ISNA($N303), IF(ISNA($O303), IF(ISNA($P303), IF(ISNA($Q303), IF(ISNA($R303), "###error###", MATCH(A303, 'Wand Mapping'!J:J,0)),MATCH(A303, 'Wand Mapping'!I:I,0)),MATCH(A303, 'Wand Mapping'!H:H,0)),MATCH(A303, 'Wand Mapping'!G:G,0)),MATCH(A303, 'Wand Mapping'!F:F,0)),MATCH(A303, 'Wand Mapping'!E:E,0)),MATCH(A303, 'Wand Mapping'!D:D,0)),MATCH(A303, 'Wand Mapping'!C:C,0)),MATCH(A303, 'Wand Mapping'!B:B,0))</f>
        <v>63</v>
      </c>
      <c r="V303" s="9" t="str">
        <f>INDEX('Wand Mapping'!K:K, U303)</f>
        <v>wand_ai_610</v>
      </c>
      <c r="W303" s="9" t="str">
        <f>_xlfn.CONCAT(V303, "_", T303)</f>
        <v>wand_ai_610_AB</v>
      </c>
      <c r="Z303" s="9" t="str">
        <f>IF(ISBLANK(X303), W303, X303)</f>
        <v>wand_ai_610_AB</v>
      </c>
    </row>
    <row r="304" spans="1:26">
      <c r="A304" s="9" t="s">
        <v>477</v>
      </c>
      <c r="B304" s="9" t="s">
        <v>1155</v>
      </c>
      <c r="C304" s="9">
        <v>5</v>
      </c>
      <c r="D304" s="9">
        <v>9</v>
      </c>
      <c r="E304" s="9" t="str">
        <f>_xlfn.CONCAT(B304, RIGHT(_xlfn.CONCAT("0", D304), 2))</f>
        <v>BZ-5X09</v>
      </c>
      <c r="F304" s="9" t="s">
        <v>1084</v>
      </c>
      <c r="G304" s="9" t="s">
        <v>655</v>
      </c>
      <c r="H304" s="9" t="s">
        <v>652</v>
      </c>
      <c r="J304" s="9" t="e">
        <f>MATCH($A304, 'Spells By School'!A:A, 0)</f>
        <v>#N/A</v>
      </c>
      <c r="K304" s="9" t="e">
        <f>MATCH($A304, 'Spells By School'!B:B, 0)</f>
        <v>#N/A</v>
      </c>
      <c r="L304" s="9" t="e">
        <f>MATCH($A304, 'Spells By School'!C:C, 0)</f>
        <v>#N/A</v>
      </c>
      <c r="M304" s="9" t="e">
        <f>MATCH($A304, 'Spells By School'!D:D, 0)</f>
        <v>#N/A</v>
      </c>
      <c r="N304" s="9" t="e">
        <f>MATCH($A304, 'Spells By School'!E:E, 0)</f>
        <v>#N/A</v>
      </c>
      <c r="O304" s="9" t="e">
        <f>MATCH($A304, 'Spells By School'!F:F, 0)</f>
        <v>#N/A</v>
      </c>
      <c r="P304" s="9" t="e">
        <f ca="1">MATCH($A304, 'Spells By School'!G:G, 0)</f>
        <v>#N/A</v>
      </c>
      <c r="Q304" s="9">
        <f>MATCH($A304, 'Spells By School'!H:H, 0)</f>
        <v>22</v>
      </c>
      <c r="R304" s="9" t="e">
        <f>MATCH($A304, 'Spells By School'!I:I, 0)</f>
        <v>#N/A</v>
      </c>
      <c r="S304" s="9" t="str">
        <f ca="1">IF(ISNA($J304), IF(ISNA($K304), IF(ISNA($L304), IF(ISNA($M304), IF(ISNA($N304), IF(ISNA($O304), IF(ISNA($P304), IF(ISNA($Q304), IF(ISNA($R304), "###error###", R$1),Q$1),P$1),O$1),N$1),M$1),L$1),K$1),J$1)</f>
        <v>Illusion</v>
      </c>
      <c r="T304" s="9" t="str">
        <f ca="1">IF(ISNA($J304), IF(ISNA($K304), IF(ISNA($L304), IF(ISNA($M304), IF(ISNA($N304), IF(ISNA($O304), IF(ISNA($P304), IF(ISNA($Q304), IF(ISNA($R304), "###error###", "WM"),"IL"),"NE"),"EN"),"EV"),"TR"),"DI"),"CO"),"AB")</f>
        <v>IL</v>
      </c>
      <c r="U304" s="9">
        <f ca="1"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77</v>
      </c>
      <c r="V304" s="9" t="str">
        <f ca="1">INDEX('Wand Mapping'!K:K, U304)</f>
        <v>wand_ai_750</v>
      </c>
      <c r="W304" s="9" t="str">
        <f ca="1">_xlfn.CONCAT(V304, "_", T304)</f>
        <v>wand_ai_750_IL</v>
      </c>
      <c r="Z304" s="9" t="str">
        <f ca="1">IF(ISBLANK(X304), W304, X304)</f>
        <v>wand_ai_750_IL</v>
      </c>
    </row>
    <row r="305" spans="1:26">
      <c r="A305" s="9" t="s">
        <v>397</v>
      </c>
      <c r="B305" s="9" t="s">
        <v>1156</v>
      </c>
      <c r="C305" s="9">
        <v>5</v>
      </c>
      <c r="D305" s="9">
        <v>9</v>
      </c>
      <c r="E305" s="9" t="str">
        <f>_xlfn.CONCAT(B305, RIGHT(_xlfn.CONCAT("0", D305), 2))</f>
        <v>BZ-5Y09</v>
      </c>
      <c r="F305" s="9" t="s">
        <v>1085</v>
      </c>
      <c r="G305" s="9" t="s">
        <v>655</v>
      </c>
      <c r="H305" s="9" t="s">
        <v>652</v>
      </c>
      <c r="J305" s="9" t="e">
        <f>MATCH($A305, 'Spells By School'!A:A, 0)</f>
        <v>#N/A</v>
      </c>
      <c r="K305" s="9">
        <f>MATCH($A305, 'Spells By School'!B:B, 0)</f>
        <v>42</v>
      </c>
      <c r="L305" s="9" t="e">
        <f>MATCH($A305, 'Spells By School'!C:C, 0)</f>
        <v>#N/A</v>
      </c>
      <c r="M305" s="9" t="e">
        <f>MATCH($A305, 'Spells By School'!D:D, 0)</f>
        <v>#N/A</v>
      </c>
      <c r="N305" s="9" t="e">
        <f>MATCH($A305, 'Spells By School'!E:E, 0)</f>
        <v>#N/A</v>
      </c>
      <c r="O305" s="9" t="e">
        <f>MATCH($A305, 'Spells By School'!F:F, 0)</f>
        <v>#N/A</v>
      </c>
      <c r="P305" s="9" t="e">
        <f ca="1">MATCH($A305, 'Spells By School'!G:G, 0)</f>
        <v>#N/A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>IF(ISNA($J305), IF(ISNA($K305), IF(ISNA($L305), IF(ISNA($M305), IF(ISNA($N305), IF(ISNA($O305), IF(ISNA($P305), IF(ISNA($Q305), IF(ISNA($R305), "###error###", R$1),Q$1),P$1),O$1),N$1),M$1),L$1),K$1),J$1)</f>
        <v>Conjuration</v>
      </c>
      <c r="T305" s="9" t="str">
        <f>IF(ISNA($J305), IF(ISNA($K305), IF(ISNA($L305), IF(ISNA($M305), IF(ISNA($N305), IF(ISNA($O305), IF(ISNA($P305), IF(ISNA($Q305), IF(ISNA($R305), "###error###", "WM"),"IL"),"NE"),"EN"),"EV"),"TR"),"DI"),"CO"),"AB")</f>
        <v>CO</v>
      </c>
      <c r="U305" s="9">
        <f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65</v>
      </c>
      <c r="V305" s="9" t="str">
        <f>INDEX('Wand Mapping'!K:K, U305)</f>
        <v>wand_ai_630</v>
      </c>
      <c r="W305" s="9" t="str">
        <f>_xlfn.CONCAT(V305, "_", T305)</f>
        <v>wand_ai_630_CO</v>
      </c>
      <c r="Z305" s="9" t="str">
        <f>IF(ISBLANK(X305), W305, X305)</f>
        <v>wand_ai_630_CO</v>
      </c>
    </row>
    <row r="306" spans="1:26">
      <c r="A306" s="9" t="s">
        <v>165</v>
      </c>
      <c r="B306" s="9" t="s">
        <v>1157</v>
      </c>
      <c r="C306" s="9">
        <v>5</v>
      </c>
      <c r="D306" s="9">
        <v>9</v>
      </c>
      <c r="E306" s="9" t="str">
        <f>_xlfn.CONCAT(B306, RIGHT(_xlfn.CONCAT("0", D306), 2))</f>
        <v>BZ-5Z09</v>
      </c>
      <c r="F306" s="9" t="s">
        <v>1086</v>
      </c>
      <c r="G306" s="9" t="s">
        <v>655</v>
      </c>
      <c r="H306" s="9" t="s">
        <v>652</v>
      </c>
      <c r="J306" s="9" t="e">
        <f>MATCH($A306, 'Spells By School'!A:A, 0)</f>
        <v>#N/A</v>
      </c>
      <c r="K306" s="9" t="e">
        <f>MATCH($A306, 'Spells By School'!B:B, 0)</f>
        <v>#N/A</v>
      </c>
      <c r="L306" s="9" t="e">
        <f>MATCH($A306, 'Spells By School'!C:C, 0)</f>
        <v>#N/A</v>
      </c>
      <c r="M306" s="9" t="e">
        <f>MATCH($A306, 'Spells By School'!D:D, 0)</f>
        <v>#N/A</v>
      </c>
      <c r="N306" s="9" t="e">
        <f>MATCH($A306, 'Spells By School'!E:E, 0)</f>
        <v>#N/A</v>
      </c>
      <c r="O306" s="9" t="e">
        <f>MATCH($A306, 'Spells By School'!F:F, 0)</f>
        <v>#N/A</v>
      </c>
      <c r="P306" s="9">
        <f ca="1">MATCH($A306, 'Spells By School'!G:G, 0)</f>
        <v>56</v>
      </c>
      <c r="Q306" s="9" t="e">
        <f>MATCH($A306, 'Spells By School'!H:H, 0)</f>
        <v>#N/A</v>
      </c>
      <c r="R306" s="9" t="e">
        <f>MATCH($A306, 'Spells By School'!I:I, 0)</f>
        <v>#N/A</v>
      </c>
      <c r="S306" s="9" t="str">
        <f ca="1">IF(ISNA($J306), IF(ISNA($K306), IF(ISNA($L306), IF(ISNA($M306), IF(ISNA($N306), IF(ISNA($O306), IF(ISNA($P306), IF(ISNA($Q306), IF(ISNA($R306), "###error###", R$1),Q$1),P$1),O$1),N$1),M$1),L$1),K$1),J$1)</f>
        <v>Necromancy</v>
      </c>
      <c r="T306" s="9" t="str">
        <f ca="1">IF(ISNA($J306), IF(ISNA($K306), IF(ISNA($L306), IF(ISNA($M306), IF(ISNA($N306), IF(ISNA($O306), IF(ISNA($P306), IF(ISNA($Q306), IF(ISNA($R306), "###error###", "WM"),"IL"),"NE"),"EN"),"EV"),"TR"),"DI"),"CO"),"AB")</f>
        <v>NE</v>
      </c>
      <c r="U306" s="9">
        <f ca="1">IF(ISNA($J306), IF(ISNA($K306), IF(ISNA($L306), IF(ISNA($M306), IF(ISNA($N306), IF(ISNA($O306), IF(ISNA($P306), IF(ISNA($Q306), IF(ISNA($R306), "###error###", MATCH(A306, 'Wand Mapping'!J:J,0)),MATCH(A306, 'Wand Mapping'!I:I,0)),MATCH(A306, 'Wand Mapping'!H:H,0)),MATCH(A306, 'Wand Mapping'!G:G,0)),MATCH(A306, 'Wand Mapping'!F:F,0)),MATCH(A306, 'Wand Mapping'!E:E,0)),MATCH(A306, 'Wand Mapping'!D:D,0)),MATCH(A306, 'Wand Mapping'!C:C,0)),MATCH(A306, 'Wand Mapping'!B:B,0))</f>
        <v>29</v>
      </c>
      <c r="V306" s="9" t="str">
        <f ca="1">INDEX('Wand Mapping'!K:K, U306)</f>
        <v>wand_ai_270</v>
      </c>
      <c r="W306" s="9" t="str">
        <f ca="1">_xlfn.CONCAT(V306, "_", T306)</f>
        <v>wand_ai_270_NE</v>
      </c>
      <c r="Z306" s="9" t="str">
        <f ca="1">IF(ISBLANK(X306), W306, X306)</f>
        <v>wand_ai_270_NE</v>
      </c>
    </row>
    <row r="307" spans="1:26">
      <c r="A307" s="9" t="s">
        <v>532</v>
      </c>
      <c r="B307" s="9" t="s">
        <v>1200</v>
      </c>
      <c r="C307" s="9">
        <v>6</v>
      </c>
      <c r="D307" s="9">
        <v>12</v>
      </c>
      <c r="E307" s="9" t="str">
        <f>_xlfn.CONCAT(B307, RIGHT(_xlfn.CONCAT("0", D307), 2))</f>
        <v>BZ-6-12</v>
      </c>
      <c r="F307" s="9" t="s">
        <v>1161</v>
      </c>
      <c r="G307" s="9" t="s">
        <v>655</v>
      </c>
      <c r="H307" s="9" t="s">
        <v>652</v>
      </c>
      <c r="J307" s="9" t="e">
        <f>MATCH($A307, 'Spells By School'!A:A, 0)</f>
        <v>#N/A</v>
      </c>
      <c r="K307" s="9">
        <f>MATCH($A307, 'Spells By School'!B:B, 0)</f>
        <v>43</v>
      </c>
      <c r="L307" s="9" t="e">
        <f>MATCH($A307, 'Spells By School'!C:C, 0)</f>
        <v>#N/A</v>
      </c>
      <c r="M307" s="9" t="e">
        <f>MATCH($A307, 'Spells By School'!D:D, 0)</f>
        <v>#N/A</v>
      </c>
      <c r="N307" s="9" t="e">
        <f>MATCH($A307, 'Spells By School'!E:E, 0)</f>
        <v>#N/A</v>
      </c>
      <c r="O307" s="9" t="e">
        <f>MATCH($A307, 'Spells By School'!F:F, 0)</f>
        <v>#N/A</v>
      </c>
      <c r="P307" s="9" t="e">
        <f ca="1">MATCH($A307, 'Spells By School'!G:G, 0)</f>
        <v>#N/A</v>
      </c>
      <c r="Q307" s="9" t="e">
        <f>MATCH($A307, 'Spells By School'!H:H, 0)</f>
        <v>#N/A</v>
      </c>
      <c r="R307" s="9" t="e">
        <f>MATCH($A307, 'Spells By School'!I:I, 0)</f>
        <v>#N/A</v>
      </c>
      <c r="S307" s="9" t="str">
        <f>IF(ISNA($J307), IF(ISNA($K307), IF(ISNA($L307), IF(ISNA($M307), IF(ISNA($N307), IF(ISNA($O307), IF(ISNA($P307), IF(ISNA($Q307), IF(ISNA($R307), "###error###", R$1),Q$1),P$1),O$1),N$1),M$1),L$1),K$1),J$1)</f>
        <v>Conjuration</v>
      </c>
      <c r="T307" s="9" t="str">
        <f>IF(ISNA($J307), IF(ISNA($K307), IF(ISNA($L307), IF(ISNA($M307), IF(ISNA($N307), IF(ISNA($O307), IF(ISNA($P307), IF(ISNA($Q307), IF(ISNA($R307), "###error###", "WM"),"IL"),"NE"),"EN"),"EV"),"TR"),"DI"),"CO"),"AB")</f>
        <v>CO</v>
      </c>
      <c r="U307" s="9">
        <f>IF(ISNA($J307), IF(ISNA($K307), IF(ISNA($L307), IF(ISNA($M307), IF(ISNA($N307), IF(ISNA($O307), IF(ISNA($P307), IF(ISNA($Q307), IF(ISNA($R307), "###error###", MATCH(A307, 'Wand Mapping'!J:J,0)),MATCH(A307, 'Wand Mapping'!I:I,0)),MATCH(A307, 'Wand Mapping'!H:H,0)),MATCH(A307, 'Wand Mapping'!G:G,0)),MATCH(A307, 'Wand Mapping'!F:F,0)),MATCH(A307, 'Wand Mapping'!E:E,0)),MATCH(A307, 'Wand Mapping'!D:D,0)),MATCH(A307, 'Wand Mapping'!C:C,0)),MATCH(A307, 'Wand Mapping'!B:B,0))</f>
        <v>85</v>
      </c>
      <c r="V307" s="9" t="str">
        <f>INDEX('Wand Mapping'!K:K, U307)</f>
        <v>wand_ai_830</v>
      </c>
      <c r="W307" s="9" t="str">
        <f>_xlfn.CONCAT(V307, "_", T307)</f>
        <v>wand_ai_830_CO</v>
      </c>
      <c r="Z307" s="9" t="str">
        <f>IF(ISBLANK(X307), W307, X307)</f>
        <v>wand_ai_830_CO</v>
      </c>
    </row>
    <row r="308" spans="1:26">
      <c r="A308" s="9" t="s">
        <v>345</v>
      </c>
      <c r="B308" s="9" t="s">
        <v>1201</v>
      </c>
      <c r="C308" s="9">
        <v>6</v>
      </c>
      <c r="D308" s="9">
        <v>12</v>
      </c>
      <c r="E308" s="9" t="str">
        <f>_xlfn.CONCAT(B308, RIGHT(_xlfn.CONCAT("0", D308), 2))</f>
        <v>BZ-6!12</v>
      </c>
      <c r="F308" s="9" t="s">
        <v>1162</v>
      </c>
      <c r="G308" s="9" t="s">
        <v>655</v>
      </c>
      <c r="H308" s="9" t="s">
        <v>652</v>
      </c>
      <c r="J308" s="9">
        <f>MATCH($A308, 'Spells By School'!A:A, 0)</f>
        <v>20</v>
      </c>
      <c r="K308" s="9" t="e">
        <f>MATCH($A308, 'Spells By School'!B:B, 0)</f>
        <v>#N/A</v>
      </c>
      <c r="L308" s="9" t="e">
        <f>MATCH($A308, 'Spells By School'!C:C, 0)</f>
        <v>#N/A</v>
      </c>
      <c r="M308" s="9" t="e">
        <f>MATCH($A308, 'Spells By School'!D:D, 0)</f>
        <v>#N/A</v>
      </c>
      <c r="N308" s="9" t="e">
        <f>MATCH($A308, 'Spells By School'!E:E, 0)</f>
        <v>#N/A</v>
      </c>
      <c r="O308" s="9" t="e">
        <f>MATCH($A308, 'Spells By School'!F:F, 0)</f>
        <v>#N/A</v>
      </c>
      <c r="P308" s="9" t="e">
        <f ca="1">MATCH($A308, 'Spells By School'!G:G, 0)</f>
        <v>#N/A</v>
      </c>
      <c r="Q308" s="9" t="e">
        <f>MATCH($A308, 'Spells By School'!H:H, 0)</f>
        <v>#N/A</v>
      </c>
      <c r="R308" s="9" t="e">
        <f>MATCH($A308, 'Spells By School'!I:I, 0)</f>
        <v>#N/A</v>
      </c>
      <c r="S308" s="9" t="str">
        <f>IF(ISNA($J308), IF(ISNA($K308), IF(ISNA($L308), IF(ISNA($M308), IF(ISNA($N308), IF(ISNA($O308), IF(ISNA($P308), IF(ISNA($Q308), IF(ISNA($R308), "###error###", R$1),Q$1),P$1),O$1),N$1),M$1),L$1),K$1),J$1)</f>
        <v>Abjuration</v>
      </c>
      <c r="T308" s="9" t="str">
        <f>IF(ISNA($J308), IF(ISNA($K308), IF(ISNA($L308), IF(ISNA($M308), IF(ISNA($N308), IF(ISNA($O308), IF(ISNA($P308), IF(ISNA($Q308), IF(ISNA($R308), "###error###", "WM"),"IL"),"NE"),"EN"),"EV"),"TR"),"DI"),"CO"),"AB")</f>
        <v>AB</v>
      </c>
      <c r="U308" s="9">
        <f>IF(ISNA($J308), IF(ISNA($K308), IF(ISNA($L308), IF(ISNA($M308), IF(ISNA($N308), IF(ISNA($O308), IF(ISNA($P308), IF(ISNA($Q308), IF(ISNA($R308), "###error###", MATCH(A308, 'Wand Mapping'!J:J,0)),MATCH(A308, 'Wand Mapping'!I:I,0)),MATCH(A308, 'Wand Mapping'!H:H,0)),MATCH(A308, 'Wand Mapping'!G:G,0)),MATCH(A308, 'Wand Mapping'!F:F,0)),MATCH(A308, 'Wand Mapping'!E:E,0)),MATCH(A308, 'Wand Mapping'!D:D,0)),MATCH(A308, 'Wand Mapping'!C:C,0)),MATCH(A308, 'Wand Mapping'!B:B,0))</f>
        <v>57</v>
      </c>
      <c r="V308" s="9" t="str">
        <f>INDEX('Wand Mapping'!K:K, U308)</f>
        <v>wand_ai_550</v>
      </c>
      <c r="W308" s="9" t="str">
        <f>_xlfn.CONCAT(V308, "_", T308)</f>
        <v>wand_ai_550_AB</v>
      </c>
      <c r="Z308" s="9" t="str">
        <f>IF(ISBLANK(X308), W308, X308)</f>
        <v>wand_ai_550_AB</v>
      </c>
    </row>
    <row r="309" spans="1:26">
      <c r="A309" s="9" t="s">
        <v>168</v>
      </c>
      <c r="B309" s="9" t="s">
        <v>1202</v>
      </c>
      <c r="C309" s="9">
        <v>6</v>
      </c>
      <c r="D309" s="9">
        <v>12</v>
      </c>
      <c r="E309" s="9" t="str">
        <f>_xlfn.CONCAT(B309, RIGHT(_xlfn.CONCAT("0", D309), 2))</f>
        <v>BZ-6_12</v>
      </c>
      <c r="F309" s="9" t="s">
        <v>1163</v>
      </c>
      <c r="G309" s="9" t="s">
        <v>655</v>
      </c>
      <c r="H309" s="9" t="s">
        <v>652</v>
      </c>
      <c r="J309" s="9" t="e">
        <f>MATCH($A309, 'Spells By School'!A:A, 0)</f>
        <v>#N/A</v>
      </c>
      <c r="K309" s="9" t="e">
        <f>MATCH($A309, 'Spells By School'!B:B, 0)</f>
        <v>#N/A</v>
      </c>
      <c r="L309" s="9" t="e">
        <f>MATCH($A309, 'Spells By School'!C:C, 0)</f>
        <v>#N/A</v>
      </c>
      <c r="M309" s="9">
        <f>MATCH($A309, 'Spells By School'!D:D, 0)</f>
        <v>84</v>
      </c>
      <c r="N309" s="9" t="e">
        <f>MATCH($A309, 'Spells By School'!E:E, 0)</f>
        <v>#N/A</v>
      </c>
      <c r="O309" s="9" t="e">
        <f>MATCH($A309, 'Spells By School'!F:F, 0)</f>
        <v>#N/A</v>
      </c>
      <c r="P309" s="9" t="e">
        <f ca="1">MATCH($A309, 'Spells By School'!G:G, 0)</f>
        <v>#N/A</v>
      </c>
      <c r="Q309" s="9" t="e">
        <f>MATCH($A309, 'Spells By School'!H:H, 0)</f>
        <v>#N/A</v>
      </c>
      <c r="R309" s="9" t="e">
        <f>MATCH($A309, 'Spells By School'!I:I, 0)</f>
        <v>#N/A</v>
      </c>
      <c r="S309" s="9" t="str">
        <f>IF(ISNA($J309), IF(ISNA($K309), IF(ISNA($L309), IF(ISNA($M309), IF(ISNA($N309), IF(ISNA($O309), IF(ISNA($P309), IF(ISNA($Q309), IF(ISNA($R309), "###error###", R$1),Q$1),P$1),O$1),N$1),M$1),L$1),K$1),J$1)</f>
        <v>Transmutation</v>
      </c>
      <c r="T309" s="9" t="str">
        <f>IF(ISNA($J309), IF(ISNA($K309), IF(ISNA($L309), IF(ISNA($M309), IF(ISNA($N309), IF(ISNA($O309), IF(ISNA($P309), IF(ISNA($Q309), IF(ISNA($R309), "###error###", "WM"),"IL"),"NE"),"EN"),"EV"),"TR"),"DI"),"CO"),"AB")</f>
        <v>TR</v>
      </c>
      <c r="U309" s="9">
        <f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30</v>
      </c>
      <c r="V309" s="9" t="str">
        <f>INDEX('Wand Mapping'!K:K, U309)</f>
        <v>wand_ai_280</v>
      </c>
      <c r="W309" s="9" t="str">
        <f>_xlfn.CONCAT(V309, "_", T309)</f>
        <v>wand_ai_280_TR</v>
      </c>
      <c r="Z309" s="9" t="str">
        <f>IF(ISBLANK(X309), W309, X309)</f>
        <v>wand_ai_280_TR</v>
      </c>
    </row>
    <row r="310" spans="1:26">
      <c r="A310" s="9" t="s">
        <v>317</v>
      </c>
      <c r="B310" s="9" t="s">
        <v>751</v>
      </c>
      <c r="C310" s="9">
        <v>6</v>
      </c>
      <c r="D310" s="9">
        <v>12</v>
      </c>
      <c r="E310" s="9" t="str">
        <f>_xlfn.CONCAT(B310, RIGHT(_xlfn.CONCAT("0", D310), 2))</f>
        <v>BZ-6012</v>
      </c>
      <c r="F310" s="9" t="s">
        <v>1164</v>
      </c>
      <c r="G310" s="9" t="s">
        <v>655</v>
      </c>
      <c r="H310" s="9" t="s">
        <v>652</v>
      </c>
      <c r="J310" s="9" t="e">
        <f>MATCH($A310, 'Spells By School'!A:A, 0)</f>
        <v>#N/A</v>
      </c>
      <c r="K310" s="9" t="e">
        <f>MATCH($A310, 'Spells By School'!B:B, 0)</f>
        <v>#N/A</v>
      </c>
      <c r="L310" s="9" t="e">
        <f>MATCH($A310, 'Spells By School'!C:C, 0)</f>
        <v>#N/A</v>
      </c>
      <c r="M310" s="9">
        <f>MATCH($A310, 'Spells By School'!D:D, 0)</f>
        <v>29</v>
      </c>
      <c r="N310" s="9" t="e">
        <f>MATCH($A310, 'Spells By School'!E:E, 0)</f>
        <v>#N/A</v>
      </c>
      <c r="O310" s="9" t="e">
        <f>MATCH($A310, 'Spells By School'!F:F, 0)</f>
        <v>#N/A</v>
      </c>
      <c r="P310" s="9" t="e">
        <f ca="1">MATCH($A310, 'Spells By School'!G:G, 0)</f>
        <v>#N/A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>IF(ISNA($J310), IF(ISNA($K310), IF(ISNA($L310), IF(ISNA($M310), IF(ISNA($N310), IF(ISNA($O310), IF(ISNA($P310), IF(ISNA($Q310), IF(ISNA($R310), "###error###", R$1),Q$1),P$1),O$1),N$1),M$1),L$1),K$1),J$1)</f>
        <v>Transmutation</v>
      </c>
      <c r="T310" s="9" t="str">
        <f>IF(ISNA($J310), IF(ISNA($K310), IF(ISNA($L310), IF(ISNA($M310), IF(ISNA($N310), IF(ISNA($O310), IF(ISNA($P310), IF(ISNA($Q310), IF(ISNA($R310), "###error###", "WM"),"IL"),"NE"),"EN"),"EV"),"TR"),"DI"),"CO"),"AB")</f>
        <v>TR</v>
      </c>
      <c r="U310" s="9">
        <f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52</v>
      </c>
      <c r="V310" s="9" t="str">
        <f>INDEX('Wand Mapping'!K:K, U310)</f>
        <v>wand_ai_500</v>
      </c>
      <c r="W310" s="9" t="str">
        <f>_xlfn.CONCAT(V310, "_", T310)</f>
        <v>wand_ai_500_TR</v>
      </c>
      <c r="Z310" s="9" t="str">
        <f>IF(ISBLANK(X310), W310, X310)</f>
        <v>wand_ai_500_TR</v>
      </c>
    </row>
    <row r="311" spans="1:26">
      <c r="A311" s="9" t="s">
        <v>21</v>
      </c>
      <c r="B311" s="9" t="s">
        <v>752</v>
      </c>
      <c r="C311" s="9">
        <v>6</v>
      </c>
      <c r="D311" s="9">
        <v>12</v>
      </c>
      <c r="E311" s="9" t="str">
        <f>_xlfn.CONCAT(B311, RIGHT(_xlfn.CONCAT("0", D311), 2))</f>
        <v>BZ-6112</v>
      </c>
      <c r="F311" s="9" t="s">
        <v>1165</v>
      </c>
      <c r="G311" s="9" t="s">
        <v>655</v>
      </c>
      <c r="H311" s="9" t="s">
        <v>652</v>
      </c>
      <c r="J311" s="9" t="e">
        <f>MATCH($A311, 'Spells By School'!A:A, 0)</f>
        <v>#N/A</v>
      </c>
      <c r="K311" s="9" t="e">
        <f>MATCH($A311, 'Spells By School'!B:B, 0)</f>
        <v>#N/A</v>
      </c>
      <c r="L311" s="9" t="e">
        <f>MATCH($A311, 'Spells By School'!C:C, 0)</f>
        <v>#N/A</v>
      </c>
      <c r="M311" s="9" t="e">
        <f>MATCH($A311, 'Spells By School'!D:D, 0)</f>
        <v>#N/A</v>
      </c>
      <c r="N311" s="9" t="e">
        <f>MATCH($A311, 'Spells By School'!E:E, 0)</f>
        <v>#N/A</v>
      </c>
      <c r="O311" s="9" t="e">
        <f>MATCH($A311, 'Spells By School'!F:F, 0)</f>
        <v>#N/A</v>
      </c>
      <c r="P311" s="9">
        <f ca="1">MATCH($A311, 'Spells By School'!G:G, 0)</f>
        <v>23</v>
      </c>
      <c r="Q311" s="9" t="e">
        <f>MATCH($A311, 'Spells By School'!H:H, 0)</f>
        <v>#N/A</v>
      </c>
      <c r="R311" s="9" t="e">
        <f>MATCH($A311, 'Spells By School'!I:I, 0)</f>
        <v>#N/A</v>
      </c>
      <c r="S311" s="9" t="str">
        <f ca="1">IF(ISNA($J311), IF(ISNA($K311), IF(ISNA($L311), IF(ISNA($M311), IF(ISNA($N311), IF(ISNA($O311), IF(ISNA($P311), IF(ISNA($Q311), IF(ISNA($R311), "###error###", R$1),Q$1),P$1),O$1),N$1),M$1),L$1),K$1),J$1)</f>
        <v>Necromancy</v>
      </c>
      <c r="T311" s="9" t="str">
        <f ca="1">IF(ISNA($J311), IF(ISNA($K311), IF(ISNA($L311), IF(ISNA($M311), IF(ISNA($N311), IF(ISNA($O311), IF(ISNA($P311), IF(ISNA($Q311), IF(ISNA($R311), "###error###", "WM"),"IL"),"NE"),"EN"),"EV"),"TR"),"DI"),"CO"),"AB")</f>
        <v>NE</v>
      </c>
      <c r="U311" s="9">
        <f ca="1"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4</v>
      </c>
      <c r="V311" s="9" t="str">
        <f ca="1">INDEX('Wand Mapping'!K:K, U311)</f>
        <v>wand_ai_020</v>
      </c>
      <c r="W311" s="9" t="str">
        <f ca="1">_xlfn.CONCAT(V311, "_", T311)</f>
        <v>wand_ai_020_NE</v>
      </c>
      <c r="Z311" s="9" t="str">
        <f ca="1">IF(ISBLANK(X311), W311, X311)</f>
        <v>wand_ai_020_NE</v>
      </c>
    </row>
    <row r="312" spans="1:26">
      <c r="A312" s="9" t="s">
        <v>459</v>
      </c>
      <c r="B312" s="9" t="s">
        <v>753</v>
      </c>
      <c r="C312" s="9">
        <v>6</v>
      </c>
      <c r="D312" s="9">
        <v>12</v>
      </c>
      <c r="E312" s="9" t="str">
        <f>_xlfn.CONCAT(B312, RIGHT(_xlfn.CONCAT("0", D312), 2))</f>
        <v>BZ-6212</v>
      </c>
      <c r="F312" s="9" t="s">
        <v>1166</v>
      </c>
      <c r="G312" s="9" t="s">
        <v>655</v>
      </c>
      <c r="H312" s="9" t="s">
        <v>652</v>
      </c>
      <c r="J312" s="9">
        <f>MATCH($A312, 'Spells By School'!A:A, 0)</f>
        <v>47</v>
      </c>
      <c r="K312" s="9" t="e">
        <f>MATCH($A312, 'Spells By School'!B:B, 0)</f>
        <v>#N/A</v>
      </c>
      <c r="L312" s="9" t="e">
        <f>MATCH($A312, 'Spells By School'!C:C, 0)</f>
        <v>#N/A</v>
      </c>
      <c r="M312" s="9" t="e">
        <f>MATCH($A312, 'Spells By School'!D:D, 0)</f>
        <v>#N/A</v>
      </c>
      <c r="N312" s="9" t="e">
        <f>MATCH($A312, 'Spells By School'!E:E, 0)</f>
        <v>#N/A</v>
      </c>
      <c r="O312" s="9" t="e">
        <f>MATCH($A312, 'Spells By School'!F:F, 0)</f>
        <v>#N/A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>IF(ISNA($J312), IF(ISNA($K312), IF(ISNA($L312), IF(ISNA($M312), IF(ISNA($N312), IF(ISNA($O312), IF(ISNA($P312), IF(ISNA($Q312), IF(ISNA($R312), "###error###", R$1),Q$1),P$1),O$1),N$1),M$1),L$1),K$1),J$1)</f>
        <v>Abjuration</v>
      </c>
      <c r="T312" s="9" t="str">
        <f>IF(ISNA($J312), IF(ISNA($K312), IF(ISNA($L312), IF(ISNA($M312), IF(ISNA($N312), IF(ISNA($O312), IF(ISNA($P312), IF(ISNA($Q312), IF(ISNA($R312), "###error###", "WM"),"IL"),"NE"),"EN"),"EV"),"TR"),"DI"),"CO"),"AB")</f>
        <v>AB</v>
      </c>
      <c r="U312" s="9">
        <f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75</v>
      </c>
      <c r="V312" s="9" t="str">
        <f>INDEX('Wand Mapping'!K:K, U312)</f>
        <v>wand_ai_730</v>
      </c>
      <c r="W312" s="9" t="str">
        <f>_xlfn.CONCAT(V312, "_", T312)</f>
        <v>wand_ai_730_AB</v>
      </c>
      <c r="Z312" s="9" t="str">
        <f>IF(ISBLANK(X312), W312, X312)</f>
        <v>wand_ai_730_AB</v>
      </c>
    </row>
    <row r="313" spans="1:26">
      <c r="A313" s="9" t="s">
        <v>272</v>
      </c>
      <c r="B313" s="9" t="s">
        <v>754</v>
      </c>
      <c r="C313" s="9">
        <v>6</v>
      </c>
      <c r="D313" s="9">
        <v>12</v>
      </c>
      <c r="E313" s="9" t="str">
        <f>_xlfn.CONCAT(B313, RIGHT(_xlfn.CONCAT("0", D313), 2))</f>
        <v>BZ-6312</v>
      </c>
      <c r="F313" s="9" t="s">
        <v>1167</v>
      </c>
      <c r="G313" s="9" t="s">
        <v>655</v>
      </c>
      <c r="H313" s="9" t="s">
        <v>652</v>
      </c>
      <c r="J313" s="9" t="e">
        <f>MATCH($A313, 'Spells By School'!A:A, 0)</f>
        <v>#N/A</v>
      </c>
      <c r="K313" s="9" t="e">
        <f>MATCH($A313, 'Spells By School'!B:B, 0)</f>
        <v>#N/A</v>
      </c>
      <c r="L313" s="9" t="e">
        <f>MATCH($A313, 'Spells By School'!C:C, 0)</f>
        <v>#N/A</v>
      </c>
      <c r="M313" s="9" t="e">
        <f>MATCH($A313, 'Spells By School'!D:D, 0)</f>
        <v>#N/A</v>
      </c>
      <c r="N313" s="9" t="e">
        <f>MATCH($A313, 'Spells By School'!E:E, 0)</f>
        <v>#N/A</v>
      </c>
      <c r="O313" s="9" t="e">
        <f>MATCH($A313, 'Spells By School'!F:F, 0)</f>
        <v>#N/A</v>
      </c>
      <c r="P313" s="9" t="e">
        <f ca="1">MATCH($A313, 'Spells By School'!G:G, 0)</f>
        <v>#N/A</v>
      </c>
      <c r="Q313" s="9">
        <f>MATCH($A313, 'Spells By School'!H:H, 0)</f>
        <v>17</v>
      </c>
      <c r="R313" s="9" t="e">
        <f>MATCH($A313, 'Spells By School'!I:I, 0)</f>
        <v>#N/A</v>
      </c>
      <c r="S313" s="9" t="str">
        <f ca="1">IF(ISNA($J313), IF(ISNA($K313), IF(ISNA($L313), IF(ISNA($M313), IF(ISNA($N313), IF(ISNA($O313), IF(ISNA($P313), IF(ISNA($Q313), IF(ISNA($R313), "###error###", R$1),Q$1),P$1),O$1),N$1),M$1),L$1),K$1),J$1)</f>
        <v>Illusion</v>
      </c>
      <c r="T313" s="9" t="str">
        <f ca="1">IF(ISNA($J313), IF(ISNA($K313), IF(ISNA($L313), IF(ISNA($M313), IF(ISNA($N313), IF(ISNA($O313), IF(ISNA($P313), IF(ISNA($Q313), IF(ISNA($R313), "###error###", "WM"),"IL"),"NE"),"EN"),"EV"),"TR"),"DI"),"CO"),"AB")</f>
        <v>IL</v>
      </c>
      <c r="U313" s="9">
        <f ca="1"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45</v>
      </c>
      <c r="V313" s="9" t="str">
        <f ca="1">INDEX('Wand Mapping'!K:K, U313)</f>
        <v>wand_ai_430</v>
      </c>
      <c r="W313" s="9" t="str">
        <f ca="1">_xlfn.CONCAT(V313, "_", T313)</f>
        <v>wand_ai_430_IL</v>
      </c>
      <c r="Z313" s="9" t="str">
        <f ca="1">IF(ISBLANK(X313), W313, X313)</f>
        <v>wand_ai_430_IL</v>
      </c>
    </row>
    <row r="314" spans="1:26">
      <c r="A314" s="9" t="s">
        <v>563</v>
      </c>
      <c r="B314" s="9" t="s">
        <v>755</v>
      </c>
      <c r="C314" s="9">
        <v>6</v>
      </c>
      <c r="D314" s="9">
        <v>12</v>
      </c>
      <c r="E314" s="9" t="str">
        <f>_xlfn.CONCAT(B314, RIGHT(_xlfn.CONCAT("0", D314), 2))</f>
        <v>BZ-6412</v>
      </c>
      <c r="F314" s="9" t="s">
        <v>1168</v>
      </c>
      <c r="G314" s="9" t="s">
        <v>655</v>
      </c>
      <c r="H314" s="9" t="s">
        <v>652</v>
      </c>
      <c r="J314" s="9">
        <f>MATCH($A314, 'Spells By School'!A:A, 0)</f>
        <v>37</v>
      </c>
      <c r="K314" s="9" t="e">
        <f>MATCH($A314, 'Spells By School'!B:B, 0)</f>
        <v>#N/A</v>
      </c>
      <c r="L314" s="9" t="e">
        <f>MATCH($A314, 'Spells By School'!C:C, 0)</f>
        <v>#N/A</v>
      </c>
      <c r="M314" s="9" t="e">
        <f>MATCH($A314, 'Spells By School'!D:D, 0)</f>
        <v>#N/A</v>
      </c>
      <c r="N314" s="9" t="e">
        <f>MATCH($A314, 'Spells By School'!E:E, 0)</f>
        <v>#N/A</v>
      </c>
      <c r="O314" s="9" t="e">
        <f>MATCH($A314, 'Spells By School'!F:F, 0)</f>
        <v>#N/A</v>
      </c>
      <c r="P314" s="9" t="e">
        <f ca="1">MATCH($A314, 'Spells By School'!G:G, 0)</f>
        <v>#N/A</v>
      </c>
      <c r="Q314" s="9" t="e">
        <f>MATCH($A314, 'Spells By School'!H:H, 0)</f>
        <v>#N/A</v>
      </c>
      <c r="R314" s="9" t="e">
        <f>MATCH($A314, 'Spells By School'!I:I, 0)</f>
        <v>#N/A</v>
      </c>
      <c r="S314" s="9" t="str">
        <f>IF(ISNA($J314), IF(ISNA($K314), IF(ISNA($L314), IF(ISNA($M314), IF(ISNA($N314), IF(ISNA($O314), IF(ISNA($P314), IF(ISNA($Q314), IF(ISNA($R314), "###error###", R$1),Q$1),P$1),O$1),N$1),M$1),L$1),K$1),J$1)</f>
        <v>Abjuration</v>
      </c>
      <c r="T314" s="9" t="str">
        <f>IF(ISNA($J314), IF(ISNA($K314), IF(ISNA($L314), IF(ISNA($M314), IF(ISNA($N314), IF(ISNA($O314), IF(ISNA($P314), IF(ISNA($Q314), IF(ISNA($R314), "###error###", "WM"),"IL"),"NE"),"EN"),"EV"),"TR"),"DI"),"CO"),"AB")</f>
        <v>AB</v>
      </c>
      <c r="U314" s="9">
        <f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90</v>
      </c>
      <c r="V314" s="9" t="str">
        <f>INDEX('Wand Mapping'!K:K, U314)</f>
        <v>wand_ai_880</v>
      </c>
      <c r="W314" s="9" t="str">
        <f>_xlfn.CONCAT(V314, "_", T314)</f>
        <v>wand_ai_880_AB</v>
      </c>
      <c r="Z314" s="9" t="str">
        <f>IF(ISBLANK(X314), W314, X314)</f>
        <v>wand_ai_880_AB</v>
      </c>
    </row>
    <row r="315" spans="1:26">
      <c r="A315" s="9" t="s">
        <v>420</v>
      </c>
      <c r="B315" s="9" t="s">
        <v>757</v>
      </c>
      <c r="C315" s="9">
        <v>6</v>
      </c>
      <c r="D315" s="9">
        <v>12</v>
      </c>
      <c r="E315" s="9" t="str">
        <f>_xlfn.CONCAT(B315, RIGHT(_xlfn.CONCAT("0", D315), 2))</f>
        <v>BZ-6612</v>
      </c>
      <c r="F315" s="9" t="s">
        <v>1170</v>
      </c>
      <c r="G315" s="9" t="s">
        <v>655</v>
      </c>
      <c r="H315" s="9" t="s">
        <v>652</v>
      </c>
      <c r="J315" s="9">
        <f>MATCH($A315, 'Spells By School'!A:A, 0)</f>
        <v>48</v>
      </c>
      <c r="K315" s="9" t="e">
        <f>MATCH($A315, 'Spells By School'!B:B, 0)</f>
        <v>#N/A</v>
      </c>
      <c r="L315" s="9" t="e">
        <f>MATCH($A315, 'Spells By School'!C:C, 0)</f>
        <v>#N/A</v>
      </c>
      <c r="M315" s="9" t="e">
        <f>MATCH($A315, 'Spells By School'!D:D, 0)</f>
        <v>#N/A</v>
      </c>
      <c r="N315" s="9" t="e">
        <f>MATCH($A315, 'Spells By School'!E:E, 0)</f>
        <v>#N/A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>IF(ISNA($J315), IF(ISNA($K315), IF(ISNA($L315), IF(ISNA($M315), IF(ISNA($N315), IF(ISNA($O315), IF(ISNA($P315), IF(ISNA($Q315), IF(ISNA($R315), "###error###", R$1),Q$1),P$1),O$1),N$1),M$1),L$1),K$1),J$1)</f>
        <v>Abjuration</v>
      </c>
      <c r="T315" s="9" t="str">
        <f>IF(ISNA($J315), IF(ISNA($K315), IF(ISNA($L315), IF(ISNA($M315), IF(ISNA($N315), IF(ISNA($O315), IF(ISNA($P315), IF(ISNA($Q315), IF(ISNA($R315), "###error###", "WM"),"IL"),"NE"),"EN"),"EV"),"TR"),"DI"),"CO"),"AB")</f>
        <v>AB</v>
      </c>
      <c r="U315" s="9">
        <f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69</v>
      </c>
      <c r="V315" s="9" t="str">
        <f>INDEX('Wand Mapping'!K:K, U315)</f>
        <v>wand_ai_670</v>
      </c>
      <c r="W315" s="9" t="str">
        <f>_xlfn.CONCAT(V315, "_", T315)</f>
        <v>wand_ai_670_AB</v>
      </c>
      <c r="Z315" s="9" t="str">
        <f>IF(ISBLANK(X315), W315, X315)</f>
        <v>wand_ai_670_AB</v>
      </c>
    </row>
    <row r="316" spans="1:26">
      <c r="A316" s="9" t="s">
        <v>564</v>
      </c>
      <c r="B316" s="9" t="s">
        <v>758</v>
      </c>
      <c r="C316" s="9">
        <v>6</v>
      </c>
      <c r="D316" s="9">
        <v>12</v>
      </c>
      <c r="E316" s="9" t="str">
        <f>_xlfn.CONCAT(B316, RIGHT(_xlfn.CONCAT("0", D316), 2))</f>
        <v>BZ-6712</v>
      </c>
      <c r="F316" s="9" t="s">
        <v>1171</v>
      </c>
      <c r="G316" s="9" t="s">
        <v>655</v>
      </c>
      <c r="H316" s="9" t="s">
        <v>652</v>
      </c>
      <c r="J316" s="9" t="e">
        <f>MATCH($A316, 'Spells By School'!A:A, 0)</f>
        <v>#N/A</v>
      </c>
      <c r="K316" s="9">
        <f>MATCH($A316, 'Spells By School'!B:B, 0)</f>
        <v>58</v>
      </c>
      <c r="L316" s="9" t="e">
        <f>MATCH($A316, 'Spells By School'!C:C, 0)</f>
        <v>#N/A</v>
      </c>
      <c r="M316" s="9" t="e">
        <f>MATCH($A316, 'Spells By School'!D:D, 0)</f>
        <v>#N/A</v>
      </c>
      <c r="N316" s="9" t="e">
        <f>MATCH($A316, 'Spells By School'!E:E, 0)</f>
        <v>#N/A</v>
      </c>
      <c r="O316" s="9" t="e">
        <f>MATCH($A316, 'Spells By School'!F:F, 0)</f>
        <v>#N/A</v>
      </c>
      <c r="P316" s="9" t="e">
        <f ca="1">MATCH($A316, 'Spells By School'!G:G, 0)</f>
        <v>#N/A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>IF(ISNA($J316), IF(ISNA($K316), IF(ISNA($L316), IF(ISNA($M316), IF(ISNA($N316), IF(ISNA($O316), IF(ISNA($P316), IF(ISNA($Q316), IF(ISNA($R316), "###error###", R$1),Q$1),P$1),O$1),N$1),M$1),L$1),K$1),J$1)</f>
        <v>Conjuration</v>
      </c>
      <c r="T316" s="9" t="str">
        <f>IF(ISNA($J316), IF(ISNA($K316), IF(ISNA($L316), IF(ISNA($M316), IF(ISNA($N316), IF(ISNA($O316), IF(ISNA($P316), IF(ISNA($Q316), IF(ISNA($R316), "###error###", "WM"),"IL"),"NE"),"EN"),"EV"),"TR"),"DI"),"CO"),"AB")</f>
        <v>CO</v>
      </c>
      <c r="U316" s="9">
        <f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90</v>
      </c>
      <c r="V316" s="9" t="str">
        <f>INDEX('Wand Mapping'!K:K, U316)</f>
        <v>wand_ai_880</v>
      </c>
      <c r="W316" s="9" t="str">
        <f>_xlfn.CONCAT(V316, "_", T316)</f>
        <v>wand_ai_880_CO</v>
      </c>
      <c r="Z316" s="9" t="str">
        <f>IF(ISBLANK(X316), W316, X316)</f>
        <v>wand_ai_880_CO</v>
      </c>
    </row>
    <row r="317" spans="1:26">
      <c r="A317" s="9" t="s">
        <v>331</v>
      </c>
      <c r="B317" s="9" t="s">
        <v>759</v>
      </c>
      <c r="C317" s="9">
        <v>6</v>
      </c>
      <c r="D317" s="9">
        <v>12</v>
      </c>
      <c r="E317" s="9" t="str">
        <f>_xlfn.CONCAT(B317, RIGHT(_xlfn.CONCAT("0", D317), 2))</f>
        <v>BZ-6812</v>
      </c>
      <c r="F317" s="9" t="s">
        <v>1172</v>
      </c>
      <c r="G317" s="9" t="s">
        <v>655</v>
      </c>
      <c r="H317" s="9" t="s">
        <v>652</v>
      </c>
      <c r="J317" s="9" t="e">
        <f>MATCH($A317, 'Spells By School'!A:A, 0)</f>
        <v>#N/A</v>
      </c>
      <c r="K317" s="9" t="e">
        <f>MATCH($A317, 'Spells By School'!B:B, 0)</f>
        <v>#N/A</v>
      </c>
      <c r="L317" s="9" t="e">
        <f>MATCH($A317, 'Spells By School'!C:C, 0)</f>
        <v>#N/A</v>
      </c>
      <c r="M317" s="9">
        <f>MATCH($A317, 'Spells By School'!D:D, 0)</f>
        <v>39</v>
      </c>
      <c r="N317" s="9" t="e">
        <f>MATCH($A317, 'Spells By School'!E:E, 0)</f>
        <v>#N/A</v>
      </c>
      <c r="O317" s="9" t="e">
        <f>MATCH($A317, 'Spells By School'!F:F, 0)</f>
        <v>#N/A</v>
      </c>
      <c r="P317" s="9" t="e">
        <f ca="1">MATCH($A317, 'Spells By School'!G:G, 0)</f>
        <v>#N/A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>IF(ISNA($J317), IF(ISNA($K317), IF(ISNA($L317), IF(ISNA($M317), IF(ISNA($N317), IF(ISNA($O317), IF(ISNA($P317), IF(ISNA($Q317), IF(ISNA($R317), "###error###", R$1),Q$1),P$1),O$1),N$1),M$1),L$1),K$1),J$1)</f>
        <v>Transmutation</v>
      </c>
      <c r="T317" s="9" t="str">
        <f>IF(ISNA($J317), IF(ISNA($K317), IF(ISNA($L317), IF(ISNA($M317), IF(ISNA($N317), IF(ISNA($O317), IF(ISNA($P317), IF(ISNA($Q317), IF(ISNA($R317), "###error###", "WM"),"IL"),"NE"),"EN"),"EV"),"TR"),"DI"),"CO"),"AB")</f>
        <v>TR</v>
      </c>
      <c r="U317" s="9">
        <f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54</v>
      </c>
      <c r="V317" s="9" t="str">
        <f>INDEX('Wand Mapping'!K:K, U317)</f>
        <v>wand_ai_520</v>
      </c>
      <c r="W317" s="9" t="str">
        <f>_xlfn.CONCAT(V317, "_", T317)</f>
        <v>wand_ai_520_TR</v>
      </c>
      <c r="Z317" s="9" t="str">
        <f>IF(ISBLANK(X317), W317, X317)</f>
        <v>wand_ai_520_TR</v>
      </c>
    </row>
    <row r="318" spans="1:26">
      <c r="A318" s="9" t="s">
        <v>254</v>
      </c>
      <c r="B318" s="9" t="s">
        <v>760</v>
      </c>
      <c r="C318" s="9">
        <v>6</v>
      </c>
      <c r="D318" s="9">
        <v>12</v>
      </c>
      <c r="E318" s="9" t="str">
        <f>_xlfn.CONCAT(B318, RIGHT(_xlfn.CONCAT("0", D318), 2))</f>
        <v>BZ-6912</v>
      </c>
      <c r="F318" s="9" t="s">
        <v>1173</v>
      </c>
      <c r="G318" s="9" t="s">
        <v>655</v>
      </c>
      <c r="H318" s="9" t="s">
        <v>652</v>
      </c>
      <c r="J318" s="9" t="e">
        <f>MATCH($A318, 'Spells By School'!A:A, 0)</f>
        <v>#N/A</v>
      </c>
      <c r="K318" s="9" t="e">
        <f>MATCH($A318, 'Spells By School'!B:B, 0)</f>
        <v>#N/A</v>
      </c>
      <c r="L318" s="9" t="e">
        <f>MATCH($A318, 'Spells By School'!C:C, 0)</f>
        <v>#N/A</v>
      </c>
      <c r="M318" s="9" t="e">
        <f>MATCH($A318, 'Spells By School'!D:D, 0)</f>
        <v>#N/A</v>
      </c>
      <c r="N318" s="9">
        <f>MATCH($A318, 'Spells By School'!E:E, 0)</f>
        <v>18</v>
      </c>
      <c r="O318" s="9" t="e">
        <f>MATCH($A318, 'Spells By School'!F:F, 0)</f>
        <v>#N/A</v>
      </c>
      <c r="P318" s="9" t="e">
        <f ca="1">MATCH($A318, 'Spells By School'!G:G, 0)</f>
        <v>#N/A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>IF(ISNA($J318), IF(ISNA($K318), IF(ISNA($L318), IF(ISNA($M318), IF(ISNA($N318), IF(ISNA($O318), IF(ISNA($P318), IF(ISNA($Q318), IF(ISNA($R318), "###error###", R$1),Q$1),P$1),O$1),N$1),M$1),L$1),K$1),J$1)</f>
        <v>Invocation</v>
      </c>
      <c r="T318" s="9" t="str">
        <f>IF(ISNA($J318), IF(ISNA($K318), IF(ISNA($L318), IF(ISNA($M318), IF(ISNA($N318), IF(ISNA($O318), IF(ISNA($P318), IF(ISNA($Q318), IF(ISNA($R318), "###error###", "WM"),"IL"),"NE"),"EN"),"EV"),"TR"),"DI"),"CO"),"AB")</f>
        <v>EV</v>
      </c>
      <c r="U318" s="9">
        <f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43</v>
      </c>
      <c r="V318" s="9" t="str">
        <f>INDEX('Wand Mapping'!K:K, U318)</f>
        <v>wand_ai_410</v>
      </c>
      <c r="W318" s="9" t="str">
        <f>_xlfn.CONCAT(V318, "_", T318)</f>
        <v>wand_ai_410_EV</v>
      </c>
      <c r="Z318" s="9" t="str">
        <f>IF(ISBLANK(X318), W318, X318)</f>
        <v>wand_ai_410_EV</v>
      </c>
    </row>
    <row r="319" spans="1:26">
      <c r="A319" s="9" t="s">
        <v>142</v>
      </c>
      <c r="B319" s="9" t="s">
        <v>1203</v>
      </c>
      <c r="C319" s="9">
        <v>6</v>
      </c>
      <c r="D319" s="9">
        <v>12</v>
      </c>
      <c r="E319" s="9" t="str">
        <f>_xlfn.CONCAT(B319, RIGHT(_xlfn.CONCAT("0", D319), 2))</f>
        <v>BZ-6A12</v>
      </c>
      <c r="F319" s="9" t="s">
        <v>1174</v>
      </c>
      <c r="G319" s="9" t="s">
        <v>655</v>
      </c>
      <c r="H319" s="9" t="s">
        <v>652</v>
      </c>
      <c r="J319" s="9" t="e">
        <f>MATCH($A319, 'Spells By School'!A:A, 0)</f>
        <v>#N/A</v>
      </c>
      <c r="K319" s="9" t="e">
        <f>MATCH($A319, 'Spells By School'!B:B, 0)</f>
        <v>#N/A</v>
      </c>
      <c r="L319" s="9" t="e">
        <f>MATCH($A319, 'Spells By School'!C:C, 0)</f>
        <v>#N/A</v>
      </c>
      <c r="M319" s="9" t="e">
        <f>MATCH($A319, 'Spells By School'!D:D, 0)</f>
        <v>#N/A</v>
      </c>
      <c r="N319" s="9">
        <f>MATCH($A319, 'Spells By School'!E:E, 0)</f>
        <v>13</v>
      </c>
      <c r="O319" s="9" t="e">
        <f>MATCH($A319, 'Spells By School'!F:F, 0)</f>
        <v>#N/A</v>
      </c>
      <c r="P319" s="9" t="e">
        <f ca="1">MATCH($A319, 'Spells By School'!G:G, 0)</f>
        <v>#N/A</v>
      </c>
      <c r="Q319" s="9" t="e">
        <f>MATCH($A319, 'Spells By School'!H:H, 0)</f>
        <v>#N/A</v>
      </c>
      <c r="R319" s="9" t="e">
        <f>MATCH($A319, 'Spells By School'!I:I, 0)</f>
        <v>#N/A</v>
      </c>
      <c r="S319" s="9" t="str">
        <f>IF(ISNA($J319), IF(ISNA($K319), IF(ISNA($L319), IF(ISNA($M319), IF(ISNA($N319), IF(ISNA($O319), IF(ISNA($P319), IF(ISNA($Q319), IF(ISNA($R319), "###error###", R$1),Q$1),P$1),O$1),N$1),M$1),L$1),K$1),J$1)</f>
        <v>Invocation</v>
      </c>
      <c r="T319" s="9" t="str">
        <f>IF(ISNA($J319), IF(ISNA($K319), IF(ISNA($L319), IF(ISNA($M319), IF(ISNA($N319), IF(ISNA($O319), IF(ISNA($P319), IF(ISNA($Q319), IF(ISNA($R319), "###error###", "WM"),"IL"),"NE"),"EN"),"EV"),"TR"),"DI"),"CO"),"AB")</f>
        <v>EV</v>
      </c>
      <c r="U319" s="9">
        <f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25</v>
      </c>
      <c r="V319" s="9" t="str">
        <f>INDEX('Wand Mapping'!K:K, U319)</f>
        <v>wand_ai_230</v>
      </c>
      <c r="W319" s="9" t="str">
        <f>_xlfn.CONCAT(V319, "_", T319)</f>
        <v>wand_ai_230_EV</v>
      </c>
      <c r="Z319" s="9" t="str">
        <f>IF(ISBLANK(X319), W319, X319)</f>
        <v>wand_ai_230_EV</v>
      </c>
    </row>
    <row r="320" spans="1:26">
      <c r="A320" s="9" t="s">
        <v>347</v>
      </c>
      <c r="B320" s="9" t="s">
        <v>1204</v>
      </c>
      <c r="C320" s="9">
        <v>6</v>
      </c>
      <c r="D320" s="9">
        <v>12</v>
      </c>
      <c r="E320" s="9" t="str">
        <f>_xlfn.CONCAT(B320, RIGHT(_xlfn.CONCAT("0", D320), 2))</f>
        <v>BZ-6B12</v>
      </c>
      <c r="F320" s="9" t="s">
        <v>1175</v>
      </c>
      <c r="G320" s="9" t="s">
        <v>655</v>
      </c>
      <c r="H320" s="9" t="s">
        <v>652</v>
      </c>
      <c r="J320" s="9" t="e">
        <f>MATCH($A320, 'Spells By School'!A:A, 0)</f>
        <v>#N/A</v>
      </c>
      <c r="K320" s="9" t="e">
        <f>MATCH($A320, 'Spells By School'!B:B, 0)</f>
        <v>#N/A</v>
      </c>
      <c r="L320" s="9" t="e">
        <f>MATCH($A320, 'Spells By School'!C:C, 0)</f>
        <v>#N/A</v>
      </c>
      <c r="M320" s="9">
        <f>MATCH($A320, 'Spells By School'!D:D, 0)</f>
        <v>16</v>
      </c>
      <c r="N320" s="9" t="e">
        <f>MATCH($A320, 'Spells By School'!E:E, 0)</f>
        <v>#N/A</v>
      </c>
      <c r="O320" s="9" t="e">
        <f>MATCH($A320, 'Spells By School'!F:F, 0)</f>
        <v>#N/A</v>
      </c>
      <c r="P320" s="9" t="e">
        <f ca="1">MATCH($A320, 'Spells By School'!G:G, 0)</f>
        <v>#N/A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>IF(ISNA($J320), IF(ISNA($K320), IF(ISNA($L320), IF(ISNA($M320), IF(ISNA($N320), IF(ISNA($O320), IF(ISNA($P320), IF(ISNA($Q320), IF(ISNA($R320), "###error###", R$1),Q$1),P$1),O$1),N$1),M$1),L$1),K$1),J$1)</f>
        <v>Transmutation</v>
      </c>
      <c r="T320" s="9" t="str">
        <f>IF(ISNA($J320), IF(ISNA($K320), IF(ISNA($L320), IF(ISNA($M320), IF(ISNA($N320), IF(ISNA($O320), IF(ISNA($P320), IF(ISNA($Q320), IF(ISNA($R320), "###error###", "WM"),"IL"),"NE"),"EN"),"EV"),"TR"),"DI"),"CO"),"AB")</f>
        <v>TR</v>
      </c>
      <c r="U320" s="9">
        <f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57</v>
      </c>
      <c r="V320" s="9" t="str">
        <f>INDEX('Wand Mapping'!K:K, U320)</f>
        <v>wand_ai_550</v>
      </c>
      <c r="W320" s="9" t="str">
        <f>_xlfn.CONCAT(V320, "_", T320)</f>
        <v>wand_ai_550_TR</v>
      </c>
      <c r="Z320" s="9" t="str">
        <f>IF(ISBLANK(X320), W320, X320)</f>
        <v>wand_ai_550_TR</v>
      </c>
    </row>
    <row r="321" spans="1:26">
      <c r="A321" s="9" t="s">
        <v>482</v>
      </c>
      <c r="B321" s="9" t="s">
        <v>1205</v>
      </c>
      <c r="C321" s="9">
        <v>6</v>
      </c>
      <c r="D321" s="9">
        <v>12</v>
      </c>
      <c r="E321" s="9" t="str">
        <f>_xlfn.CONCAT(B321, RIGHT(_xlfn.CONCAT("0", D321), 2))</f>
        <v>BZ-6C12</v>
      </c>
      <c r="F321" s="9" t="s">
        <v>1176</v>
      </c>
      <c r="G321" s="9" t="s">
        <v>655</v>
      </c>
      <c r="H321" s="9" t="s">
        <v>652</v>
      </c>
      <c r="J321" s="9" t="e">
        <f>MATCH($A321, 'Spells By School'!A:A, 0)</f>
        <v>#N/A</v>
      </c>
      <c r="K321" s="9" t="e">
        <f>MATCH($A321, 'Spells By School'!B:B, 0)</f>
        <v>#N/A</v>
      </c>
      <c r="L321" s="9" t="e">
        <f>MATCH($A321, 'Spells By School'!C:C, 0)</f>
        <v>#N/A</v>
      </c>
      <c r="M321" s="9" t="e">
        <f>MATCH($A321, 'Spells By School'!D:D, 0)</f>
        <v>#N/A</v>
      </c>
      <c r="N321" s="9">
        <f>MATCH($A321, 'Spells By School'!E:E, 0)</f>
        <v>17</v>
      </c>
      <c r="O321" s="9" t="e">
        <f>MATCH($A321, 'Spells By School'!F:F, 0)</f>
        <v>#N/A</v>
      </c>
      <c r="P321" s="9" t="e">
        <f ca="1">MATCH($A321, 'Spells By School'!G:G, 0)</f>
        <v>#N/A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>IF(ISNA($J321), IF(ISNA($K321), IF(ISNA($L321), IF(ISNA($M321), IF(ISNA($N321), IF(ISNA($O321), IF(ISNA($P321), IF(ISNA($Q321), IF(ISNA($R321), "###error###", R$1),Q$1),P$1),O$1),N$1),M$1),L$1),K$1),J$1)</f>
        <v>Invocation</v>
      </c>
      <c r="T321" s="9" t="str">
        <f>IF(ISNA($J321), IF(ISNA($K321), IF(ISNA($L321), IF(ISNA($M321), IF(ISNA($N321), IF(ISNA($O321), IF(ISNA($P321), IF(ISNA($Q321), IF(ISNA($R321), "###error###", "WM"),"IL"),"NE"),"EN"),"EV"),"TR"),"DI"),"CO"),"AB")</f>
        <v>EV</v>
      </c>
      <c r="U321" s="9">
        <f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78</v>
      </c>
      <c r="V321" s="9" t="str">
        <f>INDEX('Wand Mapping'!K:K, U321)</f>
        <v>wand_ai_760</v>
      </c>
      <c r="W321" s="9" t="str">
        <f>_xlfn.CONCAT(V321, "_", T321)</f>
        <v>wand_ai_760_EV</v>
      </c>
      <c r="Z321" s="9" t="str">
        <f>IF(ISBLANK(X321), W321, X321)</f>
        <v>wand_ai_760_EV</v>
      </c>
    </row>
    <row r="322" spans="1:26">
      <c r="A322" s="42" t="s">
        <v>295</v>
      </c>
      <c r="B322" s="9" t="s">
        <v>1206</v>
      </c>
      <c r="C322" s="9">
        <v>6</v>
      </c>
      <c r="D322" s="9">
        <v>12</v>
      </c>
      <c r="E322" s="9" t="str">
        <f>_xlfn.CONCAT(B322, RIGHT(_xlfn.CONCAT("0", D322), 2))</f>
        <v>BZ-6D12</v>
      </c>
      <c r="F322" s="9" t="s">
        <v>1177</v>
      </c>
      <c r="G322" s="9" t="s">
        <v>655</v>
      </c>
      <c r="H322" s="9" t="s">
        <v>652</v>
      </c>
      <c r="J322" s="9">
        <f>MATCH($A322, 'Spells By School'!A:A, 0)</f>
        <v>68</v>
      </c>
      <c r="K322" s="9" t="e">
        <f>MATCH($A322, 'Spells By School'!B:B, 0)</f>
        <v>#N/A</v>
      </c>
      <c r="L322" s="9" t="e">
        <f>MATCH($A322, 'Spells By School'!C:C, 0)</f>
        <v>#N/A</v>
      </c>
      <c r="M322" s="9" t="e">
        <f>MATCH($A322, 'Spells By School'!D:D, 0)</f>
        <v>#N/A</v>
      </c>
      <c r="N322" s="9" t="e">
        <f>MATCH($A322, 'Spells By School'!E:E, 0)</f>
        <v>#N/A</v>
      </c>
      <c r="O322" s="9" t="e">
        <f>MATCH($A322, 'Spells By School'!F:F, 0)</f>
        <v>#N/A</v>
      </c>
      <c r="P322" s="9" t="e">
        <f ca="1">MATCH($A322, 'Spells By School'!G:G, 0)</f>
        <v>#N/A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>IF(ISNA($J322), IF(ISNA($K322), IF(ISNA($L322), IF(ISNA($M322), IF(ISNA($N322), IF(ISNA($O322), IF(ISNA($P322), IF(ISNA($Q322), IF(ISNA($R322), "###error###", R$1),Q$1),P$1),O$1),N$1),M$1),L$1),K$1),J$1)</f>
        <v>Abjuration</v>
      </c>
      <c r="T322" s="9" t="str">
        <f>IF(ISNA($J322), IF(ISNA($K322), IF(ISNA($L322), IF(ISNA($M322), IF(ISNA($N322), IF(ISNA($O322), IF(ISNA($P322), IF(ISNA($Q322), IF(ISNA($R322), "###error###", "WM"),"IL"),"NE"),"EN"),"EV"),"TR"),"DI"),"CO"),"AB")</f>
        <v>AB</v>
      </c>
      <c r="U322" s="9">
        <f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49</v>
      </c>
      <c r="V322" s="9" t="str">
        <f>INDEX('Wand Mapping'!K:K, U322)</f>
        <v>wand_ai_470</v>
      </c>
      <c r="W322" s="9" t="str">
        <f>_xlfn.CONCAT(V322, "_", T322)</f>
        <v>wand_ai_470_AB</v>
      </c>
      <c r="Z322" s="9" t="str">
        <f>IF(ISBLANK(X322), W322, X322)</f>
        <v>wand_ai_470_AB</v>
      </c>
    </row>
    <row r="323" spans="1:26">
      <c r="A323" s="9" t="s">
        <v>204</v>
      </c>
      <c r="B323" s="9" t="s">
        <v>1207</v>
      </c>
      <c r="C323" s="9">
        <v>6</v>
      </c>
      <c r="D323" s="9">
        <v>12</v>
      </c>
      <c r="E323" s="9" t="str">
        <f>_xlfn.CONCAT(B323, RIGHT(_xlfn.CONCAT("0", D323), 2))</f>
        <v>BZ-6E12</v>
      </c>
      <c r="F323" s="9" t="s">
        <v>1178</v>
      </c>
      <c r="G323" s="9" t="s">
        <v>655</v>
      </c>
      <c r="H323" s="9" t="s">
        <v>652</v>
      </c>
      <c r="J323" s="9" t="e">
        <f>MATCH($A323, 'Spells By School'!A:A, 0)</f>
        <v>#N/A</v>
      </c>
      <c r="K323" s="9">
        <f>MATCH($A323, 'Spells By School'!B:B, 0)</f>
        <v>97</v>
      </c>
      <c r="L323" s="9" t="e">
        <f>MATCH($A323, 'Spells By School'!C:C, 0)</f>
        <v>#N/A</v>
      </c>
      <c r="M323" s="9" t="e">
        <f>MATCH($A323, 'Spells By School'!D:D, 0)</f>
        <v>#N/A</v>
      </c>
      <c r="N323" s="9" t="e">
        <f>MATCH($A323, 'Spells By School'!E:E, 0)</f>
        <v>#N/A</v>
      </c>
      <c r="O323" s="9" t="e">
        <f>MATCH($A323, 'Spells By School'!F:F, 0)</f>
        <v>#N/A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>IF(ISNA($J323), IF(ISNA($K323), IF(ISNA($L323), IF(ISNA($M323), IF(ISNA($N323), IF(ISNA($O323), IF(ISNA($P323), IF(ISNA($Q323), IF(ISNA($R323), "###error###", R$1),Q$1),P$1),O$1),N$1),M$1),L$1),K$1),J$1)</f>
        <v>Conjuration</v>
      </c>
      <c r="T323" s="9" t="str">
        <f>IF(ISNA($J323), IF(ISNA($K323), IF(ISNA($L323), IF(ISNA($M323), IF(ISNA($N323), IF(ISNA($O323), IF(ISNA($P323), IF(ISNA($Q323), IF(ISNA($R323), "###error###", "WM"),"IL"),"NE"),"EN"),"EV"),"TR"),"DI"),"CO"),"AB")</f>
        <v>CO</v>
      </c>
      <c r="U323" s="9">
        <f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36</v>
      </c>
      <c r="V323" s="9" t="str">
        <f>INDEX('Wand Mapping'!K:K, U323)</f>
        <v>wand_ai_340</v>
      </c>
      <c r="W323" s="9" t="str">
        <f>_xlfn.CONCAT(V323, "_", T323)</f>
        <v>wand_ai_340_CO</v>
      </c>
      <c r="Z323" s="9" t="str">
        <f>IF(ISBLANK(X323), W323, X323)</f>
        <v>wand_ai_340_CO</v>
      </c>
    </row>
    <row r="324" spans="1:26">
      <c r="A324" s="20" t="s">
        <v>62</v>
      </c>
      <c r="B324" s="9" t="s">
        <v>1208</v>
      </c>
      <c r="C324" s="9">
        <v>6</v>
      </c>
      <c r="D324" s="9">
        <v>12</v>
      </c>
      <c r="E324" s="9" t="str">
        <f>_xlfn.CONCAT(B324, RIGHT(_xlfn.CONCAT("0", D324), 2))</f>
        <v>BZ-6F12</v>
      </c>
      <c r="F324" s="9" t="s">
        <v>1179</v>
      </c>
      <c r="G324" s="9" t="s">
        <v>655</v>
      </c>
      <c r="H324" s="9" t="s">
        <v>652</v>
      </c>
      <c r="J324" s="9" t="e">
        <f>MATCH($A324, 'Spells By School'!A:A, 0)</f>
        <v>#N/A</v>
      </c>
      <c r="K324" s="9">
        <f>MATCH($A324, 'Spells By School'!B:B, 0)</f>
        <v>20</v>
      </c>
      <c r="L324" s="9" t="e">
        <f>MATCH($A324, 'Spells By School'!C:C, 0)</f>
        <v>#N/A</v>
      </c>
      <c r="M324" s="9" t="e">
        <f>MATCH($A324, 'Spells By School'!D:D, 0)</f>
        <v>#N/A</v>
      </c>
      <c r="N324" s="9" t="e">
        <f>MATCH($A324, 'Spells By School'!E:E, 0)</f>
        <v>#N/A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>IF(ISNA($J324), IF(ISNA($K324), IF(ISNA($L324), IF(ISNA($M324), IF(ISNA($N324), IF(ISNA($O324), IF(ISNA($P324), IF(ISNA($Q324), IF(ISNA($R324), "###error###", R$1),Q$1),P$1),O$1),N$1),M$1),L$1),K$1),J$1)</f>
        <v>Conjuration</v>
      </c>
      <c r="T324" s="9" t="str">
        <f>IF(ISNA($J324), IF(ISNA($K324), IF(ISNA($L324), IF(ISNA($M324), IF(ISNA($N324), IF(ISNA($O324), IF(ISNA($P324), IF(ISNA($Q324), IF(ISNA($R324), "###error###", "WM"),"IL"),"NE"),"EN"),"EV"),"TR"),"DI"),"CO"),"AB")</f>
        <v>CO</v>
      </c>
      <c r="U324" s="9">
        <f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12</v>
      </c>
      <c r="V324" s="9" t="str">
        <f>INDEX('Wand Mapping'!K:K, U324)</f>
        <v>wand_ai_100</v>
      </c>
      <c r="W324" s="9" t="str">
        <f>_xlfn.CONCAT(V324, "_", T324)</f>
        <v>wand_ai_100_CO</v>
      </c>
      <c r="Z324" s="9" t="str">
        <f>IF(ISBLANK(X324), W324, X324)</f>
        <v>wand_ai_100_CO</v>
      </c>
    </row>
    <row r="325" spans="1:26">
      <c r="A325" s="9" t="s">
        <v>472</v>
      </c>
      <c r="B325" s="9" t="s">
        <v>1209</v>
      </c>
      <c r="C325" s="9">
        <v>6</v>
      </c>
      <c r="D325" s="9">
        <v>12</v>
      </c>
      <c r="E325" s="9" t="str">
        <f>_xlfn.CONCAT(B325, RIGHT(_xlfn.CONCAT("0", D325), 2))</f>
        <v>BZ-6G12</v>
      </c>
      <c r="F325" s="9" t="s">
        <v>1180</v>
      </c>
      <c r="G325" s="9" t="s">
        <v>655</v>
      </c>
      <c r="H325" s="9" t="s">
        <v>652</v>
      </c>
      <c r="J325" s="9" t="e">
        <f>MATCH($A325, 'Spells By School'!A:A, 0)</f>
        <v>#N/A</v>
      </c>
      <c r="K325" s="9">
        <f>MATCH($A325, 'Spells By School'!B:B, 0)</f>
        <v>17</v>
      </c>
      <c r="L325" s="9" t="e">
        <f>MATCH($A325, 'Spells By School'!C:C, 0)</f>
        <v>#N/A</v>
      </c>
      <c r="M325" s="9" t="e">
        <f>MATCH($A325, 'Spells By School'!D:D, 0)</f>
        <v>#N/A</v>
      </c>
      <c r="N325" s="9" t="e">
        <f>MATCH($A325, 'Spells By School'!E:E, 0)</f>
        <v>#N/A</v>
      </c>
      <c r="O325" s="9" t="e">
        <f>MATCH($A325, 'Spells By School'!F:F, 0)</f>
        <v>#N/A</v>
      </c>
      <c r="P325" s="9" t="e">
        <f ca="1">MATCH($A325, 'Spells By School'!G:G, 0)</f>
        <v>#N/A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>IF(ISNA($J325), IF(ISNA($K325), IF(ISNA($L325), IF(ISNA($M325), IF(ISNA($N325), IF(ISNA($O325), IF(ISNA($P325), IF(ISNA($Q325), IF(ISNA($R325), "###error###", R$1),Q$1),P$1),O$1),N$1),M$1),L$1),K$1),J$1)</f>
        <v>Conjuration</v>
      </c>
      <c r="T325" s="9" t="str">
        <f>IF(ISNA($J325), IF(ISNA($K325), IF(ISNA($L325), IF(ISNA($M325), IF(ISNA($N325), IF(ISNA($O325), IF(ISNA($P325), IF(ISNA($Q325), IF(ISNA($R325), "###error###", "WM"),"IL"),"NE"),"EN"),"EV"),"TR"),"DI"),"CO"),"AB")</f>
        <v>CO</v>
      </c>
      <c r="U325" s="9">
        <f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77</v>
      </c>
      <c r="V325" s="9" t="str">
        <f>INDEX('Wand Mapping'!K:K, U325)</f>
        <v>wand_ai_750</v>
      </c>
      <c r="W325" s="9" t="str">
        <f>_xlfn.CONCAT(V325, "_", T325)</f>
        <v>wand_ai_750_CO</v>
      </c>
      <c r="Z325" s="9" t="str">
        <f>IF(ISBLANK(X325), W325, X325)</f>
        <v>wand_ai_750_CO</v>
      </c>
    </row>
    <row r="326" spans="1:26">
      <c r="A326" s="19" t="s">
        <v>128</v>
      </c>
      <c r="B326" s="9" t="s">
        <v>1210</v>
      </c>
      <c r="C326" s="9">
        <v>6</v>
      </c>
      <c r="D326" s="9">
        <v>12</v>
      </c>
      <c r="E326" s="9" t="str">
        <f>_xlfn.CONCAT(B326, RIGHT(_xlfn.CONCAT("0", D326), 2))</f>
        <v>BZ-6H12</v>
      </c>
      <c r="F326" s="9" t="s">
        <v>1181</v>
      </c>
      <c r="G326" s="9" t="s">
        <v>655</v>
      </c>
      <c r="H326" s="9" t="s">
        <v>652</v>
      </c>
      <c r="J326" s="9" t="e">
        <f>MATCH($A326, 'Spells By School'!A:A, 0)</f>
        <v>#N/A</v>
      </c>
      <c r="K326" s="9">
        <f>MATCH($A326, 'Spells By School'!B:B, 0)</f>
        <v>19</v>
      </c>
      <c r="L326" s="9" t="e">
        <f>MATCH($A326, 'Spells By School'!C:C, 0)</f>
        <v>#N/A</v>
      </c>
      <c r="M326" s="9" t="e">
        <f>MATCH($A326, 'Spells By School'!D:D, 0)</f>
        <v>#N/A</v>
      </c>
      <c r="N326" s="9" t="e">
        <f>MATCH($A326, 'Spells By School'!E:E, 0)</f>
        <v>#N/A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>IF(ISNA($J326), IF(ISNA($K326), IF(ISNA($L326), IF(ISNA($M326), IF(ISNA($N326), IF(ISNA($O326), IF(ISNA($P326), IF(ISNA($Q326), IF(ISNA($R326), "###error###", R$1),Q$1),P$1),O$1),N$1),M$1),L$1),K$1),J$1)</f>
        <v>Conjuration</v>
      </c>
      <c r="T326" s="9" t="str">
        <f>IF(ISNA($J326), IF(ISNA($K326), IF(ISNA($L326), IF(ISNA($M326), IF(ISNA($N326), IF(ISNA($O326), IF(ISNA($P326), IF(ISNA($Q326), IF(ISNA($R326), "###error###", "WM"),"IL"),"NE"),"EN"),"EV"),"TR"),"DI"),"CO"),"AB")</f>
        <v>CO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23</v>
      </c>
      <c r="V326" s="9" t="str">
        <f>INDEX('Wand Mapping'!K:K, U326)</f>
        <v>wand_ai_210</v>
      </c>
      <c r="W326" s="9" t="str">
        <f>_xlfn.CONCAT(V326, "_", T326)</f>
        <v>wand_ai_210_CO</v>
      </c>
      <c r="Z326" s="9" t="str">
        <f>IF(ISBLANK(X326), W326, X326)</f>
        <v>wand_ai_210_CO</v>
      </c>
    </row>
    <row r="327" spans="1:26">
      <c r="A327" s="9" t="s">
        <v>303</v>
      </c>
      <c r="B327" s="9" t="s">
        <v>1211</v>
      </c>
      <c r="C327" s="9">
        <v>6</v>
      </c>
      <c r="D327" s="9">
        <v>12</v>
      </c>
      <c r="E327" s="9" t="str">
        <f>_xlfn.CONCAT(B327, RIGHT(_xlfn.CONCAT("0", D327), 2))</f>
        <v>BZ-6I12</v>
      </c>
      <c r="F327" s="9" t="s">
        <v>1182</v>
      </c>
      <c r="G327" s="9" t="s">
        <v>655</v>
      </c>
      <c r="H327" s="9" t="s">
        <v>652</v>
      </c>
      <c r="J327" s="9" t="e">
        <f>MATCH($A327, 'Spells By School'!A:A, 0)</f>
        <v>#N/A</v>
      </c>
      <c r="K327" s="9">
        <f>MATCH($A327, 'Spells By School'!B:B, 0)</f>
        <v>11</v>
      </c>
      <c r="L327" s="9" t="e">
        <f>MATCH($A327, 'Spells By School'!C:C, 0)</f>
        <v>#N/A</v>
      </c>
      <c r="M327" s="9" t="e">
        <f>MATCH($A327, 'Spells By School'!D:D, 0)</f>
        <v>#N/A</v>
      </c>
      <c r="N327" s="9" t="e">
        <f>MATCH($A327, 'Spells By School'!E:E, 0)</f>
        <v>#N/A</v>
      </c>
      <c r="O327" s="9" t="e">
        <f>MATCH($A327, 'Spells By School'!F:F, 0)</f>
        <v>#N/A</v>
      </c>
      <c r="P327" s="9" t="e">
        <f ca="1">MATCH($A327, 'Spells By School'!G:G, 0)</f>
        <v>#N/A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>IF(ISNA($J327), IF(ISNA($K327), IF(ISNA($L327), IF(ISNA($M327), IF(ISNA($N327), IF(ISNA($O327), IF(ISNA($P327), IF(ISNA($Q327), IF(ISNA($R327), "###error###", R$1),Q$1),P$1),O$1),N$1),M$1),L$1),K$1),J$1)</f>
        <v>Conjuration</v>
      </c>
      <c r="T327" s="9" t="str">
        <f>IF(ISNA($J327), IF(ISNA($K327), IF(ISNA($L327), IF(ISNA($M327), IF(ISNA($N327), IF(ISNA($O327), IF(ISNA($P327), IF(ISNA($Q327), IF(ISNA($R327), "###error###", "WM"),"IL"),"NE"),"EN"),"EV"),"TR"),"DI"),"CO"),"AB")</f>
        <v>CO</v>
      </c>
      <c r="U327" s="9">
        <f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50</v>
      </c>
      <c r="V327" s="9" t="str">
        <f>INDEX('Wand Mapping'!K:K, U327)</f>
        <v>wand_ai_480</v>
      </c>
      <c r="W327" s="9" t="str">
        <f>_xlfn.CONCAT(V327, "_", T327)</f>
        <v>wand_ai_480_CO</v>
      </c>
      <c r="Z327" s="9" t="str">
        <f>IF(ISBLANK(X327), W327, X327)</f>
        <v>wand_ai_480_CO</v>
      </c>
    </row>
    <row r="328" spans="1:26">
      <c r="A328" s="9" t="s">
        <v>280</v>
      </c>
      <c r="B328" s="9" t="s">
        <v>1212</v>
      </c>
      <c r="C328" s="9">
        <v>6</v>
      </c>
      <c r="D328" s="9">
        <v>12</v>
      </c>
      <c r="E328" s="9" t="str">
        <f>_xlfn.CONCAT(B328, RIGHT(_xlfn.CONCAT("0", D328), 2))</f>
        <v>BZ-6J12</v>
      </c>
      <c r="F328" s="9" t="s">
        <v>1183</v>
      </c>
      <c r="G328" s="9" t="s">
        <v>655</v>
      </c>
      <c r="H328" s="9" t="s">
        <v>652</v>
      </c>
      <c r="J328" s="9" t="e">
        <f>MATCH($A328, 'Spells By School'!A:A, 0)</f>
        <v>#N/A</v>
      </c>
      <c r="K328" s="9">
        <f>MATCH($A328, 'Spells By School'!B:B, 0)</f>
        <v>85</v>
      </c>
      <c r="L328" s="9" t="e">
        <f>MATCH($A328, 'Spells By School'!C:C, 0)</f>
        <v>#N/A</v>
      </c>
      <c r="M328" s="9" t="e">
        <f>MATCH($A328, 'Spells By School'!D:D, 0)</f>
        <v>#N/A</v>
      </c>
      <c r="N328" s="9" t="e">
        <f>MATCH($A328, 'Spells By School'!E:E, 0)</f>
        <v>#N/A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 t="e">
        <f>MATCH($A328, 'Spells By School'!H:H, 0)</f>
        <v>#N/A</v>
      </c>
      <c r="R328" s="9" t="e">
        <f>MATCH($A328, 'Spells By School'!I:I, 0)</f>
        <v>#N/A</v>
      </c>
      <c r="S328" s="9" t="str">
        <f>IF(ISNA($J328), IF(ISNA($K328), IF(ISNA($L328), IF(ISNA($M328), IF(ISNA($N328), IF(ISNA($O328), IF(ISNA($P328), IF(ISNA($Q328), IF(ISNA($R328), "###error###", R$1),Q$1),P$1),O$1),N$1),M$1),L$1),K$1),J$1)</f>
        <v>Conjuration</v>
      </c>
      <c r="T328" s="9" t="str">
        <f>IF(ISNA($J328), IF(ISNA($K328), IF(ISNA($L328), IF(ISNA($M328), IF(ISNA($N328), IF(ISNA($O328), IF(ISNA($P328), IF(ISNA($Q328), IF(ISNA($R328), "###error###", "WM"),"IL"),"NE"),"EN"),"EV"),"TR"),"DI"),"CO"),"AB")</f>
        <v>CO</v>
      </c>
      <c r="U328" s="9">
        <f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47</v>
      </c>
      <c r="V328" s="9" t="str">
        <f>INDEX('Wand Mapping'!K:K, U328)</f>
        <v>wand_ai_450</v>
      </c>
      <c r="W328" s="9" t="str">
        <f>_xlfn.CONCAT(V328, "_", T328)</f>
        <v>wand_ai_450_CO</v>
      </c>
      <c r="Z328" s="9" t="str">
        <f>IF(ISBLANK(X328), W328, X328)</f>
        <v>wand_ai_450_CO</v>
      </c>
    </row>
    <row r="329" spans="1:26">
      <c r="A329" s="9" t="s">
        <v>634</v>
      </c>
      <c r="B329" s="9" t="s">
        <v>1213</v>
      </c>
      <c r="C329" s="9">
        <v>6</v>
      </c>
      <c r="D329" s="9">
        <v>12</v>
      </c>
      <c r="E329" s="9" t="str">
        <f>_xlfn.CONCAT(B329, RIGHT(_xlfn.CONCAT("0", D329), 2))</f>
        <v>BZ-6K12</v>
      </c>
      <c r="F329" s="9" t="s">
        <v>1184</v>
      </c>
      <c r="G329" s="9" t="s">
        <v>655</v>
      </c>
      <c r="H329" s="9" t="s">
        <v>652</v>
      </c>
      <c r="J329" s="9" t="e">
        <f>MATCH($A329, 'Spells By School'!A:A, 0)</f>
        <v>#N/A</v>
      </c>
      <c r="K329" s="9" t="e">
        <f>MATCH($A329, 'Spells By School'!B:B, 0)</f>
        <v>#N/A</v>
      </c>
      <c r="L329" s="9" t="e">
        <f>MATCH($A329, 'Spells By School'!C:C, 0)</f>
        <v>#N/A</v>
      </c>
      <c r="M329" s="9">
        <f>MATCH($A329, 'Spells By School'!D:D, 0)</f>
        <v>78</v>
      </c>
      <c r="N329" s="9" t="e">
        <f>MATCH($A329, 'Spells By School'!E:E, 0)</f>
        <v>#N/A</v>
      </c>
      <c r="O329" s="9" t="e">
        <f>MATCH($A329, 'Spells By School'!F:F, 0)</f>
        <v>#N/A</v>
      </c>
      <c r="P329" s="9" t="e">
        <f ca="1">MATCH($A329, 'Spells By School'!G:G, 0)</f>
        <v>#N/A</v>
      </c>
      <c r="Q329" s="9" t="e">
        <f>MATCH($A329, 'Spells By School'!H:H, 0)</f>
        <v>#N/A</v>
      </c>
      <c r="R329" s="9" t="e">
        <f>MATCH($A329, 'Spells By School'!I:I, 0)</f>
        <v>#N/A</v>
      </c>
      <c r="S329" s="9" t="str">
        <f>IF(ISNA($J329), IF(ISNA($K329), IF(ISNA($L329), IF(ISNA($M329), IF(ISNA($N329), IF(ISNA($O329), IF(ISNA($P329), IF(ISNA($Q329), IF(ISNA($R329), "###error###", R$1),Q$1),P$1),O$1),N$1),M$1),L$1),K$1),J$1)</f>
        <v>Transmutation</v>
      </c>
      <c r="T329" s="9" t="str">
        <f>IF(ISNA($J329), IF(ISNA($K329), IF(ISNA($L329), IF(ISNA($M329), IF(ISNA($N329), IF(ISNA($O329), IF(ISNA($P329), IF(ISNA($Q329), IF(ISNA($R329), "###error###", "WM"),"IL"),"NE"),"EN"),"EV"),"TR"),"DI"),"CO"),"AB")</f>
        <v>TR</v>
      </c>
      <c r="U329" s="9">
        <f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101</v>
      </c>
      <c r="V329" s="9" t="str">
        <f>INDEX('Wand Mapping'!K:K, U329)</f>
        <v>wand_ai_990</v>
      </c>
      <c r="W329" s="9" t="str">
        <f>_xlfn.CONCAT(V329, "_", T329)</f>
        <v>wand_ai_990_TR</v>
      </c>
      <c r="Z329" s="9" t="str">
        <f>IF(ISBLANK(X329), W329, X329)</f>
        <v>wand_ai_990_TR</v>
      </c>
    </row>
    <row r="330" spans="1:26">
      <c r="A330" s="9" t="s">
        <v>375</v>
      </c>
      <c r="B330" s="9" t="s">
        <v>1214</v>
      </c>
      <c r="C330" s="9">
        <v>6</v>
      </c>
      <c r="D330" s="9">
        <v>12</v>
      </c>
      <c r="E330" s="9" t="str">
        <f>_xlfn.CONCAT(B330, RIGHT(_xlfn.CONCAT("0", D330), 2))</f>
        <v>BZ-6L12</v>
      </c>
      <c r="F330" s="9" t="s">
        <v>1185</v>
      </c>
      <c r="G330" s="9" t="s">
        <v>655</v>
      </c>
      <c r="H330" s="9" t="s">
        <v>652</v>
      </c>
      <c r="J330" s="9" t="e">
        <f>MATCH($A330, 'Spells By School'!A:A, 0)</f>
        <v>#N/A</v>
      </c>
      <c r="K330" s="9">
        <f>MATCH($A330, 'Spells By School'!B:B, 0)</f>
        <v>2</v>
      </c>
      <c r="L330" s="9" t="e">
        <f>MATCH($A330, 'Spells By School'!C:C, 0)</f>
        <v>#N/A</v>
      </c>
      <c r="M330" s="9" t="e">
        <f>MATCH($A330, 'Spells By School'!D:D, 0)</f>
        <v>#N/A</v>
      </c>
      <c r="N330" s="9" t="e">
        <f>MATCH($A330, 'Spells By School'!E:E, 0)</f>
        <v>#N/A</v>
      </c>
      <c r="O330" s="9" t="e">
        <f>MATCH($A330, 'Spells By School'!F:F, 0)</f>
        <v>#N/A</v>
      </c>
      <c r="P330" s="9" t="e">
        <f ca="1">MATCH($A330, 'Spells By School'!G:G, 0)</f>
        <v>#N/A</v>
      </c>
      <c r="Q330" s="9" t="e">
        <f>MATCH($A330, 'Spells By School'!H:H, 0)</f>
        <v>#N/A</v>
      </c>
      <c r="R330" s="9" t="e">
        <f>MATCH($A330, 'Spells By School'!I:I, 0)</f>
        <v>#N/A</v>
      </c>
      <c r="S330" s="9" t="str">
        <f>IF(ISNA($J330), IF(ISNA($K330), IF(ISNA($L330), IF(ISNA($M330), IF(ISNA($N330), IF(ISNA($O330), IF(ISNA($P330), IF(ISNA($Q330), IF(ISNA($R330), "###error###", R$1),Q$1),P$1),O$1),N$1),M$1),L$1),K$1),J$1)</f>
        <v>Conjuration</v>
      </c>
      <c r="T330" s="9" t="str">
        <f>IF(ISNA($J330), IF(ISNA($K330), IF(ISNA($L330), IF(ISNA($M330), IF(ISNA($N330), IF(ISNA($O330), IF(ISNA($P330), IF(ISNA($Q330), IF(ISNA($R330), "###error###", "WM"),"IL"),"NE"),"EN"),"EV"),"TR"),"DI"),"CO"),"AB")</f>
        <v>CO</v>
      </c>
      <c r="U330" s="9">
        <f>IF(ISNA($J330), IF(ISNA($K330), IF(ISNA($L330), IF(ISNA($M330), IF(ISNA($N330), IF(ISNA($O330), IF(ISNA($P330), IF(ISNA($Q330), IF(ISNA($R330), "###error###", MATCH(A330, 'Wand Mapping'!J:J,0)),MATCH(A330, 'Wand Mapping'!I:I,0)),MATCH(A330, 'Wand Mapping'!H:H,0)),MATCH(A330, 'Wand Mapping'!G:G,0)),MATCH(A330, 'Wand Mapping'!F:F,0)),MATCH(A330, 'Wand Mapping'!E:E,0)),MATCH(A330, 'Wand Mapping'!D:D,0)),MATCH(A330, 'Wand Mapping'!C:C,0)),MATCH(A330, 'Wand Mapping'!B:B,0))</f>
        <v>62</v>
      </c>
      <c r="V330" s="9" t="str">
        <f>INDEX('Wand Mapping'!K:K, U330)</f>
        <v>wand_ai_600</v>
      </c>
      <c r="W330" s="9" t="str">
        <f>_xlfn.CONCAT(V330, "_", T330)</f>
        <v>wand_ai_600_CO</v>
      </c>
      <c r="Z330" s="9" t="str">
        <f>IF(ISBLANK(X330), W330, X330)</f>
        <v>wand_ai_600_CO</v>
      </c>
    </row>
    <row r="331" spans="1:26">
      <c r="A331" s="9" t="s">
        <v>389</v>
      </c>
      <c r="B331" s="9" t="s">
        <v>1215</v>
      </c>
      <c r="C331" s="9">
        <v>6</v>
      </c>
      <c r="D331" s="9">
        <v>12</v>
      </c>
      <c r="E331" s="9" t="str">
        <f>_xlfn.CONCAT(B331, RIGHT(_xlfn.CONCAT("0", D331), 2))</f>
        <v>BZ-6M12</v>
      </c>
      <c r="F331" s="9" t="s">
        <v>1186</v>
      </c>
      <c r="G331" s="9" t="s">
        <v>655</v>
      </c>
      <c r="H331" s="9" t="s">
        <v>652</v>
      </c>
      <c r="J331" s="9" t="e">
        <f>MATCH($A331, 'Spells By School'!A:A, 0)</f>
        <v>#N/A</v>
      </c>
      <c r="K331" s="9">
        <f>MATCH($A331, 'Spells By School'!B:B, 0)</f>
        <v>5</v>
      </c>
      <c r="L331" s="9" t="e">
        <f>MATCH($A331, 'Spells By School'!C:C, 0)</f>
        <v>#N/A</v>
      </c>
      <c r="M331" s="9" t="e">
        <f>MATCH($A331, 'Spells By School'!D:D, 0)</f>
        <v>#N/A</v>
      </c>
      <c r="N331" s="9" t="e">
        <f>MATCH($A331, 'Spells By School'!E:E, 0)</f>
        <v>#N/A</v>
      </c>
      <c r="O331" s="9" t="e">
        <f>MATCH($A331, 'Spells By School'!F:F, 0)</f>
        <v>#N/A</v>
      </c>
      <c r="P331" s="9" t="e">
        <f ca="1">MATCH($A331, 'Spells By School'!G:G, 0)</f>
        <v>#N/A</v>
      </c>
      <c r="Q331" s="9" t="e">
        <f>MATCH($A331, 'Spells By School'!H:H, 0)</f>
        <v>#N/A</v>
      </c>
      <c r="R331" s="9" t="e">
        <f>MATCH($A331, 'Spells By School'!I:I, 0)</f>
        <v>#N/A</v>
      </c>
      <c r="S331" s="9" t="str">
        <f>IF(ISNA($J331), IF(ISNA($K331), IF(ISNA($L331), IF(ISNA($M331), IF(ISNA($N331), IF(ISNA($O331), IF(ISNA($P331), IF(ISNA($Q331), IF(ISNA($R331), "###error###", R$1),Q$1),P$1),O$1),N$1),M$1),L$1),K$1),J$1)</f>
        <v>Conjuration</v>
      </c>
      <c r="T331" s="9" t="str">
        <f>IF(ISNA($J331), IF(ISNA($K331), IF(ISNA($L331), IF(ISNA($M331), IF(ISNA($N331), IF(ISNA($O331), IF(ISNA($P331), IF(ISNA($Q331), IF(ISNA($R331), "###error###", "WM"),"IL"),"NE"),"EN"),"EV"),"TR"),"DI"),"CO"),"AB")</f>
        <v>CO</v>
      </c>
      <c r="U331" s="9">
        <f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64</v>
      </c>
      <c r="V331" s="9" t="str">
        <f>INDEX('Wand Mapping'!K:K, U331)</f>
        <v>wand_ai_620</v>
      </c>
      <c r="W331" s="9" t="str">
        <f>_xlfn.CONCAT(V331, "_", T331)</f>
        <v>wand_ai_620_CO</v>
      </c>
      <c r="Z331" s="9" t="str">
        <f>IF(ISBLANK(X331), W331, X331)</f>
        <v>wand_ai_620_CO</v>
      </c>
    </row>
    <row r="332" spans="1:26">
      <c r="A332" s="9" t="s">
        <v>19</v>
      </c>
      <c r="B332" s="9" t="s">
        <v>1216</v>
      </c>
      <c r="C332" s="9">
        <v>6</v>
      </c>
      <c r="D332" s="9">
        <v>12</v>
      </c>
      <c r="E332" s="9" t="str">
        <f>_xlfn.CONCAT(B332, RIGHT(_xlfn.CONCAT("0", D332), 2))</f>
        <v>BZ-6N12</v>
      </c>
      <c r="F332" s="9" t="s">
        <v>1187</v>
      </c>
      <c r="G332" s="9" t="s">
        <v>655</v>
      </c>
      <c r="H332" s="9" t="s">
        <v>652</v>
      </c>
      <c r="J332" s="9" t="e">
        <f>MATCH($A332, 'Spells By School'!A:A, 0)</f>
        <v>#N/A</v>
      </c>
      <c r="K332" s="9" t="e">
        <f>MATCH($A332, 'Spells By School'!B:B, 0)</f>
        <v>#N/A</v>
      </c>
      <c r="L332" s="9" t="e">
        <f>MATCH($A332, 'Spells By School'!C:C, 0)</f>
        <v>#N/A</v>
      </c>
      <c r="M332" s="9" t="e">
        <f>MATCH($A332, 'Spells By School'!D:D, 0)</f>
        <v>#N/A</v>
      </c>
      <c r="N332" s="9">
        <f>MATCH($A332, 'Spells By School'!E:E, 0)</f>
        <v>10</v>
      </c>
      <c r="O332" s="9" t="e">
        <f>MATCH($A332, 'Spells By School'!F:F, 0)</f>
        <v>#N/A</v>
      </c>
      <c r="P332" s="9" t="e">
        <f ca="1">MATCH($A332, 'Spells By School'!G:G, 0)</f>
        <v>#N/A</v>
      </c>
      <c r="Q332" s="9" t="e">
        <f>MATCH($A332, 'Spells By School'!H:H, 0)</f>
        <v>#N/A</v>
      </c>
      <c r="R332" s="9" t="e">
        <f>MATCH($A332, 'Spells By School'!I:I, 0)</f>
        <v>#N/A</v>
      </c>
      <c r="S332" s="9" t="str">
        <f>IF(ISNA($J332), IF(ISNA($K332), IF(ISNA($L332), IF(ISNA($M332), IF(ISNA($N332), IF(ISNA($O332), IF(ISNA($P332), IF(ISNA($Q332), IF(ISNA($R332), "###error###", R$1),Q$1),P$1),O$1),N$1),M$1),L$1),K$1),J$1)</f>
        <v>Invocation</v>
      </c>
      <c r="T332" s="9" t="str">
        <f>IF(ISNA($J332), IF(ISNA($K332), IF(ISNA($L332), IF(ISNA($M332), IF(ISNA($N332), IF(ISNA($O332), IF(ISNA($P332), IF(ISNA($Q332), IF(ISNA($R332), "###error###", "WM"),"IL"),"NE"),"EN"),"EV"),"TR"),"DI"),"CO"),"AB")</f>
        <v>EV</v>
      </c>
      <c r="U332" s="9">
        <f>IF(ISNA($J332), IF(ISNA($K332), IF(ISNA($L332), IF(ISNA($M332), IF(ISNA($N332), IF(ISNA($O332), IF(ISNA($P332), IF(ISNA($Q332), IF(ISNA($R332), "###error###", MATCH(A332, 'Wand Mapping'!J:J,0)),MATCH(A332, 'Wand Mapping'!I:I,0)),MATCH(A332, 'Wand Mapping'!H:H,0)),MATCH(A332, 'Wand Mapping'!G:G,0)),MATCH(A332, 'Wand Mapping'!F:F,0)),MATCH(A332, 'Wand Mapping'!E:E,0)),MATCH(A332, 'Wand Mapping'!D:D,0)),MATCH(A332, 'Wand Mapping'!C:C,0)),MATCH(A332, 'Wand Mapping'!B:B,0))</f>
        <v>4</v>
      </c>
      <c r="V332" s="9" t="str">
        <f>INDEX('Wand Mapping'!K:K, U332)</f>
        <v>wand_ai_020</v>
      </c>
      <c r="W332" s="9" t="str">
        <f>_xlfn.CONCAT(V332, "_", T332)</f>
        <v>wand_ai_020_EV</v>
      </c>
      <c r="Z332" s="9" t="str">
        <f>IF(ISBLANK(X332), W332, X332)</f>
        <v>wand_ai_020_EV</v>
      </c>
    </row>
    <row r="333" spans="1:26">
      <c r="A333" s="9" t="s">
        <v>18</v>
      </c>
      <c r="B333" s="9" t="s">
        <v>1217</v>
      </c>
      <c r="C333" s="9">
        <v>6</v>
      </c>
      <c r="D333" s="9">
        <v>12</v>
      </c>
      <c r="E333" s="9" t="str">
        <f>_xlfn.CONCAT(B333, RIGHT(_xlfn.CONCAT("0", D333), 2))</f>
        <v>BZ-6O12</v>
      </c>
      <c r="F333" s="9" t="s">
        <v>1188</v>
      </c>
      <c r="G333" s="9" t="s">
        <v>655</v>
      </c>
      <c r="H333" s="9" t="s">
        <v>652</v>
      </c>
      <c r="J333" s="9" t="e">
        <f>MATCH($A333, 'Spells By School'!A:A, 0)</f>
        <v>#N/A</v>
      </c>
      <c r="K333" s="9">
        <f>MATCH($A333, 'Spells By School'!B:B, 0)</f>
        <v>18</v>
      </c>
      <c r="L333" s="9" t="e">
        <f>MATCH($A333, 'Spells By School'!C:C, 0)</f>
        <v>#N/A</v>
      </c>
      <c r="M333" s="9" t="e">
        <f>MATCH($A333, 'Spells By School'!D:D, 0)</f>
        <v>#N/A</v>
      </c>
      <c r="N333" s="9" t="e">
        <f>MATCH($A333, 'Spells By School'!E:E, 0)</f>
        <v>#N/A</v>
      </c>
      <c r="O333" s="9" t="e">
        <f>MATCH($A333, 'Spells By School'!F:F, 0)</f>
        <v>#N/A</v>
      </c>
      <c r="P333" s="9" t="e">
        <f ca="1">MATCH($A333, 'Spells By School'!G:G, 0)</f>
        <v>#N/A</v>
      </c>
      <c r="Q333" s="9" t="e">
        <f>MATCH($A333, 'Spells By School'!H:H, 0)</f>
        <v>#N/A</v>
      </c>
      <c r="R333" s="9" t="e">
        <f>MATCH($A333, 'Spells By School'!I:I, 0)</f>
        <v>#N/A</v>
      </c>
      <c r="S333" s="9" t="str">
        <f>IF(ISNA($J333), IF(ISNA($K333), IF(ISNA($L333), IF(ISNA($M333), IF(ISNA($N333), IF(ISNA($O333), IF(ISNA($P333), IF(ISNA($Q333), IF(ISNA($R333), "###error###", R$1),Q$1),P$1),O$1),N$1),M$1),L$1),K$1),J$1)</f>
        <v>Conjuration</v>
      </c>
      <c r="T333" s="9" t="str">
        <f>IF(ISNA($J333), IF(ISNA($K333), IF(ISNA($L333), IF(ISNA($M333), IF(ISNA($N333), IF(ISNA($O333), IF(ISNA($P333), IF(ISNA($Q333), IF(ISNA($R333), "###error###", "WM"),"IL"),"NE"),"EN"),"EV"),"TR"),"DI"),"CO"),"AB")</f>
        <v>CO</v>
      </c>
      <c r="U333" s="9">
        <f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4</v>
      </c>
      <c r="V333" s="9" t="str">
        <f>INDEX('Wand Mapping'!K:K, U333)</f>
        <v>wand_ai_020</v>
      </c>
      <c r="W333" s="9" t="str">
        <f>_xlfn.CONCAT(V333, "_", T333)</f>
        <v>wand_ai_020_CO</v>
      </c>
      <c r="Z333" s="9" t="str">
        <f>IF(ISBLANK(X333), W333, X333)</f>
        <v>wand_ai_020_CO</v>
      </c>
    </row>
    <row r="334" spans="1:26">
      <c r="A334" s="9" t="s">
        <v>57</v>
      </c>
      <c r="B334" s="9" t="s">
        <v>1219</v>
      </c>
      <c r="C334" s="9">
        <v>6</v>
      </c>
      <c r="D334" s="9">
        <v>12</v>
      </c>
      <c r="E334" s="9" t="str">
        <f>_xlfn.CONCAT(B334, RIGHT(_xlfn.CONCAT("0", D334), 2))</f>
        <v>BZ-6Q12</v>
      </c>
      <c r="F334" s="9" t="s">
        <v>1190</v>
      </c>
      <c r="G334" s="9" t="s">
        <v>655</v>
      </c>
      <c r="H334" s="9" t="s">
        <v>652</v>
      </c>
      <c r="J334" s="9" t="e">
        <f>MATCH($A334, 'Spells By School'!A:A, 0)</f>
        <v>#N/A</v>
      </c>
      <c r="K334" s="9">
        <f>MATCH($A334, 'Spells By School'!B:B, 0)</f>
        <v>32</v>
      </c>
      <c r="L334" s="9" t="e">
        <f>MATCH($A334, 'Spells By School'!C:C, 0)</f>
        <v>#N/A</v>
      </c>
      <c r="M334" s="9" t="e">
        <f>MATCH($A334, 'Spells By School'!D:D, 0)</f>
        <v>#N/A</v>
      </c>
      <c r="N334" s="9" t="e">
        <f>MATCH($A334, 'Spells By School'!E:E, 0)</f>
        <v>#N/A</v>
      </c>
      <c r="O334" s="9" t="e">
        <f>MATCH($A334, 'Spells By School'!F:F, 0)</f>
        <v>#N/A</v>
      </c>
      <c r="P334" s="9" t="e">
        <f ca="1">MATCH($A334, 'Spells By School'!G:G, 0)</f>
        <v>#N/A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>IF(ISNA($J334), IF(ISNA($K334), IF(ISNA($L334), IF(ISNA($M334), IF(ISNA($N334), IF(ISNA($O334), IF(ISNA($P334), IF(ISNA($Q334), IF(ISNA($R334), "###error###", R$1),Q$1),P$1),O$1),N$1),M$1),L$1),K$1),J$1)</f>
        <v>Conjuration</v>
      </c>
      <c r="T334" s="9" t="str">
        <f>IF(ISNA($J334), IF(ISNA($K334), IF(ISNA($L334), IF(ISNA($M334), IF(ISNA($N334), IF(ISNA($O334), IF(ISNA($P334), IF(ISNA($Q334), IF(ISNA($R334), "###error###", "WM"),"IL"),"NE"),"EN"),"EV"),"TR"),"DI"),"CO"),"AB")</f>
        <v>CO</v>
      </c>
      <c r="U334" s="9">
        <f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11</v>
      </c>
      <c r="V334" s="9" t="str">
        <f>INDEX('Wand Mapping'!K:K, U334)</f>
        <v>wand_ai_090</v>
      </c>
      <c r="W334" s="9" t="str">
        <f>_xlfn.CONCAT(V334, "_", T334)</f>
        <v>wand_ai_090_CO</v>
      </c>
      <c r="Z334" s="9" t="str">
        <f>IF(ISBLANK(X334), W334, X334)</f>
        <v>wand_ai_090_CO</v>
      </c>
    </row>
    <row r="335" spans="1:26">
      <c r="A335" s="9" t="s">
        <v>313</v>
      </c>
      <c r="B335" s="9" t="s">
        <v>1220</v>
      </c>
      <c r="C335" s="9">
        <v>6</v>
      </c>
      <c r="D335" s="9">
        <v>12</v>
      </c>
      <c r="E335" s="9" t="str">
        <f>_xlfn.CONCAT(B335, RIGHT(_xlfn.CONCAT("0", D335), 2))</f>
        <v>BZ-6R12</v>
      </c>
      <c r="F335" s="9" t="s">
        <v>1191</v>
      </c>
      <c r="G335" s="9" t="s">
        <v>655</v>
      </c>
      <c r="H335" s="9" t="s">
        <v>652</v>
      </c>
      <c r="J335" s="9" t="e">
        <f>MATCH($A335, 'Spells By School'!A:A, 0)</f>
        <v>#N/A</v>
      </c>
      <c r="K335" s="9" t="e">
        <f>MATCH($A335, 'Spells By School'!B:B, 0)</f>
        <v>#N/A</v>
      </c>
      <c r="L335" s="9" t="e">
        <f>MATCH($A335, 'Spells By School'!C:C, 0)</f>
        <v>#N/A</v>
      </c>
      <c r="M335" s="9" t="e">
        <f>MATCH($A335, 'Spells By School'!D:D, 0)</f>
        <v>#N/A</v>
      </c>
      <c r="N335" s="9" t="e">
        <f>MATCH($A335, 'Spells By School'!E:E, 0)</f>
        <v>#N/A</v>
      </c>
      <c r="O335" s="9" t="e">
        <f>MATCH($A335, 'Spells By School'!F:F, 0)</f>
        <v>#N/A</v>
      </c>
      <c r="P335" s="9">
        <f ca="1">MATCH($A335, 'Spells By School'!G:G, 0)</f>
        <v>36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 ca="1">IF(ISNA($J335), IF(ISNA($K335), IF(ISNA($L335), IF(ISNA($M335), IF(ISNA($N335), IF(ISNA($O335), IF(ISNA($P335), IF(ISNA($Q335), IF(ISNA($R335), "###error###", R$1),Q$1),P$1),O$1),N$1),M$1),L$1),K$1),J$1)</f>
        <v>Necromancy</v>
      </c>
      <c r="T335" s="9" t="str">
        <f ca="1">IF(ISNA($J335), IF(ISNA($K335), IF(ISNA($L335), IF(ISNA($M335), IF(ISNA($N335), IF(ISNA($O335), IF(ISNA($P335), IF(ISNA($Q335), IF(ISNA($R335), "###error###", "WM"),"IL"),"NE"),"EN"),"EV"),"TR"),"DI"),"CO"),"AB")</f>
        <v>NE</v>
      </c>
      <c r="U335" s="9">
        <f ca="1"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51</v>
      </c>
      <c r="V335" s="9" t="str">
        <f ca="1">INDEX('Wand Mapping'!K:K, U335)</f>
        <v>wand_ai_490</v>
      </c>
      <c r="W335" s="9" t="str">
        <f ca="1">_xlfn.CONCAT(V335, "_", T335)</f>
        <v>wand_ai_490_NE</v>
      </c>
      <c r="Z335" s="9" t="str">
        <f ca="1">IF(ISBLANK(X335), W335, X335)</f>
        <v>wand_ai_490_NE</v>
      </c>
    </row>
    <row r="336" spans="1:26">
      <c r="A336" s="9" t="s">
        <v>361</v>
      </c>
      <c r="B336" s="9" t="s">
        <v>1221</v>
      </c>
      <c r="C336" s="9">
        <v>6</v>
      </c>
      <c r="D336" s="9">
        <v>12</v>
      </c>
      <c r="E336" s="9" t="str">
        <f>_xlfn.CONCAT(B336, RIGHT(_xlfn.CONCAT("0", D336), 2))</f>
        <v>BZ-6S12</v>
      </c>
      <c r="F336" s="9" t="s">
        <v>1192</v>
      </c>
      <c r="G336" s="9" t="s">
        <v>655</v>
      </c>
      <c r="H336" s="9" t="s">
        <v>652</v>
      </c>
      <c r="J336" s="9" t="e">
        <f>MATCH($A336, 'Spells By School'!A:A, 0)</f>
        <v>#N/A</v>
      </c>
      <c r="K336" s="9" t="e">
        <f>MATCH($A336, 'Spells By School'!B:B, 0)</f>
        <v>#N/A</v>
      </c>
      <c r="L336" s="9" t="e">
        <f>MATCH($A336, 'Spells By School'!C:C, 0)</f>
        <v>#N/A</v>
      </c>
      <c r="M336" s="9" t="e">
        <f>MATCH($A336, 'Spells By School'!D:D, 0)</f>
        <v>#N/A</v>
      </c>
      <c r="N336" s="9" t="e">
        <f>MATCH($A336, 'Spells By School'!E:E, 0)</f>
        <v>#N/A</v>
      </c>
      <c r="O336" s="9" t="e">
        <f>MATCH($A336, 'Spells By School'!F:F, 0)</f>
        <v>#N/A</v>
      </c>
      <c r="P336" s="9">
        <f ca="1">MATCH($A336, 'Spells By School'!G:G, 0)</f>
        <v>35</v>
      </c>
      <c r="Q336" s="9" t="e">
        <f>MATCH($A336, 'Spells By School'!H:H, 0)</f>
        <v>#N/A</v>
      </c>
      <c r="R336" s="9" t="e">
        <f>MATCH($A336, 'Spells By School'!I:I, 0)</f>
        <v>#N/A</v>
      </c>
      <c r="S336" s="9" t="str">
        <f ca="1">IF(ISNA($J336), IF(ISNA($K336), IF(ISNA($L336), IF(ISNA($M336), IF(ISNA($N336), IF(ISNA($O336), IF(ISNA($P336), IF(ISNA($Q336), IF(ISNA($R336), "###error###", R$1),Q$1),P$1),O$1),N$1),M$1),L$1),K$1),J$1)</f>
        <v>Necromancy</v>
      </c>
      <c r="T336" s="9" t="str">
        <f ca="1">IF(ISNA($J336), IF(ISNA($K336), IF(ISNA($L336), IF(ISNA($M336), IF(ISNA($N336), IF(ISNA($O336), IF(ISNA($P336), IF(ISNA($Q336), IF(ISNA($R336), "###error###", "WM"),"IL"),"NE"),"EN"),"EV"),"TR"),"DI"),"CO"),"AB")</f>
        <v>NE</v>
      </c>
      <c r="U336" s="9">
        <f ca="1"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59</v>
      </c>
      <c r="V336" s="9" t="str">
        <f ca="1">INDEX('Wand Mapping'!K:K, U336)</f>
        <v>wand_ai_570</v>
      </c>
      <c r="W336" s="9" t="str">
        <f ca="1">_xlfn.CONCAT(V336, "_", T336)</f>
        <v>wand_ai_570_NE</v>
      </c>
      <c r="Z336" s="9" t="str">
        <f ca="1">IF(ISBLANK(X336), W336, X336)</f>
        <v>wand_ai_570_NE</v>
      </c>
    </row>
    <row r="337" spans="1:26">
      <c r="A337" s="9" t="s">
        <v>585</v>
      </c>
      <c r="B337" s="9" t="s">
        <v>1222</v>
      </c>
      <c r="C337" s="9">
        <v>6</v>
      </c>
      <c r="D337" s="9">
        <v>12</v>
      </c>
      <c r="E337" s="9" t="str">
        <f>_xlfn.CONCAT(B337, RIGHT(_xlfn.CONCAT("0", D337), 2))</f>
        <v>BZ-6T12</v>
      </c>
      <c r="F337" s="9" t="s">
        <v>1193</v>
      </c>
      <c r="G337" s="9" t="s">
        <v>655</v>
      </c>
      <c r="H337" s="9" t="s">
        <v>652</v>
      </c>
      <c r="J337" s="9" t="e">
        <f>MATCH($A337, 'Spells By School'!A:A, 0)</f>
        <v>#N/A</v>
      </c>
      <c r="K337" s="9" t="e">
        <f>MATCH($A337, 'Spells By School'!B:B, 0)</f>
        <v>#N/A</v>
      </c>
      <c r="L337" s="9" t="e">
        <f>MATCH($A337, 'Spells By School'!C:C, 0)</f>
        <v>#N/A</v>
      </c>
      <c r="M337" s="9" t="e">
        <f>MATCH($A337, 'Spells By School'!D:D, 0)</f>
        <v>#N/A</v>
      </c>
      <c r="N337" s="9">
        <f>MATCH($A337, 'Spells By School'!E:E, 0)</f>
        <v>24</v>
      </c>
      <c r="O337" s="9" t="e">
        <f>MATCH($A337, 'Spells By School'!F:F, 0)</f>
        <v>#N/A</v>
      </c>
      <c r="P337" s="9" t="e">
        <f ca="1">MATCH($A337, 'Spells By School'!G:G, 0)</f>
        <v>#N/A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>IF(ISNA($J337), IF(ISNA($K337), IF(ISNA($L337), IF(ISNA($M337), IF(ISNA($N337), IF(ISNA($O337), IF(ISNA($P337), IF(ISNA($Q337), IF(ISNA($R337), "###error###", R$1),Q$1),P$1),O$1),N$1),M$1),L$1),K$1),J$1)</f>
        <v>Invocation</v>
      </c>
      <c r="T337" s="9" t="str">
        <f>IF(ISNA($J337), IF(ISNA($K337), IF(ISNA($L337), IF(ISNA($M337), IF(ISNA($N337), IF(ISNA($O337), IF(ISNA($P337), IF(ISNA($Q337), IF(ISNA($R337), "###error###", "WM"),"IL"),"NE"),"EN"),"EV"),"TR"),"DI"),"CO"),"AB")</f>
        <v>EV</v>
      </c>
      <c r="U337" s="9">
        <f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93</v>
      </c>
      <c r="V337" s="9" t="str">
        <f>INDEX('Wand Mapping'!K:K, U337)</f>
        <v>wand_ai_910</v>
      </c>
      <c r="W337" s="9" t="str">
        <f>_xlfn.CONCAT(V337, "_", T337)</f>
        <v>wand_ai_910_EV</v>
      </c>
      <c r="Z337" s="9" t="str">
        <f>IF(ISBLANK(X337), W337, X337)</f>
        <v>wand_ai_910_EV</v>
      </c>
    </row>
    <row r="338" spans="1:26">
      <c r="A338" s="9" t="s">
        <v>421</v>
      </c>
      <c r="B338" s="9" t="s">
        <v>1223</v>
      </c>
      <c r="C338" s="9">
        <v>6</v>
      </c>
      <c r="D338" s="9">
        <v>12</v>
      </c>
      <c r="E338" s="9" t="str">
        <f>_xlfn.CONCAT(B338, RIGHT(_xlfn.CONCAT("0", D338), 2))</f>
        <v>BZ-6U12</v>
      </c>
      <c r="F338" s="9" t="s">
        <v>1194</v>
      </c>
      <c r="G338" s="9" t="s">
        <v>655</v>
      </c>
      <c r="H338" s="9" t="s">
        <v>652</v>
      </c>
      <c r="J338" s="9" t="e">
        <f>MATCH($A338, 'Spells By School'!A:A, 0)</f>
        <v>#N/A</v>
      </c>
      <c r="K338" s="9" t="e">
        <f>MATCH($A338, 'Spells By School'!B:B, 0)</f>
        <v>#N/A</v>
      </c>
      <c r="L338" s="9" t="e">
        <f>MATCH($A338, 'Spells By School'!C:C, 0)</f>
        <v>#N/A</v>
      </c>
      <c r="M338" s="9">
        <f>MATCH($A338, 'Spells By School'!D:D, 0)</f>
        <v>17</v>
      </c>
      <c r="N338" s="9" t="e">
        <f>MATCH($A338, 'Spells By School'!E:E, 0)</f>
        <v>#N/A</v>
      </c>
      <c r="O338" s="9" t="e">
        <f>MATCH($A338, 'Spells By School'!F:F, 0)</f>
        <v>#N/A</v>
      </c>
      <c r="P338" s="9" t="e">
        <f ca="1">MATCH($A338, 'Spells By School'!G:G, 0)</f>
        <v>#N/A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>IF(ISNA($J338), IF(ISNA($K338), IF(ISNA($L338), IF(ISNA($M338), IF(ISNA($N338), IF(ISNA($O338), IF(ISNA($P338), IF(ISNA($Q338), IF(ISNA($R338), "###error###", R$1),Q$1),P$1),O$1),N$1),M$1),L$1),K$1),J$1)</f>
        <v>Transmutation</v>
      </c>
      <c r="T338" s="9" t="str">
        <f>IF(ISNA($J338), IF(ISNA($K338), IF(ISNA($L338), IF(ISNA($M338), IF(ISNA($N338), IF(ISNA($O338), IF(ISNA($P338), IF(ISNA($Q338), IF(ISNA($R338), "###error###", "WM"),"IL"),"NE"),"EN"),"EV"),"TR"),"DI"),"CO"),"AB")</f>
        <v>TR</v>
      </c>
      <c r="U338" s="9">
        <f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69</v>
      </c>
      <c r="V338" s="9" t="str">
        <f>INDEX('Wand Mapping'!K:K, U338)</f>
        <v>wand_ai_670</v>
      </c>
      <c r="W338" s="9" t="str">
        <f>_xlfn.CONCAT(V338, "_", T338)</f>
        <v>wand_ai_670_TR</v>
      </c>
      <c r="Z338" s="9" t="str">
        <f>IF(ISBLANK(X338), W338, X338)</f>
        <v>wand_ai_670_TR</v>
      </c>
    </row>
    <row r="339" spans="1:26">
      <c r="A339" s="9" t="s">
        <v>123</v>
      </c>
      <c r="B339" s="9" t="s">
        <v>1224</v>
      </c>
      <c r="C339" s="9">
        <v>6</v>
      </c>
      <c r="D339" s="9">
        <v>12</v>
      </c>
      <c r="E339" s="9" t="str">
        <f>_xlfn.CONCAT(B339, RIGHT(_xlfn.CONCAT("0", D339), 2))</f>
        <v>BZ-6V12</v>
      </c>
      <c r="F339" s="9" t="s">
        <v>1195</v>
      </c>
      <c r="G339" s="9" t="s">
        <v>655</v>
      </c>
      <c r="H339" s="9" t="s">
        <v>652</v>
      </c>
      <c r="J339" s="9" t="e">
        <f>MATCH($A339, 'Spells By School'!A:A, 0)</f>
        <v>#N/A</v>
      </c>
      <c r="K339" s="9" t="e">
        <f>MATCH($A339, 'Spells By School'!B:B, 0)</f>
        <v>#N/A</v>
      </c>
      <c r="L339" s="9" t="e">
        <f>MATCH($A339, 'Spells By School'!C:C, 0)</f>
        <v>#N/A</v>
      </c>
      <c r="M339" s="9">
        <f>MATCH($A339, 'Spells By School'!D:D, 0)</f>
        <v>91</v>
      </c>
      <c r="N339" s="9" t="e">
        <f>MATCH($A339, 'Spells By School'!E:E, 0)</f>
        <v>#N/A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>IF(ISNA($J339), IF(ISNA($K339), IF(ISNA($L339), IF(ISNA($M339), IF(ISNA($N339), IF(ISNA($O339), IF(ISNA($P339), IF(ISNA($Q339), IF(ISNA($R339), "###error###", R$1),Q$1),P$1),O$1),N$1),M$1),L$1),K$1),J$1)</f>
        <v>Transmutation</v>
      </c>
      <c r="T339" s="9" t="str">
        <f>IF(ISNA($J339), IF(ISNA($K339), IF(ISNA($L339), IF(ISNA($M339), IF(ISNA($N339), IF(ISNA($O339), IF(ISNA($P339), IF(ISNA($Q339), IF(ISNA($R339), "###error###", "WM"),"IL"),"NE"),"EN"),"EV"),"TR"),"DI"),"CO"),"AB")</f>
        <v>TR</v>
      </c>
      <c r="U339" s="9">
        <f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22</v>
      </c>
      <c r="V339" s="9" t="str">
        <f>INDEX('Wand Mapping'!K:K, U339)</f>
        <v>wand_ai_200</v>
      </c>
      <c r="W339" s="9" t="str">
        <f>_xlfn.CONCAT(V339, "_", T339)</f>
        <v>wand_ai_200_TR</v>
      </c>
      <c r="Z339" s="9" t="str">
        <f>IF(ISBLANK(X339), W339, X339)</f>
        <v>wand_ai_200_TR</v>
      </c>
    </row>
    <row r="340" spans="1:26">
      <c r="A340" s="9" t="s">
        <v>175</v>
      </c>
      <c r="B340" s="9" t="s">
        <v>1225</v>
      </c>
      <c r="C340" s="9">
        <v>6</v>
      </c>
      <c r="D340" s="9">
        <v>12</v>
      </c>
      <c r="E340" s="9" t="str">
        <f>_xlfn.CONCAT(B340, RIGHT(_xlfn.CONCAT("0", D340), 2))</f>
        <v>BZ-6W12</v>
      </c>
      <c r="F340" s="9" t="s">
        <v>1196</v>
      </c>
      <c r="G340" s="9" t="s">
        <v>655</v>
      </c>
      <c r="H340" s="9" t="s">
        <v>652</v>
      </c>
      <c r="J340" s="9" t="e">
        <f>MATCH($A340, 'Spells By School'!A:A, 0)</f>
        <v>#N/A</v>
      </c>
      <c r="K340" s="9" t="e">
        <f>MATCH($A340, 'Spells By School'!B:B, 0)</f>
        <v>#N/A</v>
      </c>
      <c r="L340" s="9" t="e">
        <f>MATCH($A340, 'Spells By School'!C:C, 0)</f>
        <v>#N/A</v>
      </c>
      <c r="M340" s="9" t="e">
        <f>MATCH($A340, 'Spells By School'!D:D, 0)</f>
        <v>#N/A</v>
      </c>
      <c r="N340" s="9">
        <f>MATCH($A340, 'Spells By School'!E:E, 0)</f>
        <v>11</v>
      </c>
      <c r="O340" s="9" t="e">
        <f>MATCH($A340, 'Spells By School'!F:F, 0)</f>
        <v>#N/A</v>
      </c>
      <c r="P340" s="9" t="e">
        <f ca="1">MATCH($A340, 'Spells By School'!G:G, 0)</f>
        <v>#N/A</v>
      </c>
      <c r="Q340" s="9" t="e">
        <f>MATCH($A340, 'Spells By School'!H:H, 0)</f>
        <v>#N/A</v>
      </c>
      <c r="R340" s="9" t="e">
        <f>MATCH($A340, 'Spells By School'!I:I, 0)</f>
        <v>#N/A</v>
      </c>
      <c r="S340" s="9" t="str">
        <f>IF(ISNA($J340), IF(ISNA($K340), IF(ISNA($L340), IF(ISNA($M340), IF(ISNA($N340), IF(ISNA($O340), IF(ISNA($P340), IF(ISNA($Q340), IF(ISNA($R340), "###error###", R$1),Q$1),P$1),O$1),N$1),M$1),L$1),K$1),J$1)</f>
        <v>Invocation</v>
      </c>
      <c r="T340" s="9" t="str">
        <f>IF(ISNA($J340), IF(ISNA($K340), IF(ISNA($L340), IF(ISNA($M340), IF(ISNA($N340), IF(ISNA($O340), IF(ISNA($P340), IF(ISNA($Q340), IF(ISNA($R340), "###error###", "WM"),"IL"),"NE"),"EN"),"EV"),"TR"),"DI"),"CO"),"AB")</f>
        <v>EV</v>
      </c>
      <c r="U340" s="9">
        <f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31</v>
      </c>
      <c r="V340" s="9" t="str">
        <f>INDEX('Wand Mapping'!K:K, U340)</f>
        <v>wand_ai_290</v>
      </c>
      <c r="W340" s="9" t="str">
        <f>_xlfn.CONCAT(V340, "_", T340)</f>
        <v>wand_ai_290_EV</v>
      </c>
      <c r="Z340" s="9" t="str">
        <f>IF(ISBLANK(X340), W340, X340)</f>
        <v>wand_ai_290_EV</v>
      </c>
    </row>
    <row r="341" spans="1:26">
      <c r="A341" s="38" t="s">
        <v>359</v>
      </c>
      <c r="B341" s="9" t="s">
        <v>1226</v>
      </c>
      <c r="C341" s="9">
        <v>6</v>
      </c>
      <c r="D341" s="9">
        <v>12</v>
      </c>
      <c r="E341" s="9" t="str">
        <f>_xlfn.CONCAT(B341, RIGHT(_xlfn.CONCAT("0", D341), 2))</f>
        <v>BZ-6X12</v>
      </c>
      <c r="F341" s="9" t="s">
        <v>1197</v>
      </c>
      <c r="G341" s="9" t="s">
        <v>655</v>
      </c>
      <c r="H341" s="9" t="s">
        <v>652</v>
      </c>
      <c r="J341" s="9" t="e">
        <f>MATCH($A341, 'Spells By School'!A:A, 0)</f>
        <v>#N/A</v>
      </c>
      <c r="K341" s="9" t="e">
        <f>MATCH($A341, 'Spells By School'!B:B, 0)</f>
        <v>#N/A</v>
      </c>
      <c r="L341" s="9" t="e">
        <f>MATCH($A341, 'Spells By School'!C:C, 0)</f>
        <v>#N/A</v>
      </c>
      <c r="M341" s="9">
        <f>MATCH($A341, 'Spells By School'!D:D, 0)</f>
        <v>51</v>
      </c>
      <c r="N341" s="9" t="e">
        <f>MATCH($A341, 'Spells By School'!E:E, 0)</f>
        <v>#N/A</v>
      </c>
      <c r="O341" s="9" t="e">
        <f>MATCH($A341, 'Spells By School'!F:F, 0)</f>
        <v>#N/A</v>
      </c>
      <c r="P341" s="9" t="e">
        <f ca="1">MATCH($A341, 'Spells By School'!G:G, 0)</f>
        <v>#N/A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>IF(ISNA($J341), IF(ISNA($K341), IF(ISNA($L341), IF(ISNA($M341), IF(ISNA($N341), IF(ISNA($O341), IF(ISNA($P341), IF(ISNA($Q341), IF(ISNA($R341), "###error###", R$1),Q$1),P$1),O$1),N$1),M$1),L$1),K$1),J$1)</f>
        <v>Transmutation</v>
      </c>
      <c r="T341" s="9" t="str">
        <f>IF(ISNA($J341), IF(ISNA($K341), IF(ISNA($L341), IF(ISNA($M341), IF(ISNA($N341), IF(ISNA($O341), IF(ISNA($P341), IF(ISNA($Q341), IF(ISNA($R341), "###error###", "WM"),"IL"),"NE"),"EN"),"EV"),"TR"),"DI"),"CO"),"AB")</f>
        <v>TR</v>
      </c>
      <c r="U341" s="9">
        <f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59</v>
      </c>
      <c r="V341" s="9" t="str">
        <f>INDEX('Wand Mapping'!K:K, U341)</f>
        <v>wand_ai_570</v>
      </c>
      <c r="W341" s="9" t="str">
        <f>_xlfn.CONCAT(V341, "_", T341)</f>
        <v>wand_ai_570_TR</v>
      </c>
      <c r="Y341" s="9" t="s">
        <v>1988</v>
      </c>
      <c r="Z341" s="9" t="str">
        <f>IF(ISBLANK(X341), W341, X341)</f>
        <v>wand_ai_570_TR</v>
      </c>
    </row>
    <row r="342" spans="1:26">
      <c r="A342" s="9" t="s">
        <v>411</v>
      </c>
      <c r="B342" s="9" t="s">
        <v>1227</v>
      </c>
      <c r="C342" s="9">
        <v>6</v>
      </c>
      <c r="D342" s="9">
        <v>12</v>
      </c>
      <c r="E342" s="9" t="str">
        <f>_xlfn.CONCAT(B342, RIGHT(_xlfn.CONCAT("0", D342), 2))</f>
        <v>BZ-6Y12</v>
      </c>
      <c r="F342" s="9" t="s">
        <v>1198</v>
      </c>
      <c r="G342" s="9" t="s">
        <v>655</v>
      </c>
      <c r="H342" s="9" t="s">
        <v>652</v>
      </c>
      <c r="J342" s="9" t="e">
        <f>MATCH($A342, 'Spells By School'!A:A, 0)</f>
        <v>#N/A</v>
      </c>
      <c r="K342" s="9" t="e">
        <f>MATCH($A342, 'Spells By School'!B:B, 0)</f>
        <v>#N/A</v>
      </c>
      <c r="L342" s="9" t="e">
        <f>MATCH($A342, 'Spells By School'!C:C, 0)</f>
        <v>#N/A</v>
      </c>
      <c r="M342" s="9" t="e">
        <f>MATCH($A342, 'Spells By School'!D:D, 0)</f>
        <v>#N/A</v>
      </c>
      <c r="N342" s="9">
        <f>MATCH($A342, 'Spells By School'!E:E, 0)</f>
        <v>68</v>
      </c>
      <c r="O342" s="9" t="e">
        <f>MATCH($A342, 'Spells By School'!F:F, 0)</f>
        <v>#N/A</v>
      </c>
      <c r="P342" s="9" t="e">
        <f ca="1">MATCH($A342, 'Spells By School'!G:G, 0)</f>
        <v>#N/A</v>
      </c>
      <c r="Q342" s="9" t="e">
        <f>MATCH($A342, 'Spells By School'!H:H, 0)</f>
        <v>#N/A</v>
      </c>
      <c r="R342" s="9" t="e">
        <f>MATCH($A342, 'Spells By School'!I:I, 0)</f>
        <v>#N/A</v>
      </c>
      <c r="S342" s="9" t="str">
        <f>IF(ISNA($J342), IF(ISNA($K342), IF(ISNA($L342), IF(ISNA($M342), IF(ISNA($N342), IF(ISNA($O342), IF(ISNA($P342), IF(ISNA($Q342), IF(ISNA($R342), "###error###", R$1),Q$1),P$1),O$1),N$1),M$1),L$1),K$1),J$1)</f>
        <v>Invocation</v>
      </c>
      <c r="T342" s="9" t="str">
        <f>IF(ISNA($J342), IF(ISNA($K342), IF(ISNA($L342), IF(ISNA($M342), IF(ISNA($N342), IF(ISNA($O342), IF(ISNA($P342), IF(ISNA($Q342), IF(ISNA($R342), "###error###", "WM"),"IL"),"NE"),"EN"),"EV"),"TR"),"DI"),"CO"),"AB")</f>
        <v>EV</v>
      </c>
      <c r="U342" s="9">
        <f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67</v>
      </c>
      <c r="V342" s="9" t="str">
        <f>INDEX('Wand Mapping'!K:K, U342)</f>
        <v>wand_ai_650</v>
      </c>
      <c r="W342" s="9" t="str">
        <f>_xlfn.CONCAT(V342, "_", T342)</f>
        <v>wand_ai_650_EV</v>
      </c>
      <c r="Z342" s="9" t="str">
        <f>IF(ISBLANK(X342), W342, X342)</f>
        <v>wand_ai_650_EV</v>
      </c>
    </row>
    <row r="343" spans="1:26">
      <c r="A343" s="9" t="s">
        <v>483</v>
      </c>
      <c r="B343" s="9" t="s">
        <v>1228</v>
      </c>
      <c r="C343" s="9">
        <v>6</v>
      </c>
      <c r="D343" s="9">
        <v>12</v>
      </c>
      <c r="E343" s="9" t="str">
        <f>_xlfn.CONCAT(B343, RIGHT(_xlfn.CONCAT("0", D343), 2))</f>
        <v>BZ-6Z12</v>
      </c>
      <c r="F343" s="9" t="s">
        <v>1199</v>
      </c>
      <c r="G343" s="9" t="s">
        <v>655</v>
      </c>
      <c r="H343" s="9" t="s">
        <v>652</v>
      </c>
      <c r="J343" s="9" t="e">
        <f>MATCH($A343, 'Spells By School'!A:A, 0)</f>
        <v>#N/A</v>
      </c>
      <c r="K343" s="9" t="e">
        <f>MATCH($A343, 'Spells By School'!B:B, 0)</f>
        <v>#N/A</v>
      </c>
      <c r="L343" s="9" t="e">
        <f>MATCH($A343, 'Spells By School'!C:C, 0)</f>
        <v>#N/A</v>
      </c>
      <c r="M343" s="9" t="e">
        <f>MATCH($A343, 'Spells By School'!D:D, 0)</f>
        <v>#N/A</v>
      </c>
      <c r="N343" s="9" t="e">
        <f>MATCH($A343, 'Spells By School'!E:E, 0)</f>
        <v>#N/A</v>
      </c>
      <c r="O343" s="9">
        <f>MATCH($A343, 'Spells By School'!F:F, 0)</f>
        <v>46</v>
      </c>
      <c r="P343" s="9" t="e">
        <f ca="1">MATCH($A343, 'Spells By School'!G:G, 0)</f>
        <v>#N/A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>IF(ISNA($J343), IF(ISNA($K343), IF(ISNA($L343), IF(ISNA($M343), IF(ISNA($N343), IF(ISNA($O343), IF(ISNA($P343), IF(ISNA($Q343), IF(ISNA($R343), "###error###", R$1),Q$1),P$1),O$1),N$1),M$1),L$1),K$1),J$1)</f>
        <v>Enchantment</v>
      </c>
      <c r="T343" s="9" t="str">
        <f>IF(ISNA($J343), IF(ISNA($K343), IF(ISNA($L343), IF(ISNA($M343), IF(ISNA($N343), IF(ISNA($O343), IF(ISNA($P343), IF(ISNA($Q343), IF(ISNA($R343), "###error###", "WM"),"IL"),"NE"),"EN"),"EV"),"TR"),"DI"),"CO"),"AB")</f>
        <v>EN</v>
      </c>
      <c r="U343" s="9">
        <f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78</v>
      </c>
      <c r="V343" s="9" t="str">
        <f>INDEX('Wand Mapping'!K:K, U343)</f>
        <v>wand_ai_760</v>
      </c>
      <c r="W343" s="9" t="str">
        <f>_xlfn.CONCAT(V343, "_", T343)</f>
        <v>wand_ai_760_EN</v>
      </c>
      <c r="Z343" s="9" t="str">
        <f>IF(ISBLANK(X343), W343, X343)</f>
        <v>wand_ai_760_EN</v>
      </c>
    </row>
    <row r="344" spans="1:26">
      <c r="A344" s="9" t="s">
        <v>364</v>
      </c>
      <c r="B344" s="9" t="s">
        <v>1273</v>
      </c>
      <c r="C344" s="9">
        <v>7</v>
      </c>
      <c r="D344" s="9">
        <v>14</v>
      </c>
      <c r="E344" s="9" t="str">
        <f>_xlfn.CONCAT(B344, RIGHT(_xlfn.CONCAT("0", D344), 2))</f>
        <v>BZ-7-14</v>
      </c>
      <c r="F344" s="9" t="s">
        <v>1229</v>
      </c>
      <c r="G344" s="9" t="s">
        <v>655</v>
      </c>
      <c r="H344" s="9" t="s">
        <v>652</v>
      </c>
      <c r="J344" s="9">
        <f>MATCH($A344, 'Spells By School'!A:A, 0)</f>
        <v>73</v>
      </c>
      <c r="K344" s="9" t="e">
        <f>MATCH($A344, 'Spells By School'!B:B, 0)</f>
        <v>#N/A</v>
      </c>
      <c r="L344" s="9" t="e">
        <f>MATCH($A344, 'Spells By School'!C:C, 0)</f>
        <v>#N/A</v>
      </c>
      <c r="M344" s="9" t="e">
        <f>MATCH($A344, 'Spells By School'!D:D, 0)</f>
        <v>#N/A</v>
      </c>
      <c r="N344" s="9" t="e">
        <f>MATCH($A344, 'Spells By School'!E:E, 0)</f>
        <v>#N/A</v>
      </c>
      <c r="O344" s="9" t="e">
        <f>MATCH($A344, 'Spells By School'!F:F, 0)</f>
        <v>#N/A</v>
      </c>
      <c r="P344" s="9" t="e">
        <f ca="1">MATCH($A344, 'Spells By School'!G:G, 0)</f>
        <v>#N/A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>IF(ISNA($J344), IF(ISNA($K344), IF(ISNA($L344), IF(ISNA($M344), IF(ISNA($N344), IF(ISNA($O344), IF(ISNA($P344), IF(ISNA($Q344), IF(ISNA($R344), "###error###", R$1),Q$1),P$1),O$1),N$1),M$1),L$1),K$1),J$1)</f>
        <v>Abjuration</v>
      </c>
      <c r="T344" s="9" t="str">
        <f>IF(ISNA($J344), IF(ISNA($K344), IF(ISNA($L344), IF(ISNA($M344), IF(ISNA($N344), IF(ISNA($O344), IF(ISNA($P344), IF(ISNA($Q344), IF(ISNA($R344), "###error###", "WM"),"IL"),"NE"),"EN"),"EV"),"TR"),"DI"),"CO"),"AB")</f>
        <v>AB</v>
      </c>
      <c r="U344" s="9">
        <f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60</v>
      </c>
      <c r="V344" s="9" t="str">
        <f>INDEX('Wand Mapping'!K:K, U344)</f>
        <v>wand_ai_580</v>
      </c>
      <c r="W344" s="9" t="str">
        <f>_xlfn.CONCAT(V344, "_", T344)</f>
        <v>wand_ai_580_AB</v>
      </c>
      <c r="Z344" s="9" t="str">
        <f>IF(ISBLANK(X344), W344, X344)</f>
        <v>wand_ai_580_AB</v>
      </c>
    </row>
    <row r="345" spans="1:26">
      <c r="A345" s="40" t="s">
        <v>308</v>
      </c>
      <c r="B345" s="9" t="s">
        <v>1274</v>
      </c>
      <c r="C345" s="9">
        <v>7</v>
      </c>
      <c r="D345" s="9">
        <v>14</v>
      </c>
      <c r="E345" s="9" t="str">
        <f>_xlfn.CONCAT(B345, RIGHT(_xlfn.CONCAT("0", D345), 2))</f>
        <v>BZ-7!14</v>
      </c>
      <c r="F345" s="9" t="s">
        <v>1230</v>
      </c>
      <c r="G345" s="9" t="s">
        <v>655</v>
      </c>
      <c r="H345" s="9" t="s">
        <v>652</v>
      </c>
      <c r="J345" s="9">
        <f>MATCH($A345, 'Spells By School'!A:A, 0)</f>
        <v>53</v>
      </c>
      <c r="K345" s="9" t="e">
        <f>MATCH($A345, 'Spells By School'!B:B, 0)</f>
        <v>#N/A</v>
      </c>
      <c r="L345" s="9" t="e">
        <f>MATCH($A345, 'Spells By School'!C:C, 0)</f>
        <v>#N/A</v>
      </c>
      <c r="M345" s="9" t="e">
        <f>MATCH($A345, 'Spells By School'!D:D, 0)</f>
        <v>#N/A</v>
      </c>
      <c r="N345" s="9" t="e">
        <f>MATCH($A345, 'Spells By School'!E:E, 0)</f>
        <v>#N/A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>IF(ISNA($J345), IF(ISNA($K345), IF(ISNA($L345), IF(ISNA($M345), IF(ISNA($N345), IF(ISNA($O345), IF(ISNA($P345), IF(ISNA($Q345), IF(ISNA($R345), "###error###", R$1),Q$1),P$1),O$1),N$1),M$1),L$1),K$1),J$1)</f>
        <v>Abjuration</v>
      </c>
      <c r="T345" s="9" t="str">
        <f>IF(ISNA($J345), IF(ISNA($K345), IF(ISNA($L345), IF(ISNA($M345), IF(ISNA($N345), IF(ISNA($O345), IF(ISNA($P345), IF(ISNA($Q345), IF(ISNA($R345), "###error###", "WM"),"IL"),"NE"),"EN"),"EV"),"TR"),"DI"),"CO"),"AB")</f>
        <v>AB</v>
      </c>
      <c r="U345" s="9">
        <f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51</v>
      </c>
      <c r="V345" s="9" t="str">
        <f>INDEX('Wand Mapping'!K:K, U345)</f>
        <v>wand_ai_490</v>
      </c>
      <c r="W345" s="9" t="str">
        <f>_xlfn.CONCAT(V345, "_", T345)</f>
        <v>wand_ai_490_AB</v>
      </c>
      <c r="Y345" s="9" t="s">
        <v>1953</v>
      </c>
      <c r="Z345" s="9" t="str">
        <f>IF(ISBLANK(X345), W345, X345)</f>
        <v>wand_ai_490_AB</v>
      </c>
    </row>
    <row r="346" spans="1:26">
      <c r="A346" s="9" t="s">
        <v>333</v>
      </c>
      <c r="B346" s="9" t="s">
        <v>1271</v>
      </c>
      <c r="C346" s="9">
        <v>7</v>
      </c>
      <c r="D346" s="9">
        <v>14</v>
      </c>
      <c r="E346" s="9" t="str">
        <f>_xlfn.CONCAT(B346, RIGHT(_xlfn.CONCAT("0", D346), 2))</f>
        <v>BZ-7[14</v>
      </c>
      <c r="F346" s="9" t="s">
        <v>1231</v>
      </c>
      <c r="G346" s="9" t="s">
        <v>655</v>
      </c>
      <c r="H346" s="9" t="s">
        <v>652</v>
      </c>
      <c r="J346" s="9" t="e">
        <f>MATCH($A346, 'Spells By School'!A:A, 0)</f>
        <v>#N/A</v>
      </c>
      <c r="K346" s="9" t="e">
        <f>MATCH($A346, 'Spells By School'!B:B, 0)</f>
        <v>#N/A</v>
      </c>
      <c r="L346" s="9" t="e">
        <f>MATCH($A346, 'Spells By School'!C:C, 0)</f>
        <v>#N/A</v>
      </c>
      <c r="M346" s="9" t="e">
        <f>MATCH($A346, 'Spells By School'!D:D, 0)</f>
        <v>#N/A</v>
      </c>
      <c r="N346" s="9" t="e">
        <f>MATCH($A346, 'Spells By School'!E:E, 0)</f>
        <v>#N/A</v>
      </c>
      <c r="O346" s="9" t="e">
        <f>MATCH($A346, 'Spells By School'!F:F, 0)</f>
        <v>#N/A</v>
      </c>
      <c r="P346" s="9" t="e">
        <f ca="1">MATCH($A346, 'Spells By School'!G:G, 0)</f>
        <v>#N/A</v>
      </c>
      <c r="Q346" s="9">
        <f>MATCH($A346, 'Spells By School'!H:H, 0)</f>
        <v>23</v>
      </c>
      <c r="R346" s="9" t="e">
        <f>MATCH($A346, 'Spells By School'!I:I, 0)</f>
        <v>#N/A</v>
      </c>
      <c r="S346" s="9" t="str">
        <f ca="1">IF(ISNA($J346), IF(ISNA($K346), IF(ISNA($L346), IF(ISNA($M346), IF(ISNA($N346), IF(ISNA($O346), IF(ISNA($P346), IF(ISNA($Q346), IF(ISNA($R346), "###error###", R$1),Q$1),P$1),O$1),N$1),M$1),L$1),K$1),J$1)</f>
        <v>Illusion</v>
      </c>
      <c r="T346" s="9" t="str">
        <f ca="1">IF(ISNA($J346), IF(ISNA($K346), IF(ISNA($L346), IF(ISNA($M346), IF(ISNA($N346), IF(ISNA($O346), IF(ISNA($P346), IF(ISNA($Q346), IF(ISNA($R346), "###error###", "WM"),"IL"),"NE"),"EN"),"EV"),"TR"),"DI"),"CO"),"AB")</f>
        <v>IL</v>
      </c>
      <c r="U346" s="9">
        <f ca="1"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54</v>
      </c>
      <c r="V346" s="9" t="str">
        <f ca="1">INDEX('Wand Mapping'!K:K, U346)</f>
        <v>wand_ai_520</v>
      </c>
      <c r="W346" s="9" t="str">
        <f ca="1">_xlfn.CONCAT(V346, "_", T346)</f>
        <v>wand_ai_520_IL</v>
      </c>
      <c r="Z346" s="9" t="str">
        <f ca="1">IF(ISBLANK(X346), W346, X346)</f>
        <v>wand_ai_520_IL</v>
      </c>
    </row>
    <row r="347" spans="1:26">
      <c r="A347" s="50" t="s">
        <v>533</v>
      </c>
      <c r="B347" s="9" t="s">
        <v>1272</v>
      </c>
      <c r="C347" s="9">
        <v>7</v>
      </c>
      <c r="D347" s="9">
        <v>14</v>
      </c>
      <c r="E347" s="9" t="str">
        <f>_xlfn.CONCAT(B347, RIGHT(_xlfn.CONCAT("0", D347), 2))</f>
        <v>BZ-7]14</v>
      </c>
      <c r="F347" s="9" t="s">
        <v>1232</v>
      </c>
      <c r="G347" s="9" t="s">
        <v>655</v>
      </c>
      <c r="H347" s="9" t="s">
        <v>652</v>
      </c>
      <c r="J347" s="9" t="e">
        <f>MATCH($A347, 'Spells By School'!A:A, 0)</f>
        <v>#N/A</v>
      </c>
      <c r="K347" s="9" t="e">
        <f>MATCH($A347, 'Spells By School'!B:B, 0)</f>
        <v>#N/A</v>
      </c>
      <c r="L347" s="9" t="e">
        <f>MATCH($A347, 'Spells By School'!C:C, 0)</f>
        <v>#N/A</v>
      </c>
      <c r="M347" s="9">
        <f>MATCH($A347, 'Spells By School'!D:D, 0)</f>
        <v>60</v>
      </c>
      <c r="N347" s="9" t="e">
        <f>MATCH($A347, 'Spells By School'!E:E, 0)</f>
        <v>#N/A</v>
      </c>
      <c r="O347" s="9" t="e">
        <f>MATCH($A347, 'Spells By School'!F:F, 0)</f>
        <v>#N/A</v>
      </c>
      <c r="P347" s="9" t="e">
        <f ca="1">MATCH($A347, 'Spells By School'!G:G, 0)</f>
        <v>#N/A</v>
      </c>
      <c r="Q347" s="9" t="e">
        <f>MATCH($A347, 'Spells By School'!H:H, 0)</f>
        <v>#N/A</v>
      </c>
      <c r="R347" s="9" t="e">
        <f>MATCH($A347, 'Spells By School'!I:I, 0)</f>
        <v>#N/A</v>
      </c>
      <c r="S347" s="9" t="str">
        <f>IF(ISNA($J347), IF(ISNA($K347), IF(ISNA($L347), IF(ISNA($M347), IF(ISNA($N347), IF(ISNA($O347), IF(ISNA($P347), IF(ISNA($Q347), IF(ISNA($R347), "###error###", R$1),Q$1),P$1),O$1),N$1),M$1),L$1),K$1),J$1)</f>
        <v>Transmutation</v>
      </c>
      <c r="T347" s="9" t="str">
        <f>IF(ISNA($J347), IF(ISNA($K347), IF(ISNA($L347), IF(ISNA($M347), IF(ISNA($N347), IF(ISNA($O347), IF(ISNA($P347), IF(ISNA($Q347), IF(ISNA($R347), "###error###", "WM"),"IL"),"NE"),"EN"),"EV"),"TR"),"DI"),"CO"),"AB")</f>
        <v>TR</v>
      </c>
      <c r="U347" s="9">
        <f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85</v>
      </c>
      <c r="V347" s="9" t="str">
        <f>INDEX('Wand Mapping'!K:K, U347)</f>
        <v>wand_ai_830</v>
      </c>
      <c r="W347" s="9" t="str">
        <f>_xlfn.CONCAT(V347, "_", T347)</f>
        <v>wand_ai_830_TR</v>
      </c>
      <c r="Z347" s="9" t="str">
        <f>IF(ISBLANK(X347), W347, X347)</f>
        <v>wand_ai_830_TR</v>
      </c>
    </row>
    <row r="348" spans="1:26">
      <c r="A348" s="9" t="s">
        <v>374</v>
      </c>
      <c r="B348" s="9" t="s">
        <v>1275</v>
      </c>
      <c r="C348" s="9">
        <v>7</v>
      </c>
      <c r="D348" s="9">
        <v>14</v>
      </c>
      <c r="E348" s="9" t="str">
        <f>_xlfn.CONCAT(B348, RIGHT(_xlfn.CONCAT("0", D348), 2))</f>
        <v>BZ-7_14</v>
      </c>
      <c r="F348" s="9" t="s">
        <v>1233</v>
      </c>
      <c r="G348" s="9" t="s">
        <v>655</v>
      </c>
      <c r="H348" s="9" t="s">
        <v>652</v>
      </c>
      <c r="J348" s="9">
        <f>MATCH($A348, 'Spells By School'!A:A, 0)</f>
        <v>29</v>
      </c>
      <c r="K348" s="9" t="e">
        <f>MATCH($A348, 'Spells By School'!B:B, 0)</f>
        <v>#N/A</v>
      </c>
      <c r="L348" s="9" t="e">
        <f>MATCH($A348, 'Spells By School'!C:C, 0)</f>
        <v>#N/A</v>
      </c>
      <c r="M348" s="9" t="e">
        <f>MATCH($A348, 'Spells By School'!D:D, 0)</f>
        <v>#N/A</v>
      </c>
      <c r="N348" s="9" t="e">
        <f>MATCH($A348, 'Spells By School'!E:E, 0)</f>
        <v>#N/A</v>
      </c>
      <c r="O348" s="9" t="e">
        <f>MATCH($A348, 'Spells By School'!F:F, 0)</f>
        <v>#N/A</v>
      </c>
      <c r="P348" s="9" t="e">
        <f ca="1">MATCH($A348, 'Spells By School'!G:G, 0)</f>
        <v>#N/A</v>
      </c>
      <c r="Q348" s="9" t="e">
        <f>MATCH($A348, 'Spells By School'!H:H, 0)</f>
        <v>#N/A</v>
      </c>
      <c r="R348" s="9" t="e">
        <f>MATCH($A348, 'Spells By School'!I:I, 0)</f>
        <v>#N/A</v>
      </c>
      <c r="S348" s="9" t="str">
        <f>IF(ISNA($J348), IF(ISNA($K348), IF(ISNA($L348), IF(ISNA($M348), IF(ISNA($N348), IF(ISNA($O348), IF(ISNA($P348), IF(ISNA($Q348), IF(ISNA($R348), "###error###", R$1),Q$1),P$1),O$1),N$1),M$1),L$1),K$1),J$1)</f>
        <v>Abjuration</v>
      </c>
      <c r="T348" s="9" t="str">
        <f>IF(ISNA($J348), IF(ISNA($K348), IF(ISNA($L348), IF(ISNA($M348), IF(ISNA($N348), IF(ISNA($O348), IF(ISNA($P348), IF(ISNA($Q348), IF(ISNA($R348), "###error###", "WM"),"IL"),"NE"),"EN"),"EV"),"TR"),"DI"),"CO"),"AB")</f>
        <v>AB</v>
      </c>
      <c r="U348" s="9">
        <f>IF(ISNA($J348), IF(ISNA($K348), IF(ISNA($L348), IF(ISNA($M348), IF(ISNA($N348), IF(ISNA($O348), IF(ISNA($P348), IF(ISNA($Q348), IF(ISNA($R348), "###error###", MATCH(A348, 'Wand Mapping'!J:J,0)),MATCH(A348, 'Wand Mapping'!I:I,0)),MATCH(A348, 'Wand Mapping'!H:H,0)),MATCH(A348, 'Wand Mapping'!G:G,0)),MATCH(A348, 'Wand Mapping'!F:F,0)),MATCH(A348, 'Wand Mapping'!E:E,0)),MATCH(A348, 'Wand Mapping'!D:D,0)),MATCH(A348, 'Wand Mapping'!C:C,0)),MATCH(A348, 'Wand Mapping'!B:B,0))</f>
        <v>62</v>
      </c>
      <c r="V348" s="9" t="str">
        <f>INDEX('Wand Mapping'!K:K, U348)</f>
        <v>wand_ai_600</v>
      </c>
      <c r="W348" s="9" t="str">
        <f>_xlfn.CONCAT(V348, "_", T348)</f>
        <v>wand_ai_600_AB</v>
      </c>
      <c r="Z348" s="9" t="str">
        <f>IF(ISBLANK(X348), W348, X348)</f>
        <v>wand_ai_600_AB</v>
      </c>
    </row>
    <row r="349" spans="1:26">
      <c r="A349" s="9" t="s">
        <v>242</v>
      </c>
      <c r="B349" s="9" t="s">
        <v>761</v>
      </c>
      <c r="C349" s="9">
        <v>7</v>
      </c>
      <c r="D349" s="9">
        <v>14</v>
      </c>
      <c r="E349" s="9" t="str">
        <f>_xlfn.CONCAT(B349, RIGHT(_xlfn.CONCAT("0", D349), 2))</f>
        <v>BZ-7014</v>
      </c>
      <c r="F349" s="9" t="s">
        <v>1234</v>
      </c>
      <c r="G349" s="9" t="s">
        <v>655</v>
      </c>
      <c r="H349" s="9" t="s">
        <v>652</v>
      </c>
      <c r="J349" s="9" t="e">
        <f>MATCH($A349, 'Spells By School'!A:A, 0)</f>
        <v>#N/A</v>
      </c>
      <c r="K349" s="9">
        <f>MATCH($A349, 'Spells By School'!B:B, 0)</f>
        <v>8</v>
      </c>
      <c r="L349" s="9" t="e">
        <f>MATCH($A349, 'Spells By School'!C:C, 0)</f>
        <v>#N/A</v>
      </c>
      <c r="M349" s="9" t="e">
        <f>MATCH($A349, 'Spells By School'!D:D, 0)</f>
        <v>#N/A</v>
      </c>
      <c r="N349" s="9" t="e">
        <f>MATCH($A349, 'Spells By School'!E:E, 0)</f>
        <v>#N/A</v>
      </c>
      <c r="O349" s="9" t="e">
        <f>MATCH($A349, 'Spells By School'!F:F, 0)</f>
        <v>#N/A</v>
      </c>
      <c r="P349" s="9" t="e">
        <f ca="1">MATCH($A349, 'Spells By School'!G:G, 0)</f>
        <v>#N/A</v>
      </c>
      <c r="Q349" s="9" t="e">
        <f>MATCH($A349, 'Spells By School'!H:H, 0)</f>
        <v>#N/A</v>
      </c>
      <c r="R349" s="9" t="e">
        <f>MATCH($A349, 'Spells By School'!I:I, 0)</f>
        <v>#N/A</v>
      </c>
      <c r="S349" s="9" t="str">
        <f>IF(ISNA($J349), IF(ISNA($K349), IF(ISNA($L349), IF(ISNA($M349), IF(ISNA($N349), IF(ISNA($O349), IF(ISNA($P349), IF(ISNA($Q349), IF(ISNA($R349), "###error###", R$1),Q$1),P$1),O$1),N$1),M$1),L$1),K$1),J$1)</f>
        <v>Conjuration</v>
      </c>
      <c r="T349" s="9" t="str">
        <f>IF(ISNA($J349), IF(ISNA($K349), IF(ISNA($L349), IF(ISNA($M349), IF(ISNA($N349), IF(ISNA($O349), IF(ISNA($P349), IF(ISNA($Q349), IF(ISNA($R349), "###error###", "WM"),"IL"),"NE"),"EN"),"EV"),"TR"),"DI"),"CO"),"AB")</f>
        <v>CO</v>
      </c>
      <c r="U349" s="9">
        <f>IF(ISNA($J349), IF(ISNA($K349), IF(ISNA($L349), IF(ISNA($M349), IF(ISNA($N349), IF(ISNA($O349), IF(ISNA($P349), IF(ISNA($Q349), IF(ISNA($R349), "###error###", MATCH(A349, 'Wand Mapping'!J:J,0)),MATCH(A349, 'Wand Mapping'!I:I,0)),MATCH(A349, 'Wand Mapping'!H:H,0)),MATCH(A349, 'Wand Mapping'!G:G,0)),MATCH(A349, 'Wand Mapping'!F:F,0)),MATCH(A349, 'Wand Mapping'!E:E,0)),MATCH(A349, 'Wand Mapping'!D:D,0)),MATCH(A349, 'Wand Mapping'!C:C,0)),MATCH(A349, 'Wand Mapping'!B:B,0))</f>
        <v>42</v>
      </c>
      <c r="V349" s="9" t="str">
        <f>INDEX('Wand Mapping'!K:K, U349)</f>
        <v>wand_ai_400</v>
      </c>
      <c r="W349" s="9" t="str">
        <f>_xlfn.CONCAT(V349, "_", T349)</f>
        <v>wand_ai_400_CO</v>
      </c>
      <c r="Z349" s="9" t="str">
        <f>IF(ISBLANK(X349), W349, X349)</f>
        <v>wand_ai_400_CO</v>
      </c>
    </row>
    <row r="350" spans="1:26">
      <c r="A350" s="9" t="s">
        <v>197</v>
      </c>
      <c r="B350" s="9" t="s">
        <v>762</v>
      </c>
      <c r="C350" s="9">
        <v>7</v>
      </c>
      <c r="D350" s="9">
        <v>14</v>
      </c>
      <c r="E350" s="9" t="str">
        <f>_xlfn.CONCAT(B350, RIGHT(_xlfn.CONCAT("0", D350), 2))</f>
        <v>BZ-7114</v>
      </c>
      <c r="F350" s="9" t="s">
        <v>1235</v>
      </c>
      <c r="G350" s="9" t="s">
        <v>655</v>
      </c>
      <c r="H350" s="9" t="s">
        <v>652</v>
      </c>
      <c r="J350" s="9">
        <f>MATCH($A350, 'Spells By School'!A:A, 0)</f>
        <v>30</v>
      </c>
      <c r="K350" s="9" t="e">
        <f>MATCH($A350, 'Spells By School'!B:B, 0)</f>
        <v>#N/A</v>
      </c>
      <c r="L350" s="9" t="e">
        <f>MATCH($A350, 'Spells By School'!C:C, 0)</f>
        <v>#N/A</v>
      </c>
      <c r="M350" s="9" t="e">
        <f>MATCH($A350, 'Spells By School'!D:D, 0)</f>
        <v>#N/A</v>
      </c>
      <c r="N350" s="9" t="e">
        <f>MATCH($A350, 'Spells By School'!E:E, 0)</f>
        <v>#N/A</v>
      </c>
      <c r="O350" s="9" t="e">
        <f>MATCH($A350, 'Spells By School'!F:F, 0)</f>
        <v>#N/A</v>
      </c>
      <c r="P350" s="9" t="e">
        <f ca="1">MATCH($A350, 'Spells By School'!G:G, 0)</f>
        <v>#N/A</v>
      </c>
      <c r="Q350" s="9" t="e">
        <f>MATCH($A350, 'Spells By School'!H:H, 0)</f>
        <v>#N/A</v>
      </c>
      <c r="R350" s="9" t="e">
        <f>MATCH($A350, 'Spells By School'!I:I, 0)</f>
        <v>#N/A</v>
      </c>
      <c r="S350" s="9" t="str">
        <f>IF(ISNA($J350), IF(ISNA($K350), IF(ISNA($L350), IF(ISNA($M350), IF(ISNA($N350), IF(ISNA($O350), IF(ISNA($P350), IF(ISNA($Q350), IF(ISNA($R350), "###error###", R$1),Q$1),P$1),O$1),N$1),M$1),L$1),K$1),J$1)</f>
        <v>Abjuration</v>
      </c>
      <c r="T350" s="9" t="str">
        <f>IF(ISNA($J350), IF(ISNA($K350), IF(ISNA($L350), IF(ISNA($M350), IF(ISNA($N350), IF(ISNA($O350), IF(ISNA($P350), IF(ISNA($Q350), IF(ISNA($R350), "###error###", "WM"),"IL"),"NE"),"EN"),"EV"),"TR"),"DI"),"CO"),"AB")</f>
        <v>AB</v>
      </c>
      <c r="U350" s="9">
        <f>IF(ISNA($J350), IF(ISNA($K350), IF(ISNA($L350), IF(ISNA($M350), IF(ISNA($N350), IF(ISNA($O350), IF(ISNA($P350), IF(ISNA($Q350), IF(ISNA($R350), "###error###", MATCH(A350, 'Wand Mapping'!J:J,0)),MATCH(A350, 'Wand Mapping'!I:I,0)),MATCH(A350, 'Wand Mapping'!H:H,0)),MATCH(A350, 'Wand Mapping'!G:G,0)),MATCH(A350, 'Wand Mapping'!F:F,0)),MATCH(A350, 'Wand Mapping'!E:E,0)),MATCH(A350, 'Wand Mapping'!D:D,0)),MATCH(A350, 'Wand Mapping'!C:C,0)),MATCH(A350, 'Wand Mapping'!B:B,0))</f>
        <v>35</v>
      </c>
      <c r="V350" s="9" t="str">
        <f>INDEX('Wand Mapping'!K:K, U350)</f>
        <v>wand_ai_330</v>
      </c>
      <c r="W350" s="9" t="str">
        <f>_xlfn.CONCAT(V350, "_", T350)</f>
        <v>wand_ai_330_AB</v>
      </c>
      <c r="Z350" s="9" t="str">
        <f>IF(ISBLANK(X350), W350, X350)</f>
        <v>wand_ai_330_AB</v>
      </c>
    </row>
    <row r="351" spans="1:26">
      <c r="A351" s="9" t="s">
        <v>353</v>
      </c>
      <c r="B351" s="9" t="s">
        <v>763</v>
      </c>
      <c r="C351" s="9">
        <v>7</v>
      </c>
      <c r="D351" s="9">
        <v>14</v>
      </c>
      <c r="E351" s="9" t="str">
        <f>_xlfn.CONCAT(B351, RIGHT(_xlfn.CONCAT("0", D351), 2))</f>
        <v>BZ-7214</v>
      </c>
      <c r="F351" s="9" t="s">
        <v>1236</v>
      </c>
      <c r="G351" s="9" t="s">
        <v>655</v>
      </c>
      <c r="H351" s="9" t="s">
        <v>652</v>
      </c>
      <c r="J351" s="9" t="e">
        <f>MATCH($A351, 'Spells By School'!A:A, 0)</f>
        <v>#N/A</v>
      </c>
      <c r="K351" s="9" t="e">
        <f>MATCH($A351, 'Spells By School'!B:B, 0)</f>
        <v>#N/A</v>
      </c>
      <c r="L351" s="9" t="e">
        <f>MATCH($A351, 'Spells By School'!C:C, 0)</f>
        <v>#N/A</v>
      </c>
      <c r="M351" s="9" t="e">
        <f>MATCH($A351, 'Spells By School'!D:D, 0)</f>
        <v>#N/A</v>
      </c>
      <c r="N351" s="9">
        <f>MATCH($A351, 'Spells By School'!E:E, 0)</f>
        <v>69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>IF(ISNA($J351), IF(ISNA($K351), IF(ISNA($L351), IF(ISNA($M351), IF(ISNA($N351), IF(ISNA($O351), IF(ISNA($P351), IF(ISNA($Q351), IF(ISNA($R351), "###error###", R$1),Q$1),P$1),O$1),N$1),M$1),L$1),K$1),J$1)</f>
        <v>Invocation</v>
      </c>
      <c r="T351" s="9" t="str">
        <f>IF(ISNA($J351), IF(ISNA($K351), IF(ISNA($L351), IF(ISNA($M351), IF(ISNA($N351), IF(ISNA($O351), IF(ISNA($P351), IF(ISNA($Q351), IF(ISNA($R351), "###error###", "WM"),"IL"),"NE"),"EN"),"EV"),"TR"),"DI"),"CO"),"AB")</f>
        <v>EV</v>
      </c>
      <c r="U351" s="9">
        <f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58</v>
      </c>
      <c r="V351" s="9" t="str">
        <f>INDEX('Wand Mapping'!K:K, U351)</f>
        <v>wand_ai_560</v>
      </c>
      <c r="W351" s="9" t="str">
        <f>_xlfn.CONCAT(V351, "_", T351)</f>
        <v>wand_ai_560_EV</v>
      </c>
      <c r="Z351" s="9" t="str">
        <f>IF(ISBLANK(X351), W351, X351)</f>
        <v>wand_ai_560_EV</v>
      </c>
    </row>
    <row r="352" spans="1:26">
      <c r="A352" s="9" t="s">
        <v>76</v>
      </c>
      <c r="B352" s="9" t="s">
        <v>764</v>
      </c>
      <c r="C352" s="9">
        <v>7</v>
      </c>
      <c r="D352" s="9">
        <v>14</v>
      </c>
      <c r="E352" s="9" t="str">
        <f>_xlfn.CONCAT(B352, RIGHT(_xlfn.CONCAT("0", D352), 2))</f>
        <v>BZ-7314</v>
      </c>
      <c r="F352" s="9" t="s">
        <v>1237</v>
      </c>
      <c r="G352" s="9" t="s">
        <v>655</v>
      </c>
      <c r="H352" s="9" t="s">
        <v>652</v>
      </c>
      <c r="J352" s="9" t="e">
        <f>MATCH($A352, 'Spells By School'!A:A, 0)</f>
        <v>#N/A</v>
      </c>
      <c r="K352" s="9" t="e">
        <f>MATCH($A352, 'Spells By School'!B:B, 0)</f>
        <v>#N/A</v>
      </c>
      <c r="L352" s="9" t="e">
        <f>MATCH($A352, 'Spells By School'!C:C, 0)</f>
        <v>#N/A</v>
      </c>
      <c r="M352" s="9">
        <f>MATCH($A352, 'Spells By School'!D:D, 0)</f>
        <v>70</v>
      </c>
      <c r="N352" s="9" t="e">
        <f>MATCH($A352, 'Spells By School'!E:E, 0)</f>
        <v>#N/A</v>
      </c>
      <c r="O352" s="9" t="e">
        <f>MATCH($A352, 'Spells By School'!F:F, 0)</f>
        <v>#N/A</v>
      </c>
      <c r="P352" s="9" t="e">
        <f ca="1">MATCH($A352, 'Spells By School'!G:G, 0)</f>
        <v>#N/A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>IF(ISNA($J352), IF(ISNA($K352), IF(ISNA($L352), IF(ISNA($M352), IF(ISNA($N352), IF(ISNA($O352), IF(ISNA($P352), IF(ISNA($Q352), IF(ISNA($R352), "###error###", R$1),Q$1),P$1),O$1),N$1),M$1),L$1),K$1),J$1)</f>
        <v>Transmutation</v>
      </c>
      <c r="T352" s="9" t="str">
        <f>IF(ISNA($J352), IF(ISNA($K352), IF(ISNA($L352), IF(ISNA($M352), IF(ISNA($N352), IF(ISNA($O352), IF(ISNA($P352), IF(ISNA($Q352), IF(ISNA($R352), "###error###", "WM"),"IL"),"NE"),"EN"),"EV"),"TR"),"DI"),"CO"),"AB")</f>
        <v>TR</v>
      </c>
      <c r="U352" s="9">
        <f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14</v>
      </c>
      <c r="V352" s="9" t="str">
        <f>INDEX('Wand Mapping'!K:K, U352)</f>
        <v>wand_ai_120</v>
      </c>
      <c r="W352" s="9" t="str">
        <f>_xlfn.CONCAT(V352, "_", T352)</f>
        <v>wand_ai_120_TR</v>
      </c>
      <c r="Z352" s="9" t="str">
        <f>IF(ISBLANK(X352), W352, X352)</f>
        <v>wand_ai_120_TR</v>
      </c>
    </row>
    <row r="353" spans="1:26">
      <c r="A353" s="9" t="s">
        <v>40</v>
      </c>
      <c r="B353" s="9" t="s">
        <v>765</v>
      </c>
      <c r="C353" s="9">
        <v>7</v>
      </c>
      <c r="D353" s="9">
        <v>14</v>
      </c>
      <c r="E353" s="9" t="str">
        <f>_xlfn.CONCAT(B353, RIGHT(_xlfn.CONCAT("0", D353), 2))</f>
        <v>BZ-7414</v>
      </c>
      <c r="F353" s="9" t="s">
        <v>1238</v>
      </c>
      <c r="G353" s="9" t="s">
        <v>655</v>
      </c>
      <c r="H353" s="9" t="s">
        <v>652</v>
      </c>
      <c r="J353" s="9" t="e">
        <f>MATCH($A353, 'Spells By School'!A:A, 0)</f>
        <v>#N/A</v>
      </c>
      <c r="K353" s="9" t="e">
        <f>MATCH($A353, 'Spells By School'!B:B, 0)</f>
        <v>#N/A</v>
      </c>
      <c r="L353" s="9" t="e">
        <f>MATCH($A353, 'Spells By School'!C:C, 0)</f>
        <v>#N/A</v>
      </c>
      <c r="M353" s="9" t="e">
        <f>MATCH($A353, 'Spells By School'!D:D, 0)</f>
        <v>#N/A</v>
      </c>
      <c r="N353" s="9">
        <f>MATCH($A353, 'Spells By School'!E:E, 0)</f>
        <v>20</v>
      </c>
      <c r="O353" s="9" t="e">
        <f>MATCH($A353, 'Spells By School'!F:F, 0)</f>
        <v>#N/A</v>
      </c>
      <c r="P353" s="9" t="e">
        <f ca="1">MATCH($A353, 'Spells By School'!G:G, 0)</f>
        <v>#N/A</v>
      </c>
      <c r="Q353" s="9" t="e">
        <f>MATCH($A353, 'Spells By School'!H:H, 0)</f>
        <v>#N/A</v>
      </c>
      <c r="R353" s="9" t="e">
        <f>MATCH($A353, 'Spells By School'!I:I, 0)</f>
        <v>#N/A</v>
      </c>
      <c r="S353" s="9" t="str">
        <f>IF(ISNA($J353), IF(ISNA($K353), IF(ISNA($L353), IF(ISNA($M353), IF(ISNA($N353), IF(ISNA($O353), IF(ISNA($P353), IF(ISNA($Q353), IF(ISNA($R353), "###error###", R$1),Q$1),P$1),O$1),N$1),M$1),L$1),K$1),J$1)</f>
        <v>Invocation</v>
      </c>
      <c r="T353" s="9" t="str">
        <f>IF(ISNA($J353), IF(ISNA($K353), IF(ISNA($L353), IF(ISNA($M353), IF(ISNA($N353), IF(ISNA($O353), IF(ISNA($P353), IF(ISNA($Q353), IF(ISNA($R353), "###error###", "WM"),"IL"),"NE"),"EN"),"EV"),"TR"),"DI"),"CO"),"AB")</f>
        <v>EV</v>
      </c>
      <c r="U353" s="9">
        <f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8</v>
      </c>
      <c r="V353" s="9" t="str">
        <f>INDEX('Wand Mapping'!K:K, U353)</f>
        <v>wand_ai_060</v>
      </c>
      <c r="W353" s="9" t="str">
        <f>_xlfn.CONCAT(V353, "_", T353)</f>
        <v>wand_ai_060_EV</v>
      </c>
      <c r="Z353" s="9" t="str">
        <f>IF(ISBLANK(X353), W353, X353)</f>
        <v>wand_ai_060_EV</v>
      </c>
    </row>
    <row r="354" spans="1:26">
      <c r="A354" s="31" t="s">
        <v>120</v>
      </c>
      <c r="B354" s="9" t="s">
        <v>766</v>
      </c>
      <c r="C354" s="9">
        <v>7</v>
      </c>
      <c r="D354" s="9">
        <v>14</v>
      </c>
      <c r="E354" s="9" t="str">
        <f>_xlfn.CONCAT(B354, RIGHT(_xlfn.CONCAT("0", D354), 2))</f>
        <v>BZ-7514</v>
      </c>
      <c r="F354" s="9" t="s">
        <v>1239</v>
      </c>
      <c r="G354" s="9" t="s">
        <v>655</v>
      </c>
      <c r="H354" s="9" t="s">
        <v>652</v>
      </c>
      <c r="J354" s="9" t="e">
        <f>MATCH($A354, 'Spells By School'!A:A, 0)</f>
        <v>#N/A</v>
      </c>
      <c r="K354" s="9" t="e">
        <f>MATCH($A354, 'Spells By School'!B:B, 0)</f>
        <v>#N/A</v>
      </c>
      <c r="L354" s="9" t="e">
        <f>MATCH($A354, 'Spells By School'!C:C, 0)</f>
        <v>#N/A</v>
      </c>
      <c r="M354" s="9" t="e">
        <f>MATCH($A354, 'Spells By School'!D:D, 0)</f>
        <v>#N/A</v>
      </c>
      <c r="N354" s="9" t="e">
        <f>MATCH($A354, 'Spells By School'!E:E, 0)</f>
        <v>#N/A</v>
      </c>
      <c r="O354" s="9" t="e">
        <f>MATCH($A354, 'Spells By School'!F:F, 0)</f>
        <v>#N/A</v>
      </c>
      <c r="P354" s="9">
        <f ca="1">MATCH($A354, 'Spells By School'!G:G, 0)</f>
        <v>31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 ca="1">IF(ISNA($J354), IF(ISNA($K354), IF(ISNA($L354), IF(ISNA($M354), IF(ISNA($N354), IF(ISNA($O354), IF(ISNA($P354), IF(ISNA($Q354), IF(ISNA($R354), "###error###", R$1),Q$1),P$1),O$1),N$1),M$1),L$1),K$1),J$1)</f>
        <v>Necromancy</v>
      </c>
      <c r="T354" s="9" t="str">
        <f ca="1">IF(ISNA($J354), IF(ISNA($K354), IF(ISNA($L354), IF(ISNA($M354), IF(ISNA($N354), IF(ISNA($O354), IF(ISNA($P354), IF(ISNA($Q354), IF(ISNA($R354), "###error###", "WM"),"IL"),"NE"),"EN"),"EV"),"TR"),"DI"),"CO"),"AB")</f>
        <v>NE</v>
      </c>
      <c r="U354" s="9">
        <f ca="1"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21</v>
      </c>
      <c r="V354" s="9" t="str">
        <f ca="1">INDEX('Wand Mapping'!K:K, U354)</f>
        <v>wand_ai_190</v>
      </c>
      <c r="W354" s="9" t="str">
        <f ca="1">_xlfn.CONCAT(V354, "_", T354)</f>
        <v>wand_ai_190_NE</v>
      </c>
      <c r="Z354" s="9" t="str">
        <f ca="1">IF(ISBLANK(X354), W354, X354)</f>
        <v>wand_ai_190_NE</v>
      </c>
    </row>
    <row r="355" spans="1:26">
      <c r="A355" s="9" t="s">
        <v>289</v>
      </c>
      <c r="B355" s="9" t="s">
        <v>767</v>
      </c>
      <c r="C355" s="9">
        <v>7</v>
      </c>
      <c r="D355" s="9">
        <v>14</v>
      </c>
      <c r="E355" s="9" t="str">
        <f>_xlfn.CONCAT(B355, RIGHT(_xlfn.CONCAT("0", D355), 2))</f>
        <v>BZ-7614</v>
      </c>
      <c r="F355" s="9" t="s">
        <v>1240</v>
      </c>
      <c r="G355" s="9" t="s">
        <v>655</v>
      </c>
      <c r="H355" s="9" t="s">
        <v>652</v>
      </c>
      <c r="J355" s="9" t="e">
        <f>MATCH($A355, 'Spells By School'!A:A, 0)</f>
        <v>#N/A</v>
      </c>
      <c r="K355" s="9">
        <f>MATCH($A355, 'Spells By School'!B:B, 0)</f>
        <v>63</v>
      </c>
      <c r="L355" s="9" t="e">
        <f>MATCH($A355, 'Spells By School'!C:C, 0)</f>
        <v>#N/A</v>
      </c>
      <c r="M355" s="9" t="e">
        <f>MATCH($A355, 'Spells By School'!D:D, 0)</f>
        <v>#N/A</v>
      </c>
      <c r="N355" s="9" t="e">
        <f>MATCH($A355, 'Spells By School'!E:E, 0)</f>
        <v>#N/A</v>
      </c>
      <c r="O355" s="9" t="e">
        <f>MATCH($A355, 'Spells By School'!F:F, 0)</f>
        <v>#N/A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>IF(ISNA($J355), IF(ISNA($K355), IF(ISNA($L355), IF(ISNA($M355), IF(ISNA($N355), IF(ISNA($O355), IF(ISNA($P355), IF(ISNA($Q355), IF(ISNA($R355), "###error###", R$1),Q$1),P$1),O$1),N$1),M$1),L$1),K$1),J$1)</f>
        <v>Conjuration</v>
      </c>
      <c r="T355" s="9" t="str">
        <f>IF(ISNA($J355), IF(ISNA($K355), IF(ISNA($L355), IF(ISNA($M355), IF(ISNA($N355), IF(ISNA($O355), IF(ISNA($P355), IF(ISNA($Q355), IF(ISNA($R355), "###error###", "WM"),"IL"),"NE"),"EN"),"EV"),"TR"),"DI"),"CO"),"AB")</f>
        <v>CO</v>
      </c>
      <c r="U355" s="9">
        <f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48</v>
      </c>
      <c r="V355" s="9" t="str">
        <f>INDEX('Wand Mapping'!K:K, U355)</f>
        <v>wand_ai_460</v>
      </c>
      <c r="W355" s="9" t="str">
        <f>_xlfn.CONCAT(V355, "_", T355)</f>
        <v>wand_ai_460_CO</v>
      </c>
      <c r="Z355" s="9" t="str">
        <f>IF(ISBLANK(X355), W355, X355)</f>
        <v>wand_ai_460_CO</v>
      </c>
    </row>
    <row r="356" spans="1:26">
      <c r="A356" s="9" t="s">
        <v>1250</v>
      </c>
      <c r="B356" s="9" t="s">
        <v>768</v>
      </c>
      <c r="C356" s="9">
        <v>7</v>
      </c>
      <c r="D356" s="9">
        <v>14</v>
      </c>
      <c r="E356" s="9" t="str">
        <f>_xlfn.CONCAT(B356, RIGHT(_xlfn.CONCAT("0", D356), 2))</f>
        <v>BZ-7714</v>
      </c>
      <c r="F356" s="9" t="s">
        <v>1241</v>
      </c>
      <c r="G356" s="9" t="s">
        <v>655</v>
      </c>
      <c r="H356" s="9" t="s">
        <v>652</v>
      </c>
      <c r="J356" s="9" t="e">
        <f>MATCH($A356, 'Spells By School'!A:A, 0)</f>
        <v>#N/A</v>
      </c>
      <c r="K356" s="9" t="e">
        <f>MATCH($A356, 'Spells By School'!B:B, 0)</f>
        <v>#N/A</v>
      </c>
      <c r="L356" s="9" t="e">
        <f>MATCH($A356, 'Spells By School'!C:C, 0)</f>
        <v>#N/A</v>
      </c>
      <c r="M356" s="9" t="e">
        <f>MATCH($A356, 'Spells By School'!D:D, 0)</f>
        <v>#N/A</v>
      </c>
      <c r="N356" s="9" t="e">
        <f>MATCH($A356, 'Spells By School'!E:E, 0)</f>
        <v>#N/A</v>
      </c>
      <c r="O356" s="9" t="e">
        <f>MATCH($A356, 'Spells By School'!F:F, 0)</f>
        <v>#N/A</v>
      </c>
      <c r="P356" s="9" t="e">
        <f ca="1">MATCH($A356, 'Spells By School'!G:G, 0)</f>
        <v>#N/A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 ca="1">IF(ISNA($J356), IF(ISNA($K356), IF(ISNA($L356), IF(ISNA($M356), IF(ISNA($N356), IF(ISNA($O356), IF(ISNA($P356), IF(ISNA($Q356), IF(ISNA($R356), "###error###", R$1),Q$1),P$1),O$1),N$1),M$1),L$1),K$1),J$1)</f>
        <v>###error###</v>
      </c>
      <c r="T356" s="9" t="str">
        <f ca="1">IF(ISNA($J356), IF(ISNA($K356), IF(ISNA($L356), IF(ISNA($M356), IF(ISNA($N356), IF(ISNA($O356), IF(ISNA($P356), IF(ISNA($Q356), IF(ISNA($R356), "###error###", "WM"),"IL"),"NE"),"EN"),"EV"),"TR"),"DI"),"CO"),"AB")</f>
        <v>###error###</v>
      </c>
      <c r="U356" s="9" t="str">
        <f ca="1"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###error###</v>
      </c>
      <c r="V356" s="9" t="e">
        <f ca="1">INDEX('Wand Mapping'!K:K, U356)</f>
        <v>#VALUE!</v>
      </c>
      <c r="W356" s="9" t="e">
        <f ca="1">_xlfn.CONCAT(V356, "_", T356)</f>
        <v>#VALUE!</v>
      </c>
      <c r="X356" s="9" t="s">
        <v>1944</v>
      </c>
      <c r="Z356" s="9" t="str">
        <f>IF(ISBLANK(X356), W356, X356)</f>
        <v>IWAND04</v>
      </c>
    </row>
    <row r="357" spans="1:26">
      <c r="A357" s="9" t="s">
        <v>541</v>
      </c>
      <c r="B357" s="9" t="s">
        <v>769</v>
      </c>
      <c r="C357" s="9">
        <v>7</v>
      </c>
      <c r="D357" s="9">
        <v>14</v>
      </c>
      <c r="E357" s="9" t="str">
        <f>_xlfn.CONCAT(B357, RIGHT(_xlfn.CONCAT("0", D357), 2))</f>
        <v>BZ-7814</v>
      </c>
      <c r="F357" s="9" t="s">
        <v>1242</v>
      </c>
      <c r="G357" s="9" t="s">
        <v>655</v>
      </c>
      <c r="H357" s="9" t="s">
        <v>652</v>
      </c>
      <c r="J357" s="9" t="e">
        <f>MATCH($A357, 'Spells By School'!A:A, 0)</f>
        <v>#N/A</v>
      </c>
      <c r="K357" s="9" t="e">
        <f>MATCH($A357, 'Spells By School'!B:B, 0)</f>
        <v>#N/A</v>
      </c>
      <c r="L357" s="9" t="e">
        <f>MATCH($A357, 'Spells By School'!C:C, 0)</f>
        <v>#N/A</v>
      </c>
      <c r="M357" s="9" t="e">
        <f>MATCH($A357, 'Spells By School'!D:D, 0)</f>
        <v>#N/A</v>
      </c>
      <c r="N357" s="9">
        <f>MATCH($A357, 'Spells By School'!E:E, 0)</f>
        <v>57</v>
      </c>
      <c r="O357" s="9" t="e">
        <f>MATCH($A357, 'Spells By School'!F:F, 0)</f>
        <v>#N/A</v>
      </c>
      <c r="P357" s="9" t="e">
        <f ca="1">MATCH($A357, 'Spells By School'!G:G, 0)</f>
        <v>#N/A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>IF(ISNA($J357), IF(ISNA($K357), IF(ISNA($L357), IF(ISNA($M357), IF(ISNA($N357), IF(ISNA($O357), IF(ISNA($P357), IF(ISNA($Q357), IF(ISNA($R357), "###error###", R$1),Q$1),P$1),O$1),N$1),M$1),L$1),K$1),J$1)</f>
        <v>Invocation</v>
      </c>
      <c r="T357" s="9" t="str">
        <f>IF(ISNA($J357), IF(ISNA($K357), IF(ISNA($L357), IF(ISNA($M357), IF(ISNA($N357), IF(ISNA($O357), IF(ISNA($P357), IF(ISNA($Q357), IF(ISNA($R357), "###error###", "WM"),"IL"),"NE"),"EN"),"EV"),"TR"),"DI"),"CO"),"AB")</f>
        <v>EV</v>
      </c>
      <c r="U357" s="9">
        <f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86</v>
      </c>
      <c r="V357" s="9" t="str">
        <f>INDEX('Wand Mapping'!K:K, U357)</f>
        <v>wand_ai_840</v>
      </c>
      <c r="W357" s="9" t="str">
        <f>_xlfn.CONCAT(V357, "_", T357)</f>
        <v>wand_ai_840_EV</v>
      </c>
      <c r="Z357" s="9" t="str">
        <f>IF(ISBLANK(X357), W357, X357)</f>
        <v>wand_ai_840_EV</v>
      </c>
    </row>
    <row r="358" spans="1:26">
      <c r="A358" s="9" t="s">
        <v>341</v>
      </c>
      <c r="B358" s="9" t="s">
        <v>770</v>
      </c>
      <c r="C358" s="9">
        <v>7</v>
      </c>
      <c r="D358" s="9">
        <v>14</v>
      </c>
      <c r="E358" s="9" t="str">
        <f>_xlfn.CONCAT(B358, RIGHT(_xlfn.CONCAT("0", D358), 2))</f>
        <v>BZ-7914</v>
      </c>
      <c r="F358" s="9" t="s">
        <v>1243</v>
      </c>
      <c r="G358" s="9" t="s">
        <v>655</v>
      </c>
      <c r="H358" s="9" t="s">
        <v>652</v>
      </c>
      <c r="J358" s="9" t="e">
        <f>MATCH($A358, 'Spells By School'!A:A, 0)</f>
        <v>#N/A</v>
      </c>
      <c r="K358" s="9">
        <f>MATCH($A358, 'Spells By School'!B:B, 0)</f>
        <v>78</v>
      </c>
      <c r="L358" s="9" t="e">
        <f>MATCH($A358, 'Spells By School'!C:C, 0)</f>
        <v>#N/A</v>
      </c>
      <c r="M358" s="9" t="e">
        <f>MATCH($A358, 'Spells By School'!D:D, 0)</f>
        <v>#N/A</v>
      </c>
      <c r="N358" s="9" t="e">
        <f>MATCH($A358, 'Spells By School'!E:E, 0)</f>
        <v>#N/A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>IF(ISNA($J358), IF(ISNA($K358), IF(ISNA($L358), IF(ISNA($M358), IF(ISNA($N358), IF(ISNA($O358), IF(ISNA($P358), IF(ISNA($Q358), IF(ISNA($R358), "###error###", R$1),Q$1),P$1),O$1),N$1),M$1),L$1),K$1),J$1)</f>
        <v>Conjuration</v>
      </c>
      <c r="T358" s="9" t="str">
        <f>IF(ISNA($J358), IF(ISNA($K358), IF(ISNA($L358), IF(ISNA($M358), IF(ISNA($N358), IF(ISNA($O358), IF(ISNA($P358), IF(ISNA($Q358), IF(ISNA($R358), "###error###", "WM"),"IL"),"NE"),"EN"),"EV"),"TR"),"DI"),"CO"),"AB")</f>
        <v>CO</v>
      </c>
      <c r="U358" s="9">
        <f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56</v>
      </c>
      <c r="V358" s="9" t="str">
        <f>INDEX('Wand Mapping'!K:K, U358)</f>
        <v>wand_ai_540</v>
      </c>
      <c r="W358" s="9" t="str">
        <f>_xlfn.CONCAT(V358, "_", T358)</f>
        <v>wand_ai_540_CO</v>
      </c>
      <c r="Z358" s="9" t="str">
        <f>IF(ISBLANK(X358), W358, X358)</f>
        <v>wand_ai_540_CO</v>
      </c>
    </row>
    <row r="359" spans="1:26">
      <c r="A359" s="9" t="s">
        <v>316</v>
      </c>
      <c r="B359" s="9" t="s">
        <v>1276</v>
      </c>
      <c r="C359" s="9">
        <v>7</v>
      </c>
      <c r="D359" s="9">
        <v>14</v>
      </c>
      <c r="E359" s="9" t="str">
        <f>_xlfn.CONCAT(B359, RIGHT(_xlfn.CONCAT("0", D359), 2))</f>
        <v>BZ-7A14</v>
      </c>
      <c r="F359" s="9" t="s">
        <v>1244</v>
      </c>
      <c r="G359" s="9" t="s">
        <v>655</v>
      </c>
      <c r="H359" s="9" t="s">
        <v>652</v>
      </c>
      <c r="J359" s="9" t="e">
        <f>MATCH($A359, 'Spells By School'!A:A, 0)</f>
        <v>#N/A</v>
      </c>
      <c r="K359" s="9">
        <f>MATCH($A359, 'Spells By School'!B:B, 0)</f>
        <v>77</v>
      </c>
      <c r="L359" s="9" t="e">
        <f>MATCH($A359, 'Spells By School'!C:C, 0)</f>
        <v>#N/A</v>
      </c>
      <c r="M359" s="9" t="e">
        <f>MATCH($A359, 'Spells By School'!D:D, 0)</f>
        <v>#N/A</v>
      </c>
      <c r="N359" s="9" t="e">
        <f>MATCH($A359, 'Spells By School'!E:E, 0)</f>
        <v>#N/A</v>
      </c>
      <c r="O359" s="9" t="e">
        <f>MATCH($A359, 'Spells By School'!F:F, 0)</f>
        <v>#N/A</v>
      </c>
      <c r="P359" s="9" t="e">
        <f ca="1">MATCH($A359, 'Spells By School'!G:G, 0)</f>
        <v>#N/A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>IF(ISNA($J359), IF(ISNA($K359), IF(ISNA($L359), IF(ISNA($M359), IF(ISNA($N359), IF(ISNA($O359), IF(ISNA($P359), IF(ISNA($Q359), IF(ISNA($R359), "###error###", R$1),Q$1),P$1),O$1),N$1),M$1),L$1),K$1),J$1)</f>
        <v>Conjuration</v>
      </c>
      <c r="T359" s="9" t="str">
        <f>IF(ISNA($J359), IF(ISNA($K359), IF(ISNA($L359), IF(ISNA($M359), IF(ISNA($N359), IF(ISNA($O359), IF(ISNA($P359), IF(ISNA($Q359), IF(ISNA($R359), "###error###", "WM"),"IL"),"NE"),"EN"),"EV"),"TR"),"DI"),"CO"),"AB")</f>
        <v>CO</v>
      </c>
      <c r="U359" s="9">
        <f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52</v>
      </c>
      <c r="V359" s="9" t="str">
        <f>INDEX('Wand Mapping'!K:K, U359)</f>
        <v>wand_ai_500</v>
      </c>
      <c r="W359" s="9" t="str">
        <f>_xlfn.CONCAT(V359, "_", T359)</f>
        <v>wand_ai_500_CO</v>
      </c>
      <c r="Z359" s="9" t="str">
        <f>IF(ISBLANK(X359), W359, X359)</f>
        <v>wand_ai_500_CO</v>
      </c>
    </row>
    <row r="360" spans="1:26">
      <c r="A360" s="9" t="s">
        <v>346</v>
      </c>
      <c r="B360" s="9" t="s">
        <v>1277</v>
      </c>
      <c r="C360" s="9">
        <v>7</v>
      </c>
      <c r="D360" s="9">
        <v>14</v>
      </c>
      <c r="E360" s="9" t="str">
        <f>_xlfn.CONCAT(B360, RIGHT(_xlfn.CONCAT("0", D360), 2))</f>
        <v>BZ-7B14</v>
      </c>
      <c r="F360" s="9" t="s">
        <v>1245</v>
      </c>
      <c r="G360" s="9" t="s">
        <v>655</v>
      </c>
      <c r="H360" s="9" t="s">
        <v>652</v>
      </c>
      <c r="J360" s="9" t="e">
        <f>MATCH($A360, 'Spells By School'!A:A, 0)</f>
        <v>#N/A</v>
      </c>
      <c r="K360" s="9">
        <f>MATCH($A360, 'Spells By School'!B:B, 0)</f>
        <v>81</v>
      </c>
      <c r="L360" s="9" t="e">
        <f>MATCH($A360, 'Spells By School'!C:C, 0)</f>
        <v>#N/A</v>
      </c>
      <c r="M360" s="9" t="e">
        <f>MATCH($A360, 'Spells By School'!D:D, 0)</f>
        <v>#N/A</v>
      </c>
      <c r="N360" s="9" t="e">
        <f>MATCH($A360, 'Spells By School'!E:E, 0)</f>
        <v>#N/A</v>
      </c>
      <c r="O360" s="9" t="e">
        <f>MATCH($A360, 'Spells By School'!F:F, 0)</f>
        <v>#N/A</v>
      </c>
      <c r="P360" s="9" t="e">
        <f ca="1">MATCH($A360, 'Spells By School'!G:G, 0)</f>
        <v>#N/A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>IF(ISNA($J360), IF(ISNA($K360), IF(ISNA($L360), IF(ISNA($M360), IF(ISNA($N360), IF(ISNA($O360), IF(ISNA($P360), IF(ISNA($Q360), IF(ISNA($R360), "###error###", R$1),Q$1),P$1),O$1),N$1),M$1),L$1),K$1),J$1)</f>
        <v>Conjuration</v>
      </c>
      <c r="T360" s="9" t="str">
        <f>IF(ISNA($J360), IF(ISNA($K360), IF(ISNA($L360), IF(ISNA($M360), IF(ISNA($N360), IF(ISNA($O360), IF(ISNA($P360), IF(ISNA($Q360), IF(ISNA($R360), "###error###", "WM"),"IL"),"NE"),"EN"),"EV"),"TR"),"DI"),"CO"),"AB")</f>
        <v>CO</v>
      </c>
      <c r="U360" s="9">
        <f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57</v>
      </c>
      <c r="V360" s="9" t="str">
        <f>INDEX('Wand Mapping'!K:K, U360)</f>
        <v>wand_ai_550</v>
      </c>
      <c r="W360" s="9" t="str">
        <f>_xlfn.CONCAT(V360, "_", T360)</f>
        <v>wand_ai_550_CO</v>
      </c>
      <c r="Z360" s="9" t="str">
        <f>IF(ISBLANK(X360), W360, X360)</f>
        <v>wand_ai_550_CO</v>
      </c>
    </row>
    <row r="361" spans="1:26">
      <c r="A361" s="9" t="s">
        <v>484</v>
      </c>
      <c r="B361" s="9" t="s">
        <v>1278</v>
      </c>
      <c r="C361" s="9">
        <v>7</v>
      </c>
      <c r="D361" s="9">
        <v>14</v>
      </c>
      <c r="E361" s="9" t="str">
        <f>_xlfn.CONCAT(B361, RIGHT(_xlfn.CONCAT("0", D361), 2))</f>
        <v>BZ-7C14</v>
      </c>
      <c r="F361" s="9" t="s">
        <v>1246</v>
      </c>
      <c r="G361" s="9" t="s">
        <v>655</v>
      </c>
      <c r="H361" s="9" t="s">
        <v>652</v>
      </c>
      <c r="J361" s="9" t="e">
        <f>MATCH($A361, 'Spells By School'!A:A, 0)</f>
        <v>#N/A</v>
      </c>
      <c r="K361" s="9" t="e">
        <f>MATCH($A361, 'Spells By School'!B:B, 0)</f>
        <v>#N/A</v>
      </c>
      <c r="L361" s="9" t="e">
        <f>MATCH($A361, 'Spells By School'!C:C, 0)</f>
        <v>#N/A</v>
      </c>
      <c r="M361" s="9" t="e">
        <f>MATCH($A361, 'Spells By School'!D:D, 0)</f>
        <v>#N/A</v>
      </c>
      <c r="N361" s="9" t="e">
        <f>MATCH($A361, 'Spells By School'!E:E, 0)</f>
        <v>#N/A</v>
      </c>
      <c r="O361" s="9" t="e">
        <f>MATCH($A361, 'Spells By School'!F:F, 0)</f>
        <v>#N/A</v>
      </c>
      <c r="P361" s="9">
        <f ca="1">MATCH($A361, 'Spells By School'!G:G, 0)</f>
        <v>15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 ca="1">IF(ISNA($J361), IF(ISNA($K361), IF(ISNA($L361), IF(ISNA($M361), IF(ISNA($N361), IF(ISNA($O361), IF(ISNA($P361), IF(ISNA($Q361), IF(ISNA($R361), "###error###", R$1),Q$1),P$1),O$1),N$1),M$1),L$1),K$1),J$1)</f>
        <v>Necromancy</v>
      </c>
      <c r="T361" s="9" t="str">
        <f ca="1">IF(ISNA($J361), IF(ISNA($K361), IF(ISNA($L361), IF(ISNA($M361), IF(ISNA($N361), IF(ISNA($O361), IF(ISNA($P361), IF(ISNA($Q361), IF(ISNA($R361), "###error###", "WM"),"IL"),"NE"),"EN"),"EV"),"TR"),"DI"),"CO"),"AB")</f>
        <v>NE</v>
      </c>
      <c r="U361" s="9">
        <f ca="1"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78</v>
      </c>
      <c r="V361" s="9" t="str">
        <f ca="1">INDEX('Wand Mapping'!K:K, U361)</f>
        <v>wand_ai_760</v>
      </c>
      <c r="W361" s="9" t="str">
        <f ca="1">_xlfn.CONCAT(V361, "_", T361)</f>
        <v>wand_ai_760_NE</v>
      </c>
      <c r="Z361" s="9" t="str">
        <f ca="1">IF(ISBLANK(X361), W361, X361)</f>
        <v>wand_ai_760_NE</v>
      </c>
    </row>
    <row r="362" spans="1:26">
      <c r="A362" s="9" t="s">
        <v>300</v>
      </c>
      <c r="B362" s="9" t="s">
        <v>1279</v>
      </c>
      <c r="C362" s="9">
        <v>7</v>
      </c>
      <c r="D362" s="9">
        <v>14</v>
      </c>
      <c r="E362" s="9" t="str">
        <f>_xlfn.CONCAT(B362, RIGHT(_xlfn.CONCAT("0", D362), 2))</f>
        <v>BZ-7D14</v>
      </c>
      <c r="F362" s="9" t="s">
        <v>1247</v>
      </c>
      <c r="G362" s="9" t="s">
        <v>655</v>
      </c>
      <c r="H362" s="9" t="s">
        <v>652</v>
      </c>
      <c r="J362" s="9" t="e">
        <f>MATCH($A362, 'Spells By School'!A:A, 0)</f>
        <v>#N/A</v>
      </c>
      <c r="K362" s="9" t="e">
        <f>MATCH($A362, 'Spells By School'!B:B, 0)</f>
        <v>#N/A</v>
      </c>
      <c r="L362" s="9" t="e">
        <f>MATCH($A362, 'Spells By School'!C:C, 0)</f>
        <v>#N/A</v>
      </c>
      <c r="M362" s="9" t="e">
        <f>MATCH($A362, 'Spells By School'!D:D, 0)</f>
        <v>#N/A</v>
      </c>
      <c r="N362" s="9" t="e">
        <f>MATCH($A362, 'Spells By School'!E:E, 0)</f>
        <v>#N/A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>
        <f>MATCH($A362, 'Spells By School'!H:H, 0)</f>
        <v>15</v>
      </c>
      <c r="R362" s="9" t="e">
        <f>MATCH($A362, 'Spells By School'!I:I, 0)</f>
        <v>#N/A</v>
      </c>
      <c r="S362" s="9" t="str">
        <f ca="1">IF(ISNA($J362), IF(ISNA($K362), IF(ISNA($L362), IF(ISNA($M362), IF(ISNA($N362), IF(ISNA($O362), IF(ISNA($P362), IF(ISNA($Q362), IF(ISNA($R362), "###error###", R$1),Q$1),P$1),O$1),N$1),M$1),L$1),K$1),J$1)</f>
        <v>Illusion</v>
      </c>
      <c r="T362" s="9" t="str">
        <f ca="1">IF(ISNA($J362), IF(ISNA($K362), IF(ISNA($L362), IF(ISNA($M362), IF(ISNA($N362), IF(ISNA($O362), IF(ISNA($P362), IF(ISNA($Q362), IF(ISNA($R362), "###error###", "WM"),"IL"),"NE"),"EN"),"EV"),"TR"),"DI"),"CO"),"AB")</f>
        <v>IL</v>
      </c>
      <c r="U362" s="9">
        <f ca="1"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49</v>
      </c>
      <c r="V362" s="9" t="str">
        <f ca="1">INDEX('Wand Mapping'!K:K, U362)</f>
        <v>wand_ai_470</v>
      </c>
      <c r="W362" s="9" t="str">
        <f ca="1">_xlfn.CONCAT(V362, "_", T362)</f>
        <v>wand_ai_470_IL</v>
      </c>
      <c r="Z362" s="9" t="str">
        <f ca="1">IF(ISBLANK(X362), W362, X362)</f>
        <v>wand_ai_470_IL</v>
      </c>
    </row>
    <row r="363" spans="1:26">
      <c r="A363" s="9" t="s">
        <v>88</v>
      </c>
      <c r="B363" s="9" t="s">
        <v>1280</v>
      </c>
      <c r="C363" s="9">
        <v>7</v>
      </c>
      <c r="D363" s="9">
        <v>14</v>
      </c>
      <c r="E363" s="9" t="str">
        <f>_xlfn.CONCAT(B363, RIGHT(_xlfn.CONCAT("0", D363), 2))</f>
        <v>BZ-7E14</v>
      </c>
      <c r="F363" s="9" t="s">
        <v>1248</v>
      </c>
      <c r="G363" s="9" t="s">
        <v>655</v>
      </c>
      <c r="H363" s="9" t="s">
        <v>652</v>
      </c>
      <c r="J363" s="9" t="e">
        <f>MATCH($A363, 'Spells By School'!A:A, 0)</f>
        <v>#N/A</v>
      </c>
      <c r="K363" s="9">
        <f>MATCH($A363, 'Spells By School'!B:B, 0)</f>
        <v>44</v>
      </c>
      <c r="L363" s="9" t="e">
        <f>MATCH($A363, 'Spells By School'!C:C, 0)</f>
        <v>#N/A</v>
      </c>
      <c r="M363" s="9" t="e">
        <f>MATCH($A363, 'Spells By School'!D:D, 0)</f>
        <v>#N/A</v>
      </c>
      <c r="N363" s="9" t="e">
        <f>MATCH($A363, 'Spells By School'!E:E, 0)</f>
        <v>#N/A</v>
      </c>
      <c r="O363" s="9" t="e">
        <f>MATCH($A363, 'Spells By School'!F:F, 0)</f>
        <v>#N/A</v>
      </c>
      <c r="P363" s="9" t="e">
        <f ca="1">MATCH($A363, 'Spells By School'!G:G, 0)</f>
        <v>#N/A</v>
      </c>
      <c r="Q363" s="9" t="e">
        <f>MATCH($A363, 'Spells By School'!H:H, 0)</f>
        <v>#N/A</v>
      </c>
      <c r="R363" s="9" t="e">
        <f>MATCH($A363, 'Spells By School'!I:I, 0)</f>
        <v>#N/A</v>
      </c>
      <c r="S363" s="9" t="str">
        <f>IF(ISNA($J363), IF(ISNA($K363), IF(ISNA($L363), IF(ISNA($M363), IF(ISNA($N363), IF(ISNA($O363), IF(ISNA($P363), IF(ISNA($Q363), IF(ISNA($R363), "###error###", R$1),Q$1),P$1),O$1),N$1),M$1),L$1),K$1),J$1)</f>
        <v>Conjuration</v>
      </c>
      <c r="T363" s="9" t="str">
        <f>IF(ISNA($J363), IF(ISNA($K363), IF(ISNA($L363), IF(ISNA($M363), IF(ISNA($N363), IF(ISNA($O363), IF(ISNA($P363), IF(ISNA($Q363), IF(ISNA($R363), "###error###", "WM"),"IL"),"NE"),"EN"),"EV"),"TR"),"DI"),"CO"),"AB")</f>
        <v>CO</v>
      </c>
      <c r="U363" s="9">
        <f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16</v>
      </c>
      <c r="V363" s="9" t="str">
        <f>INDEX('Wand Mapping'!K:K, U363)</f>
        <v>wand_ai_140</v>
      </c>
      <c r="W363" s="9" t="str">
        <f>_xlfn.CONCAT(V363, "_", T363)</f>
        <v>wand_ai_140_CO</v>
      </c>
      <c r="Z363" s="9" t="str">
        <f>IF(ISBLANK(X363), W363, X363)</f>
        <v>wand_ai_140_CO</v>
      </c>
    </row>
    <row r="364" spans="1:26">
      <c r="A364" s="9" t="s">
        <v>382</v>
      </c>
      <c r="B364" s="9" t="s">
        <v>1281</v>
      </c>
      <c r="C364" s="9">
        <v>7</v>
      </c>
      <c r="D364" s="9">
        <v>14</v>
      </c>
      <c r="E364" s="9" t="str">
        <f>_xlfn.CONCAT(B364, RIGHT(_xlfn.CONCAT("0", D364), 2))</f>
        <v>BZ-7F14</v>
      </c>
      <c r="F364" s="9" t="s">
        <v>1249</v>
      </c>
      <c r="G364" s="9" t="s">
        <v>655</v>
      </c>
      <c r="H364" s="9" t="s">
        <v>652</v>
      </c>
      <c r="J364" s="9" t="e">
        <f>MATCH($A364, 'Spells By School'!A:A, 0)</f>
        <v>#N/A</v>
      </c>
      <c r="K364" s="9" t="e">
        <f>MATCH($A364, 'Spells By School'!B:B, 0)</f>
        <v>#N/A</v>
      </c>
      <c r="L364" s="9" t="e">
        <f>MATCH($A364, 'Spells By School'!C:C, 0)</f>
        <v>#N/A</v>
      </c>
      <c r="M364" s="9" t="e">
        <f>MATCH($A364, 'Spells By School'!D:D, 0)</f>
        <v>#N/A</v>
      </c>
      <c r="N364" s="9" t="e">
        <f>MATCH($A364, 'Spells By School'!E:E, 0)</f>
        <v>#N/A</v>
      </c>
      <c r="O364" s="9" t="e">
        <f>MATCH($A364, 'Spells By School'!F:F, 0)</f>
        <v>#N/A</v>
      </c>
      <c r="P364" s="9" t="e">
        <f ca="1">MATCH($A364, 'Spells By School'!G:G, 0)</f>
        <v>#N/A</v>
      </c>
      <c r="Q364" s="9" t="e">
        <f>MATCH($A364, 'Spells By School'!H:H, 0)</f>
        <v>#N/A</v>
      </c>
      <c r="R364" s="9">
        <f>MATCH($A364, 'Spells By School'!I:I, 0)</f>
        <v>4</v>
      </c>
      <c r="S364" s="9" t="str">
        <f ca="1">IF(ISNA($J364), IF(ISNA($K364), IF(ISNA($L364), IF(ISNA($M364), IF(ISNA($N364), IF(ISNA($O364), IF(ISNA($P364), IF(ISNA($Q364), IF(ISNA($R364), "###error###", R$1),Q$1),P$1),O$1),N$1),M$1),L$1),K$1),J$1)</f>
        <v>Wild Magic</v>
      </c>
      <c r="T364" s="9" t="str">
        <f ca="1">IF(ISNA($J364), IF(ISNA($K364), IF(ISNA($L364), IF(ISNA($M364), IF(ISNA($N364), IF(ISNA($O364), IF(ISNA($P364), IF(ISNA($Q364), IF(ISNA($R364), "###error###", "WM"),"IL"),"NE"),"EN"),"EV"),"TR"),"DI"),"CO"),"AB")</f>
        <v>WM</v>
      </c>
      <c r="U364" s="9">
        <f ca="1"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62</v>
      </c>
      <c r="V364" s="9" t="str">
        <f ca="1">INDEX('Wand Mapping'!K:K, U364)</f>
        <v>wand_ai_600</v>
      </c>
      <c r="W364" s="9" t="str">
        <f ca="1">_xlfn.CONCAT(V364, "_", T364)</f>
        <v>wand_ai_600_WM</v>
      </c>
      <c r="Z364" s="9" t="str">
        <f ca="1">IF(ISBLANK(X364), W364, X364)</f>
        <v>wand_ai_600_WM</v>
      </c>
    </row>
    <row r="365" spans="1:26">
      <c r="A365" s="9" t="s">
        <v>567</v>
      </c>
      <c r="B365" s="9" t="s">
        <v>1282</v>
      </c>
      <c r="C365" s="9">
        <v>7</v>
      </c>
      <c r="D365" s="9">
        <v>14</v>
      </c>
      <c r="E365" s="9" t="str">
        <f>_xlfn.CONCAT(B365, RIGHT(_xlfn.CONCAT("0", D365), 2))</f>
        <v>BZ-7G14</v>
      </c>
      <c r="F365" s="9" t="s">
        <v>1251</v>
      </c>
      <c r="G365" s="9" t="s">
        <v>655</v>
      </c>
      <c r="H365" s="9" t="s">
        <v>652</v>
      </c>
      <c r="J365" s="9">
        <f>MATCH($A365, 'Spells By School'!A:A, 0)</f>
        <v>66</v>
      </c>
      <c r="K365" s="9" t="e">
        <f>MATCH($A365, 'Spells By School'!B:B, 0)</f>
        <v>#N/A</v>
      </c>
      <c r="L365" s="9" t="e">
        <f>MATCH($A365, 'Spells By School'!C:C, 0)</f>
        <v>#N/A</v>
      </c>
      <c r="M365" s="9" t="e">
        <f>MATCH($A365, 'Spells By School'!D:D, 0)</f>
        <v>#N/A</v>
      </c>
      <c r="N365" s="9" t="e">
        <f>MATCH($A365, 'Spells By School'!E:E, 0)</f>
        <v>#N/A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 t="e">
        <f>MATCH($A365, 'Spells By School'!H:H, 0)</f>
        <v>#N/A</v>
      </c>
      <c r="R365" s="9" t="e">
        <f>MATCH($A365, 'Spells By School'!I:I, 0)</f>
        <v>#N/A</v>
      </c>
      <c r="S365" s="9" t="str">
        <f>IF(ISNA($J365), IF(ISNA($K365), IF(ISNA($L365), IF(ISNA($M365), IF(ISNA($N365), IF(ISNA($O365), IF(ISNA($P365), IF(ISNA($Q365), IF(ISNA($R365), "###error###", R$1),Q$1),P$1),O$1),N$1),M$1),L$1),K$1),J$1)</f>
        <v>Abjuration</v>
      </c>
      <c r="T365" s="9" t="str">
        <f>IF(ISNA($J365), IF(ISNA($K365), IF(ISNA($L365), IF(ISNA($M365), IF(ISNA($N365), IF(ISNA($O365), IF(ISNA($P365), IF(ISNA($Q365), IF(ISNA($R365), "###error###", "WM"),"IL"),"NE"),"EN"),"EV"),"TR"),"DI"),"CO"),"AB")</f>
        <v>AB</v>
      </c>
      <c r="U365" s="9">
        <f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91</v>
      </c>
      <c r="V365" s="9" t="str">
        <f>INDEX('Wand Mapping'!K:K, U365)</f>
        <v>wand_ai_890</v>
      </c>
      <c r="W365" s="9" t="str">
        <f>_xlfn.CONCAT(V365, "_", T365)</f>
        <v>wand_ai_890_AB</v>
      </c>
      <c r="Z365" s="9" t="str">
        <f>IF(ISBLANK(X365), W365, X365)</f>
        <v>wand_ai_890_AB</v>
      </c>
    </row>
    <row r="366" spans="1:26">
      <c r="A366" s="33" t="s">
        <v>251</v>
      </c>
      <c r="B366" s="9" t="s">
        <v>1284</v>
      </c>
      <c r="C366" s="9">
        <v>7</v>
      </c>
      <c r="D366" s="9">
        <v>14</v>
      </c>
      <c r="E366" s="9" t="str">
        <f>_xlfn.CONCAT(B366, RIGHT(_xlfn.CONCAT("0", D366), 2))</f>
        <v>BZ-7I14</v>
      </c>
      <c r="F366" s="9" t="s">
        <v>1253</v>
      </c>
      <c r="G366" s="9" t="s">
        <v>655</v>
      </c>
      <c r="H366" s="9" t="s">
        <v>652</v>
      </c>
      <c r="J366" s="9" t="e">
        <f>MATCH($A366, 'Spells By School'!A:A, 0)</f>
        <v>#N/A</v>
      </c>
      <c r="K366" s="9">
        <f>MATCH($A366, 'Spells By School'!B:B, 0)</f>
        <v>35</v>
      </c>
      <c r="L366" s="9" t="e">
        <f>MATCH($A366, 'Spells By School'!C:C, 0)</f>
        <v>#N/A</v>
      </c>
      <c r="M366" s="9" t="e">
        <f>MATCH($A366, 'Spells By School'!D:D, 0)</f>
        <v>#N/A</v>
      </c>
      <c r="N366" s="9" t="e">
        <f>MATCH($A366, 'Spells By School'!E:E, 0)</f>
        <v>#N/A</v>
      </c>
      <c r="O366" s="9" t="e">
        <f>MATCH($A366, 'Spells By School'!F:F, 0)</f>
        <v>#N/A</v>
      </c>
      <c r="P366" s="9" t="e">
        <f ca="1">MATCH($A366, 'Spells By School'!G:G, 0)</f>
        <v>#N/A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>IF(ISNA($J366), IF(ISNA($K366), IF(ISNA($L366), IF(ISNA($M366), IF(ISNA($N366), IF(ISNA($O366), IF(ISNA($P366), IF(ISNA($Q366), IF(ISNA($R366), "###error###", R$1),Q$1),P$1),O$1),N$1),M$1),L$1),K$1),J$1)</f>
        <v>Conjuration</v>
      </c>
      <c r="T366" s="9" t="str">
        <f>IF(ISNA($J366), IF(ISNA($K366), IF(ISNA($L366), IF(ISNA($M366), IF(ISNA($N366), IF(ISNA($O366), IF(ISNA($P366), IF(ISNA($Q366), IF(ISNA($R366), "###error###", "WM"),"IL"),"NE"),"EN"),"EV"),"TR"),"DI"),"CO"),"AB")</f>
        <v>CO</v>
      </c>
      <c r="U366" s="9">
        <f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43</v>
      </c>
      <c r="V366" s="9" t="str">
        <f>INDEX('Wand Mapping'!K:K, U366)</f>
        <v>wand_ai_410</v>
      </c>
      <c r="W366" s="9" t="str">
        <f>_xlfn.CONCAT(V366, "_", T366)</f>
        <v>wand_ai_410_CO</v>
      </c>
      <c r="Z366" s="9" t="str">
        <f>IF(ISBLANK(X366), W366, X366)</f>
        <v>wand_ai_410_CO</v>
      </c>
    </row>
    <row r="367" spans="1:26">
      <c r="A367" s="9" t="s">
        <v>638</v>
      </c>
      <c r="B367" s="9" t="s">
        <v>1285</v>
      </c>
      <c r="C367" s="9">
        <v>7</v>
      </c>
      <c r="D367" s="9">
        <v>14</v>
      </c>
      <c r="E367" s="9" t="str">
        <f>_xlfn.CONCAT(B367, RIGHT(_xlfn.CONCAT("0", D367), 2))</f>
        <v>BZ-7J14</v>
      </c>
      <c r="F367" s="9" t="s">
        <v>1254</v>
      </c>
      <c r="G367" s="9" t="s">
        <v>655</v>
      </c>
      <c r="H367" s="9" t="s">
        <v>652</v>
      </c>
      <c r="J367" s="9" t="e">
        <f>MATCH($A367, 'Spells By School'!A:A, 0)</f>
        <v>#N/A</v>
      </c>
      <c r="K367" s="9" t="e">
        <f>MATCH($A367, 'Spells By School'!B:B, 0)</f>
        <v>#N/A</v>
      </c>
      <c r="L367" s="9" t="e">
        <f>MATCH($A367, 'Spells By School'!C:C, 0)</f>
        <v>#N/A</v>
      </c>
      <c r="M367" s="9" t="e">
        <f>MATCH($A367, 'Spells By School'!D:D, 0)</f>
        <v>#N/A</v>
      </c>
      <c r="N367" s="9" t="e">
        <f>MATCH($A367, 'Spells By School'!E:E, 0)</f>
        <v>#N/A</v>
      </c>
      <c r="O367" s="9" t="e">
        <f>MATCH($A367, 'Spells By School'!F:F, 0)</f>
        <v>#N/A</v>
      </c>
      <c r="P367" s="9" t="e">
        <f ca="1">MATCH($A367, 'Spells By School'!G:G, 0)</f>
        <v>#N/A</v>
      </c>
      <c r="Q367" s="9">
        <f>MATCH($A367, 'Spells By School'!H:H, 0)</f>
        <v>18</v>
      </c>
      <c r="R367" s="9" t="e">
        <f>MATCH($A367, 'Spells By School'!I:I, 0)</f>
        <v>#N/A</v>
      </c>
      <c r="S367" s="9" t="str">
        <f ca="1">IF(ISNA($J367), IF(ISNA($K367), IF(ISNA($L367), IF(ISNA($M367), IF(ISNA($N367), IF(ISNA($O367), IF(ISNA($P367), IF(ISNA($Q367), IF(ISNA($R367), "###error###", R$1),Q$1),P$1),O$1),N$1),M$1),L$1),K$1),J$1)</f>
        <v>Illusion</v>
      </c>
      <c r="T367" s="9" t="str">
        <f ca="1">IF(ISNA($J367), IF(ISNA($K367), IF(ISNA($L367), IF(ISNA($M367), IF(ISNA($N367), IF(ISNA($O367), IF(ISNA($P367), IF(ISNA($Q367), IF(ISNA($R367), "###error###", "WM"),"IL"),"NE"),"EN"),"EV"),"TR"),"DI"),"CO"),"AB")</f>
        <v>IL</v>
      </c>
      <c r="U367" s="9">
        <f ca="1"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101</v>
      </c>
      <c r="V367" s="9" t="str">
        <f ca="1">INDEX('Wand Mapping'!K:K, U367)</f>
        <v>wand_ai_990</v>
      </c>
      <c r="W367" s="9" t="str">
        <f ca="1">_xlfn.CONCAT(V367, "_", T367)</f>
        <v>wand_ai_990_IL</v>
      </c>
      <c r="Z367" s="9" t="str">
        <f ca="1">IF(ISBLANK(X367), W367, X367)</f>
        <v>wand_ai_990_IL</v>
      </c>
    </row>
    <row r="368" spans="1:26">
      <c r="A368" s="9" t="s">
        <v>614</v>
      </c>
      <c r="B368" s="9" t="s">
        <v>1286</v>
      </c>
      <c r="C368" s="9">
        <v>7</v>
      </c>
      <c r="D368" s="9">
        <v>14</v>
      </c>
      <c r="E368" s="9" t="str">
        <f>_xlfn.CONCAT(B368, RIGHT(_xlfn.CONCAT("0", D368), 2))</f>
        <v>BZ-7K14</v>
      </c>
      <c r="F368" s="9" t="s">
        <v>1255</v>
      </c>
      <c r="G368" s="9" t="s">
        <v>655</v>
      </c>
      <c r="H368" s="9" t="s">
        <v>652</v>
      </c>
      <c r="J368" s="9" t="e">
        <f>MATCH($A368, 'Spells By School'!A:A, 0)</f>
        <v>#N/A</v>
      </c>
      <c r="K368" s="9" t="e">
        <f>MATCH($A368, 'Spells By School'!B:B, 0)</f>
        <v>#N/A</v>
      </c>
      <c r="L368" s="9" t="e">
        <f>MATCH($A368, 'Spells By School'!C:C, 0)</f>
        <v>#N/A</v>
      </c>
      <c r="M368" s="9" t="e">
        <f>MATCH($A368, 'Spells By School'!D:D, 0)</f>
        <v>#N/A</v>
      </c>
      <c r="N368" s="9">
        <f>MATCH($A368, 'Spells By School'!E:E, 0)</f>
        <v>28</v>
      </c>
      <c r="O368" s="9" t="e">
        <f>MATCH($A368, 'Spells By School'!F:F, 0)</f>
        <v>#N/A</v>
      </c>
      <c r="P368" s="9" t="e">
        <f ca="1">MATCH($A368, 'Spells By School'!G:G, 0)</f>
        <v>#N/A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>IF(ISNA($J368), IF(ISNA($K368), IF(ISNA($L368), IF(ISNA($M368), IF(ISNA($N368), IF(ISNA($O368), IF(ISNA($P368), IF(ISNA($Q368), IF(ISNA($R368), "###error###", R$1),Q$1),P$1),O$1),N$1),M$1),L$1),K$1),J$1)</f>
        <v>Invocation</v>
      </c>
      <c r="T368" s="9" t="str">
        <f>IF(ISNA($J368), IF(ISNA($K368), IF(ISNA($L368), IF(ISNA($M368), IF(ISNA($N368), IF(ISNA($O368), IF(ISNA($P368), IF(ISNA($Q368), IF(ISNA($R368), "###error###", "WM"),"IL"),"NE"),"EN"),"EV"),"TR"),"DI"),"CO"),"AB")</f>
        <v>EV</v>
      </c>
      <c r="U368" s="9">
        <f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98</v>
      </c>
      <c r="V368" s="9" t="str">
        <f>INDEX('Wand Mapping'!K:K, U368)</f>
        <v>wand_ai_960</v>
      </c>
      <c r="W368" s="9" t="str">
        <f>_xlfn.CONCAT(V368, "_", T368)</f>
        <v>wand_ai_960_EV</v>
      </c>
      <c r="Z368" s="9" t="str">
        <f>IF(ISBLANK(X368), W368, X368)</f>
        <v>wand_ai_960_EV</v>
      </c>
    </row>
    <row r="369" spans="1:26">
      <c r="A369" s="45" t="s">
        <v>453</v>
      </c>
      <c r="B369" s="9" t="s">
        <v>1287</v>
      </c>
      <c r="C369" s="9">
        <v>7</v>
      </c>
      <c r="D369" s="9">
        <v>14</v>
      </c>
      <c r="E369" s="9" t="str">
        <f>_xlfn.CONCAT(B369, RIGHT(_xlfn.CONCAT("0", D369), 2))</f>
        <v>BZ-7L14</v>
      </c>
      <c r="F369" s="9" t="s">
        <v>1256</v>
      </c>
      <c r="G369" s="9" t="s">
        <v>655</v>
      </c>
      <c r="H369" s="9" t="s">
        <v>652</v>
      </c>
      <c r="J369" s="9" t="e">
        <f>MATCH($A369, 'Spells By School'!A:A, 0)</f>
        <v>#N/A</v>
      </c>
      <c r="K369" s="9">
        <f>MATCH($A369, 'Spells By School'!B:B, 0)</f>
        <v>89</v>
      </c>
      <c r="L369" s="9" t="e">
        <f>MATCH($A369, 'Spells By School'!C:C, 0)</f>
        <v>#N/A</v>
      </c>
      <c r="M369" s="9" t="e">
        <f>MATCH($A369, 'Spells By School'!D:D, 0)</f>
        <v>#N/A</v>
      </c>
      <c r="N369" s="9" t="e">
        <f>MATCH($A369, 'Spells By School'!E:E, 0)</f>
        <v>#N/A</v>
      </c>
      <c r="O369" s="9" t="e">
        <f>MATCH($A369, 'Spells By School'!F:F, 0)</f>
        <v>#N/A</v>
      </c>
      <c r="P369" s="9" t="e">
        <f ca="1">MATCH($A369, 'Spells By School'!G:G, 0)</f>
        <v>#N/A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>IF(ISNA($J369), IF(ISNA($K369), IF(ISNA($L369), IF(ISNA($M369), IF(ISNA($N369), IF(ISNA($O369), IF(ISNA($P369), IF(ISNA($Q369), IF(ISNA($R369), "###error###", R$1),Q$1),P$1),O$1),N$1),M$1),L$1),K$1),J$1)</f>
        <v>Conjuration</v>
      </c>
      <c r="T369" s="9" t="str">
        <f>IF(ISNA($J369), IF(ISNA($K369), IF(ISNA($L369), IF(ISNA($M369), IF(ISNA($N369), IF(ISNA($O369), IF(ISNA($P369), IF(ISNA($Q369), IF(ISNA($R369), "###error###", "WM"),"IL"),"NE"),"EN"),"EV"),"TR"),"DI"),"CO"),"AB")</f>
        <v>CO</v>
      </c>
      <c r="U369" s="9">
        <f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74</v>
      </c>
      <c r="V369" s="9" t="str">
        <f>INDEX('Wand Mapping'!K:K, U369)</f>
        <v>wand_ai_720</v>
      </c>
      <c r="W369" s="9" t="str">
        <f>_xlfn.CONCAT(V369, "_", T369)</f>
        <v>wand_ai_720_CO</v>
      </c>
      <c r="Z369" s="9" t="str">
        <f>IF(ISBLANK(X369), W369, X369)</f>
        <v>wand_ai_720_CO</v>
      </c>
    </row>
    <row r="370" spans="1:26">
      <c r="A370" s="9" t="s">
        <v>591</v>
      </c>
      <c r="B370" s="9" t="s">
        <v>1288</v>
      </c>
      <c r="C370" s="9">
        <v>7</v>
      </c>
      <c r="D370" s="9">
        <v>14</v>
      </c>
      <c r="E370" s="9" t="str">
        <f>_xlfn.CONCAT(B370, RIGHT(_xlfn.CONCAT("0", D370), 2))</f>
        <v>BZ-7M14</v>
      </c>
      <c r="F370" s="9" t="s">
        <v>1257</v>
      </c>
      <c r="G370" s="9" t="s">
        <v>655</v>
      </c>
      <c r="H370" s="9" t="s">
        <v>652</v>
      </c>
      <c r="J370" s="9" t="e">
        <f>MATCH($A370, 'Spells By School'!A:A, 0)</f>
        <v>#N/A</v>
      </c>
      <c r="K370" s="9" t="e">
        <f>MATCH($A370, 'Spells By School'!B:B, 0)</f>
        <v>#N/A</v>
      </c>
      <c r="L370" s="9" t="e">
        <f>MATCH($A370, 'Spells By School'!C:C, 0)</f>
        <v>#N/A</v>
      </c>
      <c r="M370" s="9" t="e">
        <f>MATCH($A370, 'Spells By School'!D:D, 0)</f>
        <v>#N/A</v>
      </c>
      <c r="N370" s="9">
        <f>MATCH($A370, 'Spells By School'!E:E, 0)</f>
        <v>76</v>
      </c>
      <c r="O370" s="9" t="e">
        <f>MATCH($A370, 'Spells By School'!F:F, 0)</f>
        <v>#N/A</v>
      </c>
      <c r="P370" s="9" t="e">
        <f ca="1">MATCH($A370, 'Spells By School'!G:G, 0)</f>
        <v>#N/A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>IF(ISNA($J370), IF(ISNA($K370), IF(ISNA($L370), IF(ISNA($M370), IF(ISNA($N370), IF(ISNA($O370), IF(ISNA($P370), IF(ISNA($Q370), IF(ISNA($R370), "###error###", R$1),Q$1),P$1),O$1),N$1),M$1),L$1),K$1),J$1)</f>
        <v>Invocation</v>
      </c>
      <c r="T370" s="9" t="str">
        <f>IF(ISNA($J370), IF(ISNA($K370), IF(ISNA($L370), IF(ISNA($M370), IF(ISNA($N370), IF(ISNA($O370), IF(ISNA($P370), IF(ISNA($Q370), IF(ISNA($R370), "###error###", "WM"),"IL"),"NE"),"EN"),"EV"),"TR"),"DI"),"CO"),"AB")</f>
        <v>EV</v>
      </c>
      <c r="U370" s="9">
        <f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94</v>
      </c>
      <c r="V370" s="9" t="str">
        <f>INDEX('Wand Mapping'!K:K, U370)</f>
        <v>wand_ai_920</v>
      </c>
      <c r="W370" s="9" t="str">
        <f>_xlfn.CONCAT(V370, "_", T370)</f>
        <v>wand_ai_920_EV</v>
      </c>
      <c r="Z370" s="9" t="str">
        <f>IF(ISBLANK(X370), W370, X370)</f>
        <v>wand_ai_920_EV</v>
      </c>
    </row>
    <row r="371" spans="1:26">
      <c r="A371" s="9" t="s">
        <v>612</v>
      </c>
      <c r="B371" s="9" t="s">
        <v>1291</v>
      </c>
      <c r="C371" s="9">
        <v>7</v>
      </c>
      <c r="D371" s="9">
        <v>14</v>
      </c>
      <c r="E371" s="9" t="str">
        <f>_xlfn.CONCAT(B371, RIGHT(_xlfn.CONCAT("0", D371), 2))</f>
        <v>BZ-7P14</v>
      </c>
      <c r="F371" s="9" t="s">
        <v>1260</v>
      </c>
      <c r="G371" s="9" t="s">
        <v>655</v>
      </c>
      <c r="H371" s="9" t="s">
        <v>652</v>
      </c>
      <c r="J371" s="9" t="e">
        <f>MATCH($A371, 'Spells By School'!A:A, 0)</f>
        <v>#N/A</v>
      </c>
      <c r="K371" s="9">
        <f>MATCH($A371, 'Spells By School'!B:B, 0)</f>
        <v>41</v>
      </c>
      <c r="L371" s="9" t="e">
        <f>MATCH($A371, 'Spells By School'!C:C, 0)</f>
        <v>#N/A</v>
      </c>
      <c r="M371" s="9" t="e">
        <f>MATCH($A371, 'Spells By School'!D:D, 0)</f>
        <v>#N/A</v>
      </c>
      <c r="N371" s="9" t="e">
        <f>MATCH($A371, 'Spells By School'!E:E, 0)</f>
        <v>#N/A</v>
      </c>
      <c r="O371" s="9" t="e">
        <f>MATCH($A371, 'Spells By School'!F:F, 0)</f>
        <v>#N/A</v>
      </c>
      <c r="P371" s="9" t="e">
        <f ca="1">MATCH($A371, 'Spells By School'!G:G, 0)</f>
        <v>#N/A</v>
      </c>
      <c r="Q371" s="9" t="e">
        <f>MATCH($A371, 'Spells By School'!H:H, 0)</f>
        <v>#N/A</v>
      </c>
      <c r="R371" s="9" t="e">
        <f>MATCH($A371, 'Spells By School'!I:I, 0)</f>
        <v>#N/A</v>
      </c>
      <c r="S371" s="9" t="str">
        <f>IF(ISNA($J371), IF(ISNA($K371), IF(ISNA($L371), IF(ISNA($M371), IF(ISNA($N371), IF(ISNA($O371), IF(ISNA($P371), IF(ISNA($Q371), IF(ISNA($R371), "###error###", R$1),Q$1),P$1),O$1),N$1),M$1),L$1),K$1),J$1)</f>
        <v>Conjuration</v>
      </c>
      <c r="T371" s="9" t="str">
        <f>IF(ISNA($J371), IF(ISNA($K371), IF(ISNA($L371), IF(ISNA($M371), IF(ISNA($N371), IF(ISNA($O371), IF(ISNA($P371), IF(ISNA($Q371), IF(ISNA($R371), "###error###", "WM"),"IL"),"NE"),"EN"),"EV"),"TR"),"DI"),"CO"),"AB")</f>
        <v>CO</v>
      </c>
      <c r="U371" s="9">
        <f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98</v>
      </c>
      <c r="V371" s="9" t="str">
        <f>INDEX('Wand Mapping'!K:K, U371)</f>
        <v>wand_ai_960</v>
      </c>
      <c r="W371" s="9" t="str">
        <f>_xlfn.CONCAT(V371, "_", T371)</f>
        <v>wand_ai_960_CO</v>
      </c>
      <c r="Z371" s="9" t="str">
        <f>IF(ISBLANK(X371), W371, X371)</f>
        <v>wand_ai_960_CO</v>
      </c>
    </row>
    <row r="372" spans="1:26">
      <c r="A372" s="9" t="s">
        <v>637</v>
      </c>
      <c r="B372" s="9" t="s">
        <v>1292</v>
      </c>
      <c r="C372" s="9">
        <v>7</v>
      </c>
      <c r="D372" s="9">
        <v>14</v>
      </c>
      <c r="E372" s="9" t="str">
        <f>_xlfn.CONCAT(B372, RIGHT(_xlfn.CONCAT("0", D372), 2))</f>
        <v>BZ-7Q14</v>
      </c>
      <c r="F372" s="9" t="s">
        <v>1261</v>
      </c>
      <c r="G372" s="9" t="s">
        <v>655</v>
      </c>
      <c r="H372" s="9" t="s">
        <v>652</v>
      </c>
      <c r="J372" s="9" t="e">
        <f>MATCH($A372, 'Spells By School'!A:A, 0)</f>
        <v>#N/A</v>
      </c>
      <c r="K372" s="9" t="e">
        <f>MATCH($A372, 'Spells By School'!B:B, 0)</f>
        <v>#N/A</v>
      </c>
      <c r="L372" s="9" t="e">
        <f>MATCH($A372, 'Spells By School'!C:C, 0)</f>
        <v>#N/A</v>
      </c>
      <c r="M372" s="9" t="e">
        <f>MATCH($A372, 'Spells By School'!D:D, 0)</f>
        <v>#N/A</v>
      </c>
      <c r="N372" s="9" t="e">
        <f>MATCH($A372, 'Spells By School'!E:E, 0)</f>
        <v>#N/A</v>
      </c>
      <c r="O372" s="9" t="e">
        <f>MATCH($A372, 'Spells By School'!F:F, 0)</f>
        <v>#N/A</v>
      </c>
      <c r="P372" s="9">
        <f ca="1">MATCH($A372, 'Spells By School'!G:G, 0)</f>
        <v>57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 ca="1">IF(ISNA($J372), IF(ISNA($K372), IF(ISNA($L372), IF(ISNA($M372), IF(ISNA($N372), IF(ISNA($O372), IF(ISNA($P372), IF(ISNA($Q372), IF(ISNA($R372), "###error###", R$1),Q$1),P$1),O$1),N$1),M$1),L$1),K$1),J$1)</f>
        <v>Necromancy</v>
      </c>
      <c r="T372" s="9" t="str">
        <f ca="1">IF(ISNA($J372), IF(ISNA($K372), IF(ISNA($L372), IF(ISNA($M372), IF(ISNA($N372), IF(ISNA($O372), IF(ISNA($P372), IF(ISNA($Q372), IF(ISNA($R372), "###error###", "WM"),"IL"),"NE"),"EN"),"EV"),"TR"),"DI"),"CO"),"AB")</f>
        <v>NE</v>
      </c>
      <c r="U372" s="9">
        <f ca="1"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101</v>
      </c>
      <c r="V372" s="9" t="str">
        <f ca="1">INDEX('Wand Mapping'!K:K, U372)</f>
        <v>wand_ai_990</v>
      </c>
      <c r="W372" s="9" t="str">
        <f ca="1">_xlfn.CONCAT(V372, "_", T372)</f>
        <v>wand_ai_990_NE</v>
      </c>
      <c r="Z372" s="9" t="str">
        <f ca="1">IF(ISBLANK(X372), W372, X372)</f>
        <v>wand_ai_990_NE</v>
      </c>
    </row>
    <row r="373" spans="1:26">
      <c r="A373" s="9" t="s">
        <v>97</v>
      </c>
      <c r="B373" s="9" t="s">
        <v>1293</v>
      </c>
      <c r="C373" s="9">
        <v>7</v>
      </c>
      <c r="D373" s="9">
        <v>14</v>
      </c>
      <c r="E373" s="9" t="str">
        <f>_xlfn.CONCAT(B373, RIGHT(_xlfn.CONCAT("0", D373), 2))</f>
        <v>BZ-7R14</v>
      </c>
      <c r="F373" s="9" t="s">
        <v>1262</v>
      </c>
      <c r="G373" s="9" t="s">
        <v>655</v>
      </c>
      <c r="H373" s="9" t="s">
        <v>652</v>
      </c>
      <c r="J373" s="9" t="e">
        <f>MATCH($A373, 'Spells By School'!A:A, 0)</f>
        <v>#N/A</v>
      </c>
      <c r="K373" s="9" t="e">
        <f>MATCH($A373, 'Spells By School'!B:B, 0)</f>
        <v>#N/A</v>
      </c>
      <c r="L373" s="9" t="e">
        <f>MATCH($A373, 'Spells By School'!C:C, 0)</f>
        <v>#N/A</v>
      </c>
      <c r="M373" s="9" t="e">
        <f>MATCH($A373, 'Spells By School'!D:D, 0)</f>
        <v>#N/A</v>
      </c>
      <c r="N373" s="9" t="e">
        <f>MATCH($A373, 'Spells By School'!E:E, 0)</f>
        <v>#N/A</v>
      </c>
      <c r="O373" s="9" t="e">
        <f>MATCH($A373, 'Spells By School'!F:F, 0)</f>
        <v>#N/A</v>
      </c>
      <c r="P373" s="9">
        <f ca="1">MATCH($A373, 'Spells By School'!G:G, 0)</f>
        <v>58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 ca="1">IF(ISNA($J373), IF(ISNA($K373), IF(ISNA($L373), IF(ISNA($M373), IF(ISNA($N373), IF(ISNA($O373), IF(ISNA($P373), IF(ISNA($Q373), IF(ISNA($R373), "###error###", R$1),Q$1),P$1),O$1),N$1),M$1),L$1),K$1),J$1)</f>
        <v>Necromancy</v>
      </c>
      <c r="T373" s="9" t="str">
        <f ca="1">IF(ISNA($J373), IF(ISNA($K373), IF(ISNA($L373), IF(ISNA($M373), IF(ISNA($N373), IF(ISNA($O373), IF(ISNA($P373), IF(ISNA($Q373), IF(ISNA($R373), "###error###", "WM"),"IL"),"NE"),"EN"),"EV"),"TR"),"DI"),"CO"),"AB")</f>
        <v>NE</v>
      </c>
      <c r="U373" s="9">
        <f ca="1"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17</v>
      </c>
      <c r="V373" s="9" t="str">
        <f ca="1">INDEX('Wand Mapping'!K:K, U373)</f>
        <v>wand_ai_150</v>
      </c>
      <c r="W373" s="9" t="str">
        <f ca="1">_xlfn.CONCAT(V373, "_", T373)</f>
        <v>wand_ai_150_NE</v>
      </c>
      <c r="Z373" s="9" t="str">
        <f ca="1">IF(ISBLANK(X373), W373, X373)</f>
        <v>wand_ai_150_NE</v>
      </c>
    </row>
    <row r="374" spans="1:26">
      <c r="A374" s="9" t="s">
        <v>505</v>
      </c>
      <c r="B374" s="9" t="s">
        <v>1294</v>
      </c>
      <c r="C374" s="9">
        <v>7</v>
      </c>
      <c r="D374" s="9">
        <v>14</v>
      </c>
      <c r="E374" s="9" t="str">
        <f>_xlfn.CONCAT(B374, RIGHT(_xlfn.CONCAT("0", D374), 2))</f>
        <v>BZ-7S14</v>
      </c>
      <c r="F374" s="9" t="s">
        <v>1263</v>
      </c>
      <c r="G374" s="9" t="s">
        <v>655</v>
      </c>
      <c r="H374" s="9" t="s">
        <v>652</v>
      </c>
      <c r="J374" s="9" t="e">
        <f>MATCH($A374, 'Spells By School'!A:A, 0)</f>
        <v>#N/A</v>
      </c>
      <c r="K374" s="9" t="e">
        <f>MATCH($A374, 'Spells By School'!B:B, 0)</f>
        <v>#N/A</v>
      </c>
      <c r="L374" s="9" t="e">
        <f>MATCH($A374, 'Spells By School'!C:C, 0)</f>
        <v>#N/A</v>
      </c>
      <c r="M374" s="9" t="e">
        <f>MATCH($A374, 'Spells By School'!D:D, 0)</f>
        <v>#N/A</v>
      </c>
      <c r="N374" s="9" t="e">
        <f>MATCH($A374, 'Spells By School'!E:E, 0)</f>
        <v>#N/A</v>
      </c>
      <c r="O374" s="9" t="e">
        <f>MATCH($A374, 'Spells By School'!F:F, 0)</f>
        <v>#N/A</v>
      </c>
      <c r="P374" s="9">
        <f ca="1">MATCH($A374, 'Spells By School'!G:G, 0)</f>
        <v>34</v>
      </c>
      <c r="Q374" s="9" t="e">
        <f>MATCH($A374, 'Spells By School'!H:H, 0)</f>
        <v>#N/A</v>
      </c>
      <c r="R374" s="9" t="e">
        <f>MATCH($A374, 'Spells By School'!I:I, 0)</f>
        <v>#N/A</v>
      </c>
      <c r="S374" s="9" t="str">
        <f ca="1">IF(ISNA($J374), IF(ISNA($K374), IF(ISNA($L374), IF(ISNA($M374), IF(ISNA($N374), IF(ISNA($O374), IF(ISNA($P374), IF(ISNA($Q374), IF(ISNA($R374), "###error###", R$1),Q$1),P$1),O$1),N$1),M$1),L$1),K$1),J$1)</f>
        <v>Necromancy</v>
      </c>
      <c r="T374" s="9" t="str">
        <f ca="1">IF(ISNA($J374), IF(ISNA($K374), IF(ISNA($L374), IF(ISNA($M374), IF(ISNA($N374), IF(ISNA($O374), IF(ISNA($P374), IF(ISNA($Q374), IF(ISNA($R374), "###error###", "WM"),"IL"),"NE"),"EN"),"EV"),"TR"),"DI"),"CO"),"AB")</f>
        <v>NE</v>
      </c>
      <c r="U374" s="9">
        <f ca="1"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81</v>
      </c>
      <c r="V374" s="9" t="str">
        <f ca="1">INDEX('Wand Mapping'!K:K, U374)</f>
        <v>wand_ai_790</v>
      </c>
      <c r="W374" s="9" t="str">
        <f ca="1">_xlfn.CONCAT(V374, "_", T374)</f>
        <v>wand_ai_790_NE</v>
      </c>
      <c r="Z374" s="9" t="str">
        <f ca="1">IF(ISBLANK(X374), W374, X374)</f>
        <v>wand_ai_790_NE</v>
      </c>
    </row>
    <row r="375" spans="1:26">
      <c r="A375" s="9" t="s">
        <v>442</v>
      </c>
      <c r="B375" s="9" t="s">
        <v>1295</v>
      </c>
      <c r="C375" s="9">
        <v>7</v>
      </c>
      <c r="D375" s="9">
        <v>14</v>
      </c>
      <c r="E375" s="9" t="str">
        <f>_xlfn.CONCAT(B375, RIGHT(_xlfn.CONCAT("0", D375), 2))</f>
        <v>BZ-7T14</v>
      </c>
      <c r="F375" s="9" t="s">
        <v>1264</v>
      </c>
      <c r="G375" s="9" t="s">
        <v>655</v>
      </c>
      <c r="H375" s="9" t="s">
        <v>652</v>
      </c>
      <c r="J375" s="9" t="e">
        <f>MATCH($A375, 'Spells By School'!A:A, 0)</f>
        <v>#N/A</v>
      </c>
      <c r="K375" s="9">
        <f>MATCH($A375, 'Spells By School'!B:B, 0)</f>
        <v>93</v>
      </c>
      <c r="L375" s="9" t="e">
        <f>MATCH($A375, 'Spells By School'!C:C, 0)</f>
        <v>#N/A</v>
      </c>
      <c r="M375" s="9" t="e">
        <f>MATCH($A375, 'Spells By School'!D:D, 0)</f>
        <v>#N/A</v>
      </c>
      <c r="N375" s="9" t="e">
        <f>MATCH($A375, 'Spells By School'!E:E, 0)</f>
        <v>#N/A</v>
      </c>
      <c r="O375" s="9" t="e">
        <f>MATCH($A375, 'Spells By School'!F:F, 0)</f>
        <v>#N/A</v>
      </c>
      <c r="P375" s="9" t="e">
        <f ca="1">MATCH($A375, 'Spells By School'!G:G, 0)</f>
        <v>#N/A</v>
      </c>
      <c r="Q375" s="9" t="e">
        <f>MATCH($A375, 'Spells By School'!H:H, 0)</f>
        <v>#N/A</v>
      </c>
      <c r="R375" s="9" t="e">
        <f>MATCH($A375, 'Spells By School'!I:I, 0)</f>
        <v>#N/A</v>
      </c>
      <c r="S375" s="9" t="str">
        <f>IF(ISNA($J375), IF(ISNA($K375), IF(ISNA($L375), IF(ISNA($M375), IF(ISNA($N375), IF(ISNA($O375), IF(ISNA($P375), IF(ISNA($Q375), IF(ISNA($R375), "###error###", R$1),Q$1),P$1),O$1),N$1),M$1),L$1),K$1),J$1)</f>
        <v>Conjuration</v>
      </c>
      <c r="T375" s="9" t="str">
        <f>IF(ISNA($J375), IF(ISNA($K375), IF(ISNA($L375), IF(ISNA($M375), IF(ISNA($N375), IF(ISNA($O375), IF(ISNA($P375), IF(ISNA($Q375), IF(ISNA($R375), "###error###", "WM"),"IL"),"NE"),"EN"),"EV"),"TR"),"DI"),"CO"),"AB")</f>
        <v>CO</v>
      </c>
      <c r="U375" s="9">
        <f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72</v>
      </c>
      <c r="V375" s="9" t="str">
        <f>INDEX('Wand Mapping'!K:K, U375)</f>
        <v>wand_ai_700</v>
      </c>
      <c r="W375" s="9" t="str">
        <f>_xlfn.CONCAT(V375, "_", T375)</f>
        <v>wand_ai_700_CO</v>
      </c>
      <c r="Z375" s="9" t="str">
        <f>IF(ISBLANK(X375), W375, X375)</f>
        <v>wand_ai_700_CO</v>
      </c>
    </row>
    <row r="376" spans="1:26">
      <c r="A376" s="9" t="s">
        <v>409</v>
      </c>
      <c r="B376" s="9" t="s">
        <v>1296</v>
      </c>
      <c r="C376" s="9">
        <v>7</v>
      </c>
      <c r="D376" s="9">
        <v>14</v>
      </c>
      <c r="E376" s="9" t="str">
        <f>_xlfn.CONCAT(B376, RIGHT(_xlfn.CONCAT("0", D376), 2))</f>
        <v>BZ-7U14</v>
      </c>
      <c r="F376" s="9" t="s">
        <v>1265</v>
      </c>
      <c r="G376" s="9" t="s">
        <v>655</v>
      </c>
      <c r="H376" s="9" t="s">
        <v>652</v>
      </c>
      <c r="J376" s="9" t="e">
        <f>MATCH($A376, 'Spells By School'!A:A, 0)</f>
        <v>#N/A</v>
      </c>
      <c r="K376" s="9">
        <f>MATCH($A376, 'Spells By School'!B:B, 0)</f>
        <v>23</v>
      </c>
      <c r="L376" s="9" t="e">
        <f>MATCH($A376, 'Spells By School'!C:C, 0)</f>
        <v>#N/A</v>
      </c>
      <c r="M376" s="9" t="e">
        <f>MATCH($A376, 'Spells By School'!D:D, 0)</f>
        <v>#N/A</v>
      </c>
      <c r="N376" s="9" t="e">
        <f>MATCH($A376, 'Spells By School'!E:E, 0)</f>
        <v>#N/A</v>
      </c>
      <c r="O376" s="9" t="e">
        <f>MATCH($A376, 'Spells By School'!F:F, 0)</f>
        <v>#N/A</v>
      </c>
      <c r="P376" s="9" t="e">
        <f ca="1">MATCH($A376, 'Spells By School'!G:G, 0)</f>
        <v>#N/A</v>
      </c>
      <c r="Q376" s="9" t="e">
        <f>MATCH($A376, 'Spells By School'!H:H, 0)</f>
        <v>#N/A</v>
      </c>
      <c r="R376" s="9" t="e">
        <f>MATCH($A376, 'Spells By School'!I:I, 0)</f>
        <v>#N/A</v>
      </c>
      <c r="S376" s="9" t="str">
        <f>IF(ISNA($J376), IF(ISNA($K376), IF(ISNA($L376), IF(ISNA($M376), IF(ISNA($N376), IF(ISNA($O376), IF(ISNA($P376), IF(ISNA($Q376), IF(ISNA($R376), "###error###", R$1),Q$1),P$1),O$1),N$1),M$1),L$1),K$1),J$1)</f>
        <v>Conjuration</v>
      </c>
      <c r="T376" s="9" t="str">
        <f>IF(ISNA($J376), IF(ISNA($K376), IF(ISNA($L376), IF(ISNA($M376), IF(ISNA($N376), IF(ISNA($O376), IF(ISNA($P376), IF(ISNA($Q376), IF(ISNA($R376), "###error###", "WM"),"IL"),"NE"),"EN"),"EV"),"TR"),"DI"),"CO"),"AB")</f>
        <v>CO</v>
      </c>
      <c r="U376" s="9">
        <f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67</v>
      </c>
      <c r="V376" s="9" t="str">
        <f>INDEX('Wand Mapping'!K:K, U376)</f>
        <v>wand_ai_650</v>
      </c>
      <c r="W376" s="9" t="str">
        <f>_xlfn.CONCAT(V376, "_", T376)</f>
        <v>wand_ai_650_CO</v>
      </c>
      <c r="Z376" s="9" t="str">
        <f>IF(ISBLANK(X376), W376, X376)</f>
        <v>wand_ai_650_CO</v>
      </c>
    </row>
    <row r="377" spans="1:26">
      <c r="A377" s="46" t="s">
        <v>172</v>
      </c>
      <c r="B377" s="9" t="s">
        <v>1297</v>
      </c>
      <c r="C377" s="9">
        <v>7</v>
      </c>
      <c r="D377" s="9">
        <v>14</v>
      </c>
      <c r="E377" s="9" t="str">
        <f>_xlfn.CONCAT(B377, RIGHT(_xlfn.CONCAT("0", D377), 2))</f>
        <v>BZ-7V14</v>
      </c>
      <c r="F377" s="9" t="s">
        <v>1266</v>
      </c>
      <c r="G377" s="9" t="s">
        <v>655</v>
      </c>
      <c r="H377" s="9" t="s">
        <v>652</v>
      </c>
      <c r="J377" s="9" t="e">
        <f>MATCH($A377, 'Spells By School'!A:A, 0)</f>
        <v>#N/A</v>
      </c>
      <c r="K377" s="9">
        <f>MATCH($A377, 'Spells By School'!B:B, 0)</f>
        <v>91</v>
      </c>
      <c r="L377" s="9" t="e">
        <f>MATCH($A377, 'Spells By School'!C:C, 0)</f>
        <v>#N/A</v>
      </c>
      <c r="M377" s="9" t="e">
        <f>MATCH($A377, 'Spells By School'!D:D, 0)</f>
        <v>#N/A</v>
      </c>
      <c r="N377" s="9" t="e">
        <f>MATCH($A377, 'Spells By School'!E:E, 0)</f>
        <v>#N/A</v>
      </c>
      <c r="O377" s="9" t="e">
        <f>MATCH($A377, 'Spells By School'!F:F, 0)</f>
        <v>#N/A</v>
      </c>
      <c r="P377" s="9" t="e">
        <f ca="1">MATCH($A377, 'Spells By School'!G:G, 0)</f>
        <v>#N/A</v>
      </c>
      <c r="Q377" s="9" t="e">
        <f>MATCH($A377, 'Spells By School'!H:H, 0)</f>
        <v>#N/A</v>
      </c>
      <c r="R377" s="9" t="e">
        <f>MATCH($A377, 'Spells By School'!I:I, 0)</f>
        <v>#N/A</v>
      </c>
      <c r="S377" s="9" t="str">
        <f>IF(ISNA($J377), IF(ISNA($K377), IF(ISNA($L377), IF(ISNA($M377), IF(ISNA($N377), IF(ISNA($O377), IF(ISNA($P377), IF(ISNA($Q377), IF(ISNA($R377), "###error###", R$1),Q$1),P$1),O$1),N$1),M$1),L$1),K$1),J$1)</f>
        <v>Conjuration</v>
      </c>
      <c r="T377" s="9" t="str">
        <f>IF(ISNA($J377), IF(ISNA($K377), IF(ISNA($L377), IF(ISNA($M377), IF(ISNA($N377), IF(ISNA($O377), IF(ISNA($P377), IF(ISNA($Q377), IF(ISNA($R377), "###error###", "WM"),"IL"),"NE"),"EN"),"EV"),"TR"),"DI"),"CO"),"AB")</f>
        <v>CO</v>
      </c>
      <c r="U377" s="9">
        <f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31</v>
      </c>
      <c r="V377" s="9" t="str">
        <f>INDEX('Wand Mapping'!K:K, U377)</f>
        <v>wand_ai_290</v>
      </c>
      <c r="W377" s="9" t="str">
        <f>_xlfn.CONCAT(V377, "_", T377)</f>
        <v>wand_ai_290_CO</v>
      </c>
      <c r="Z377" s="9" t="str">
        <f>IF(ISBLANK(X377), W377, X377)</f>
        <v>wand_ai_290_CO</v>
      </c>
    </row>
    <row r="378" spans="1:26">
      <c r="A378" s="44" t="s">
        <v>105</v>
      </c>
      <c r="B378" s="9" t="s">
        <v>1298</v>
      </c>
      <c r="C378" s="9">
        <v>7</v>
      </c>
      <c r="D378" s="9">
        <v>14</v>
      </c>
      <c r="E378" s="9" t="str">
        <f>_xlfn.CONCAT(B378, RIGHT(_xlfn.CONCAT("0", D378), 2))</f>
        <v>BZ-7W14</v>
      </c>
      <c r="F378" s="9" t="s">
        <v>1267</v>
      </c>
      <c r="G378" s="9" t="s">
        <v>655</v>
      </c>
      <c r="H378" s="9" t="s">
        <v>652</v>
      </c>
      <c r="J378" s="9" t="e">
        <f>MATCH($A378, 'Spells By School'!A:A, 0)</f>
        <v>#N/A</v>
      </c>
      <c r="K378" s="9">
        <f>MATCH($A378, 'Spells By School'!B:B, 0)</f>
        <v>88</v>
      </c>
      <c r="L378" s="9" t="e">
        <f>MATCH($A378, 'Spells By School'!C:C, 0)</f>
        <v>#N/A</v>
      </c>
      <c r="M378" s="9" t="e">
        <f>MATCH($A378, 'Spells By School'!D:D, 0)</f>
        <v>#N/A</v>
      </c>
      <c r="N378" s="9" t="e">
        <f>MATCH($A378, 'Spells By School'!E:E, 0)</f>
        <v>#N/A</v>
      </c>
      <c r="O378" s="9" t="e">
        <f>MATCH($A378, 'Spells By School'!F:F, 0)</f>
        <v>#N/A</v>
      </c>
      <c r="P378" s="9" t="e">
        <f ca="1">MATCH($A378, 'Spells By School'!G:G, 0)</f>
        <v>#N/A</v>
      </c>
      <c r="Q378" s="9" t="e">
        <f>MATCH($A378, 'Spells By School'!H:H, 0)</f>
        <v>#N/A</v>
      </c>
      <c r="R378" s="9" t="e">
        <f>MATCH($A378, 'Spells By School'!I:I, 0)</f>
        <v>#N/A</v>
      </c>
      <c r="S378" s="9" t="str">
        <f>IF(ISNA($J378), IF(ISNA($K378), IF(ISNA($L378), IF(ISNA($M378), IF(ISNA($N378), IF(ISNA($O378), IF(ISNA($P378), IF(ISNA($Q378), IF(ISNA($R378), "###error###", R$1),Q$1),P$1),O$1),N$1),M$1),L$1),K$1),J$1)</f>
        <v>Conjuration</v>
      </c>
      <c r="T378" s="9" t="str">
        <f>IF(ISNA($J378), IF(ISNA($K378), IF(ISNA($L378), IF(ISNA($M378), IF(ISNA($N378), IF(ISNA($O378), IF(ISNA($P378), IF(ISNA($Q378), IF(ISNA($R378), "###error###", "WM"),"IL"),"NE"),"EN"),"EV"),"TR"),"DI"),"CO"),"AB")</f>
        <v>CO</v>
      </c>
      <c r="U378" s="9">
        <f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19</v>
      </c>
      <c r="V378" s="9" t="str">
        <f>INDEX('Wand Mapping'!K:K, U378)</f>
        <v>wand_ai_170</v>
      </c>
      <c r="W378" s="9" t="str">
        <f>_xlfn.CONCAT(V378, "_", T378)</f>
        <v>wand_ai_170_CO</v>
      </c>
      <c r="Z378" s="9" t="str">
        <f>IF(ISBLANK(X378), W378, X378)</f>
        <v>wand_ai_170_CO</v>
      </c>
    </row>
    <row r="379" spans="1:26">
      <c r="A379" s="9" t="s">
        <v>323</v>
      </c>
      <c r="B379" s="9" t="s">
        <v>1299</v>
      </c>
      <c r="C379" s="9">
        <v>7</v>
      </c>
      <c r="D379" s="9">
        <v>14</v>
      </c>
      <c r="E379" s="9" t="str">
        <f>_xlfn.CONCAT(B379, RIGHT(_xlfn.CONCAT("0", D379), 2))</f>
        <v>BZ-7X14</v>
      </c>
      <c r="F379" s="9" t="s">
        <v>1268</v>
      </c>
      <c r="G379" s="9" t="s">
        <v>655</v>
      </c>
      <c r="H379" s="9" t="s">
        <v>652</v>
      </c>
      <c r="J379" s="9" t="e">
        <f>MATCH($A379, 'Spells By School'!A:A, 0)</f>
        <v>#N/A</v>
      </c>
      <c r="K379" s="9" t="e">
        <f>MATCH($A379, 'Spells By School'!B:B, 0)</f>
        <v>#N/A</v>
      </c>
      <c r="L379" s="9" t="e">
        <f>MATCH($A379, 'Spells By School'!C:C, 0)</f>
        <v>#N/A</v>
      </c>
      <c r="M379" s="9">
        <f>MATCH($A379, 'Spells By School'!D:D, 0)</f>
        <v>20</v>
      </c>
      <c r="N379" s="9" t="e">
        <f>MATCH($A379, 'Spells By School'!E:E, 0)</f>
        <v>#N/A</v>
      </c>
      <c r="O379" s="9" t="e">
        <f>MATCH($A379, 'Spells By School'!F:F, 0)</f>
        <v>#N/A</v>
      </c>
      <c r="P379" s="9" t="e">
        <f ca="1">MATCH($A379, 'Spells By School'!G:G, 0)</f>
        <v>#N/A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>IF(ISNA($J379), IF(ISNA($K379), IF(ISNA($L379), IF(ISNA($M379), IF(ISNA($N379), IF(ISNA($O379), IF(ISNA($P379), IF(ISNA($Q379), IF(ISNA($R379), "###error###", R$1),Q$1),P$1),O$1),N$1),M$1),L$1),K$1),J$1)</f>
        <v>Transmutation</v>
      </c>
      <c r="T379" s="9" t="str">
        <f>IF(ISNA($J379), IF(ISNA($K379), IF(ISNA($L379), IF(ISNA($M379), IF(ISNA($N379), IF(ISNA($O379), IF(ISNA($P379), IF(ISNA($Q379), IF(ISNA($R379), "###error###", "WM"),"IL"),"NE"),"EN"),"EV"),"TR"),"DI"),"CO"),"AB")</f>
        <v>TR</v>
      </c>
      <c r="U379" s="9">
        <f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53</v>
      </c>
      <c r="V379" s="9" t="str">
        <f>INDEX('Wand Mapping'!K:K, U379)</f>
        <v>wand_ai_510</v>
      </c>
      <c r="W379" s="9" t="str">
        <f>_xlfn.CONCAT(V379, "_", T379)</f>
        <v>wand_ai_510_TR</v>
      </c>
      <c r="Z379" s="9" t="str">
        <f>IF(ISBLANK(X379), W379, X379)</f>
        <v>wand_ai_510_TR</v>
      </c>
    </row>
    <row r="380" spans="1:26">
      <c r="A380" s="9" t="s">
        <v>91</v>
      </c>
      <c r="B380" s="9" t="s">
        <v>1300</v>
      </c>
      <c r="C380" s="9">
        <v>7</v>
      </c>
      <c r="D380" s="9">
        <v>14</v>
      </c>
      <c r="E380" s="9" t="str">
        <f>_xlfn.CONCAT(B380, RIGHT(_xlfn.CONCAT("0", D380), 2))</f>
        <v>BZ-7Y14</v>
      </c>
      <c r="F380" s="9" t="s">
        <v>1269</v>
      </c>
      <c r="G380" s="9" t="s">
        <v>655</v>
      </c>
      <c r="H380" s="9" t="s">
        <v>652</v>
      </c>
      <c r="J380" s="9" t="e">
        <f>MATCH($A380, 'Spells By School'!A:A, 0)</f>
        <v>#N/A</v>
      </c>
      <c r="K380" s="9" t="e">
        <f>MATCH($A380, 'Spells By School'!B:B, 0)</f>
        <v>#N/A</v>
      </c>
      <c r="L380" s="9" t="e">
        <f>MATCH($A380, 'Spells By School'!C:C, 0)</f>
        <v>#N/A</v>
      </c>
      <c r="M380" s="9" t="e">
        <f>MATCH($A380, 'Spells By School'!D:D, 0)</f>
        <v>#N/A</v>
      </c>
      <c r="N380" s="9" t="e">
        <f>MATCH($A380, 'Spells By School'!E:E, 0)</f>
        <v>#N/A</v>
      </c>
      <c r="O380" s="9" t="e">
        <f>MATCH($A380, 'Spells By School'!F:F, 0)</f>
        <v>#N/A</v>
      </c>
      <c r="P380" s="9">
        <f ca="1">MATCH($A380, 'Spells By School'!G:G, 0)</f>
        <v>48</v>
      </c>
      <c r="Q380" s="9" t="e">
        <f>MATCH($A380, 'Spells By School'!H:H, 0)</f>
        <v>#N/A</v>
      </c>
      <c r="R380" s="9" t="e">
        <f>MATCH($A380, 'Spells By School'!I:I, 0)</f>
        <v>#N/A</v>
      </c>
      <c r="S380" s="9" t="str">
        <f ca="1">IF(ISNA($J380), IF(ISNA($K380), IF(ISNA($L380), IF(ISNA($M380), IF(ISNA($N380), IF(ISNA($O380), IF(ISNA($P380), IF(ISNA($Q380), IF(ISNA($R380), "###error###", R$1),Q$1),P$1),O$1),N$1),M$1),L$1),K$1),J$1)</f>
        <v>Necromancy</v>
      </c>
      <c r="T380" s="9" t="str">
        <f ca="1">IF(ISNA($J380), IF(ISNA($K380), IF(ISNA($L380), IF(ISNA($M380), IF(ISNA($N380), IF(ISNA($O380), IF(ISNA($P380), IF(ISNA($Q380), IF(ISNA($R380), "###error###", "WM"),"IL"),"NE"),"EN"),"EV"),"TR"),"DI"),"CO"),"AB")</f>
        <v>NE</v>
      </c>
      <c r="U380" s="9">
        <f ca="1"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16</v>
      </c>
      <c r="V380" s="9" t="str">
        <f ca="1">INDEX('Wand Mapping'!K:K, U380)</f>
        <v>wand_ai_140</v>
      </c>
      <c r="W380" s="9" t="str">
        <f ca="1">_xlfn.CONCAT(V380, "_", T380)</f>
        <v>wand_ai_140_NE</v>
      </c>
      <c r="Z380" s="9" t="str">
        <f ca="1">IF(ISBLANK(X380), W380, X380)</f>
        <v>wand_ai_140_NE</v>
      </c>
    </row>
    <row r="381" spans="1:26">
      <c r="A381" s="9" t="s">
        <v>268</v>
      </c>
      <c r="B381" s="9" t="s">
        <v>1301</v>
      </c>
      <c r="C381" s="9">
        <v>7</v>
      </c>
      <c r="D381" s="9">
        <v>14</v>
      </c>
      <c r="E381" s="9" t="str">
        <f>_xlfn.CONCAT(B381, RIGHT(_xlfn.CONCAT("0", D381), 2))</f>
        <v>BZ-7Z14</v>
      </c>
      <c r="F381" s="9" t="s">
        <v>1270</v>
      </c>
      <c r="G381" s="9" t="s">
        <v>655</v>
      </c>
      <c r="H381" s="9" t="s">
        <v>652</v>
      </c>
      <c r="J381" s="9" t="e">
        <f>MATCH($A381, 'Spells By School'!A:A, 0)</f>
        <v>#N/A</v>
      </c>
      <c r="K381" s="9" t="e">
        <f>MATCH($A381, 'Spells By School'!B:B, 0)</f>
        <v>#N/A</v>
      </c>
      <c r="L381" s="9" t="e">
        <f>MATCH($A381, 'Spells By School'!C:C, 0)</f>
        <v>#N/A</v>
      </c>
      <c r="M381" s="9">
        <f>MATCH($A381, 'Spells By School'!D:D, 0)</f>
        <v>24</v>
      </c>
      <c r="N381" s="9" t="e">
        <f>MATCH($A381, 'Spells By School'!E:E, 0)</f>
        <v>#N/A</v>
      </c>
      <c r="O381" s="9" t="e">
        <f>MATCH($A381, 'Spells By School'!F:F, 0)</f>
        <v>#N/A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>IF(ISNA($J381), IF(ISNA($K381), IF(ISNA($L381), IF(ISNA($M381), IF(ISNA($N381), IF(ISNA($O381), IF(ISNA($P381), IF(ISNA($Q381), IF(ISNA($R381), "###error###", R$1),Q$1),P$1),O$1),N$1),M$1),L$1),K$1),J$1)</f>
        <v>Transmutation</v>
      </c>
      <c r="T381" s="9" t="str">
        <f>IF(ISNA($J381), IF(ISNA($K381), IF(ISNA($L381), IF(ISNA($M381), IF(ISNA($N381), IF(ISNA($O381), IF(ISNA($P381), IF(ISNA($Q381), IF(ISNA($R381), "###error###", "WM"),"IL"),"NE"),"EN"),"EV"),"TR"),"DI"),"CO"),"AB")</f>
        <v>TR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45</v>
      </c>
      <c r="V381" s="9" t="str">
        <f>INDEX('Wand Mapping'!K:K, U381)</f>
        <v>wand_ai_430</v>
      </c>
      <c r="W381" s="9" t="str">
        <f>_xlfn.CONCAT(V381, "_", T381)</f>
        <v>wand_ai_430_TR</v>
      </c>
      <c r="Z381" s="9" t="str">
        <f>IF(ISBLANK(X381), W381, X381)</f>
        <v>wand_ai_430_TR</v>
      </c>
    </row>
    <row r="382" spans="1:26">
      <c r="A382" s="9" t="s">
        <v>479</v>
      </c>
      <c r="B382" s="9" t="s">
        <v>772</v>
      </c>
      <c r="C382" s="9">
        <v>8</v>
      </c>
      <c r="D382" s="9">
        <v>16</v>
      </c>
      <c r="E382" s="9" t="str">
        <f>_xlfn.CONCAT(B382, RIGHT(_xlfn.CONCAT("0", D382), 2))</f>
        <v>BZ-8116</v>
      </c>
      <c r="F382" s="9" t="s">
        <v>1303</v>
      </c>
      <c r="G382" s="9" t="s">
        <v>655</v>
      </c>
      <c r="H382" s="9" t="s">
        <v>652</v>
      </c>
      <c r="J382" s="9">
        <f>MATCH($A382, 'Spells By School'!A:A, 0)</f>
        <v>43</v>
      </c>
      <c r="K382" s="9" t="e">
        <f>MATCH($A382, 'Spells By School'!B:B, 0)</f>
        <v>#N/A</v>
      </c>
      <c r="L382" s="9" t="e">
        <f>MATCH($A382, 'Spells By School'!C:C, 0)</f>
        <v>#N/A</v>
      </c>
      <c r="M382" s="9" t="e">
        <f>MATCH($A382, 'Spells By School'!D:D, 0)</f>
        <v>#N/A</v>
      </c>
      <c r="N382" s="9" t="e">
        <f>MATCH($A382, 'Spells By School'!E:E, 0)</f>
        <v>#N/A</v>
      </c>
      <c r="O382" s="9" t="e">
        <f>MATCH($A382, 'Spells By School'!F:F, 0)</f>
        <v>#N/A</v>
      </c>
      <c r="P382" s="9" t="e">
        <f ca="1">MATCH($A382, 'Spells By School'!G:G, 0)</f>
        <v>#N/A</v>
      </c>
      <c r="Q382" s="9" t="e">
        <f>MATCH($A382, 'Spells By School'!H:H, 0)</f>
        <v>#N/A</v>
      </c>
      <c r="R382" s="9" t="e">
        <f>MATCH($A382, 'Spells By School'!I:I, 0)</f>
        <v>#N/A</v>
      </c>
      <c r="S382" s="9" t="str">
        <f>IF(ISNA($J382), IF(ISNA($K382), IF(ISNA($L382), IF(ISNA($M382), IF(ISNA($N382), IF(ISNA($O382), IF(ISNA($P382), IF(ISNA($Q382), IF(ISNA($R382), "###error###", R$1),Q$1),P$1),O$1),N$1),M$1),L$1),K$1),J$1)</f>
        <v>Abjuration</v>
      </c>
      <c r="T382" s="9" t="str">
        <f>IF(ISNA($J382), IF(ISNA($K382), IF(ISNA($L382), IF(ISNA($M382), IF(ISNA($N382), IF(ISNA($O382), IF(ISNA($P382), IF(ISNA($Q382), IF(ISNA($R382), "###error###", "WM"),"IL"),"NE"),"EN"),"EV"),"TR"),"DI"),"CO"),"AB")</f>
        <v>AB</v>
      </c>
      <c r="U382" s="9">
        <f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78</v>
      </c>
      <c r="V382" s="9" t="str">
        <f>INDEX('Wand Mapping'!K:K, U382)</f>
        <v>wand_ai_760</v>
      </c>
      <c r="W382" s="9" t="str">
        <f>_xlfn.CONCAT(V382, "_", T382)</f>
        <v>wand_ai_760_AB</v>
      </c>
      <c r="Z382" s="9" t="str">
        <f>IF(ISBLANK(X382), W382, X382)</f>
        <v>wand_ai_760_AB</v>
      </c>
    </row>
    <row r="383" spans="1:26">
      <c r="A383" s="9" t="s">
        <v>286</v>
      </c>
      <c r="B383" s="9" t="s">
        <v>773</v>
      </c>
      <c r="C383" s="9">
        <v>8</v>
      </c>
      <c r="D383" s="9">
        <v>16</v>
      </c>
      <c r="E383" s="9" t="str">
        <f>_xlfn.CONCAT(B383, RIGHT(_xlfn.CONCAT("0", D383), 2))</f>
        <v>BZ-8216</v>
      </c>
      <c r="F383" s="9" t="s">
        <v>1304</v>
      </c>
      <c r="G383" s="9" t="s">
        <v>655</v>
      </c>
      <c r="H383" s="9" t="s">
        <v>652</v>
      </c>
      <c r="J383" s="9" t="e">
        <f>MATCH($A383, 'Spells By School'!A:A, 0)</f>
        <v>#N/A</v>
      </c>
      <c r="K383" s="9" t="e">
        <f>MATCH($A383, 'Spells By School'!B:B, 0)</f>
        <v>#N/A</v>
      </c>
      <c r="L383" s="9" t="e">
        <f>MATCH($A383, 'Spells By School'!C:C, 0)</f>
        <v>#N/A</v>
      </c>
      <c r="M383" s="9" t="e">
        <f>MATCH($A383, 'Spells By School'!D:D, 0)</f>
        <v>#N/A</v>
      </c>
      <c r="N383" s="9" t="e">
        <f>MATCH($A383, 'Spells By School'!E:E, 0)</f>
        <v>#N/A</v>
      </c>
      <c r="O383" s="9" t="e">
        <f>MATCH($A383, 'Spells By School'!F:F, 0)</f>
        <v>#N/A</v>
      </c>
      <c r="P383" s="9" t="e">
        <f ca="1">MATCH($A383, 'Spells By School'!G:G, 0)</f>
        <v>#N/A</v>
      </c>
      <c r="Q383" s="9">
        <f>MATCH($A383, 'Spells By School'!H:H, 0)</f>
        <v>28</v>
      </c>
      <c r="R383" s="9" t="e">
        <f>MATCH($A383, 'Spells By School'!I:I, 0)</f>
        <v>#N/A</v>
      </c>
      <c r="S383" s="9" t="str">
        <f ca="1">IF(ISNA($J383), IF(ISNA($K383), IF(ISNA($L383), IF(ISNA($M383), IF(ISNA($N383), IF(ISNA($O383), IF(ISNA($P383), IF(ISNA($Q383), IF(ISNA($R383), "###error###", R$1),Q$1),P$1),O$1),N$1),M$1),L$1),K$1),J$1)</f>
        <v>Illusion</v>
      </c>
      <c r="T383" s="9" t="str">
        <f ca="1">IF(ISNA($J383), IF(ISNA($K383), IF(ISNA($L383), IF(ISNA($M383), IF(ISNA($N383), IF(ISNA($O383), IF(ISNA($P383), IF(ISNA($Q383), IF(ISNA($R383), "###error###", "WM"),"IL"),"NE"),"EN"),"EV"),"TR"),"DI"),"CO"),"AB")</f>
        <v>IL</v>
      </c>
      <c r="U383" s="9">
        <f ca="1"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47</v>
      </c>
      <c r="V383" s="9" t="str">
        <f ca="1">INDEX('Wand Mapping'!K:K, U383)</f>
        <v>wand_ai_450</v>
      </c>
      <c r="W383" s="9" t="str">
        <f ca="1">_xlfn.CONCAT(V383, "_", T383)</f>
        <v>wand_ai_450_IL</v>
      </c>
      <c r="Z383" s="9" t="str">
        <f ca="1">IF(ISBLANK(X383), W383, X383)</f>
        <v>wand_ai_450_IL</v>
      </c>
    </row>
    <row r="384" spans="1:26">
      <c r="A384" s="9" t="s">
        <v>28</v>
      </c>
      <c r="B384" s="9" t="s">
        <v>774</v>
      </c>
      <c r="C384" s="9">
        <v>8</v>
      </c>
      <c r="D384" s="9">
        <v>16</v>
      </c>
      <c r="E384" s="9" t="str">
        <f>_xlfn.CONCAT(B384, RIGHT(_xlfn.CONCAT("0", D384), 2))</f>
        <v>BZ-8316</v>
      </c>
      <c r="F384" s="9" t="s">
        <v>1305</v>
      </c>
      <c r="G384" s="9" t="s">
        <v>655</v>
      </c>
      <c r="H384" s="9" t="s">
        <v>652</v>
      </c>
      <c r="J384" s="9">
        <f>MATCH($A384, 'Spells By School'!A:A, 0)</f>
        <v>38</v>
      </c>
      <c r="K384" s="9" t="e">
        <f>MATCH($A384, 'Spells By School'!B:B, 0)</f>
        <v>#N/A</v>
      </c>
      <c r="L384" s="9" t="e">
        <f>MATCH($A384, 'Spells By School'!C:C, 0)</f>
        <v>#N/A</v>
      </c>
      <c r="M384" s="9" t="e">
        <f>MATCH($A384, 'Spells By School'!D:D, 0)</f>
        <v>#N/A</v>
      </c>
      <c r="N384" s="9" t="e">
        <f>MATCH($A384, 'Spells By School'!E:E, 0)</f>
        <v>#N/A</v>
      </c>
      <c r="O384" s="9" t="e">
        <f>MATCH($A384, 'Spells By School'!F:F, 0)</f>
        <v>#N/A</v>
      </c>
      <c r="P384" s="9" t="e">
        <f ca="1">MATCH($A384, 'Spells By School'!G:G, 0)</f>
        <v>#N/A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>IF(ISNA($J384), IF(ISNA($K384), IF(ISNA($L384), IF(ISNA($M384), IF(ISNA($N384), IF(ISNA($O384), IF(ISNA($P384), IF(ISNA($Q384), IF(ISNA($R384), "###error###", R$1),Q$1),P$1),O$1),N$1),M$1),L$1),K$1),J$1)</f>
        <v>Abjuration</v>
      </c>
      <c r="T384" s="9" t="str">
        <f>IF(ISNA($J384), IF(ISNA($K384), IF(ISNA($L384), IF(ISNA($M384), IF(ISNA($N384), IF(ISNA($O384), IF(ISNA($P384), IF(ISNA($Q384), IF(ISNA($R384), "###error###", "WM"),"IL"),"NE"),"EN"),"EV"),"TR"),"DI"),"CO"),"AB")</f>
        <v>AB</v>
      </c>
      <c r="U384" s="9">
        <f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6</v>
      </c>
      <c r="V384" s="9" t="str">
        <f>INDEX('Wand Mapping'!K:K, U384)</f>
        <v>wand_ai_040</v>
      </c>
      <c r="W384" s="9" t="str">
        <f>_xlfn.CONCAT(V384, "_", T384)</f>
        <v>wand_ai_040_AB</v>
      </c>
      <c r="Z384" s="9" t="str">
        <f>IF(ISBLANK(X384), W384, X384)</f>
        <v>wand_ai_040_AB</v>
      </c>
    </row>
    <row r="385" spans="1:26">
      <c r="A385" s="9" t="s">
        <v>187</v>
      </c>
      <c r="B385" s="9" t="s">
        <v>775</v>
      </c>
      <c r="C385" s="9">
        <v>8</v>
      </c>
      <c r="D385" s="9">
        <v>16</v>
      </c>
      <c r="E385" s="9" t="str">
        <f>_xlfn.CONCAT(B385, RIGHT(_xlfn.CONCAT("0", D385), 2))</f>
        <v>BZ-8416</v>
      </c>
      <c r="F385" s="9" t="s">
        <v>1306</v>
      </c>
      <c r="G385" s="9" t="s">
        <v>655</v>
      </c>
      <c r="H385" s="9" t="s">
        <v>652</v>
      </c>
      <c r="J385" s="9" t="e">
        <f>MATCH($A385, 'Spells By School'!A:A, 0)</f>
        <v>#N/A</v>
      </c>
      <c r="K385" s="9">
        <f>MATCH($A385, 'Spells By School'!B:B, 0)</f>
        <v>80</v>
      </c>
      <c r="L385" s="9" t="e">
        <f>MATCH($A385, 'Spells By School'!C:C, 0)</f>
        <v>#N/A</v>
      </c>
      <c r="M385" s="9" t="e">
        <f>MATCH($A385, 'Spells By School'!D:D, 0)</f>
        <v>#N/A</v>
      </c>
      <c r="N385" s="9" t="e">
        <f>MATCH($A385, 'Spells By School'!E:E, 0)</f>
        <v>#N/A</v>
      </c>
      <c r="O385" s="9" t="e">
        <f>MATCH($A385, 'Spells By School'!F:F, 0)</f>
        <v>#N/A</v>
      </c>
      <c r="P385" s="9" t="e">
        <f ca="1">MATCH($A385, 'Spells By School'!G:G, 0)</f>
        <v>#N/A</v>
      </c>
      <c r="Q385" s="9" t="e">
        <f>MATCH($A385, 'Spells By School'!H:H, 0)</f>
        <v>#N/A</v>
      </c>
      <c r="R385" s="9" t="e">
        <f>MATCH($A385, 'Spells By School'!I:I, 0)</f>
        <v>#N/A</v>
      </c>
      <c r="S385" s="9" t="str">
        <f>IF(ISNA($J385), IF(ISNA($K385), IF(ISNA($L385), IF(ISNA($M385), IF(ISNA($N385), IF(ISNA($O385), IF(ISNA($P385), IF(ISNA($Q385), IF(ISNA($R385), "###error###", R$1),Q$1),P$1),O$1),N$1),M$1),L$1),K$1),J$1)</f>
        <v>Conjuration</v>
      </c>
      <c r="T385" s="9" t="str">
        <f>IF(ISNA($J385), IF(ISNA($K385), IF(ISNA($L385), IF(ISNA($M385), IF(ISNA($N385), IF(ISNA($O385), IF(ISNA($P385), IF(ISNA($Q385), IF(ISNA($R385), "###error###", "WM"),"IL"),"NE"),"EN"),"EV"),"TR"),"DI"),"CO"),"AB")</f>
        <v>CO</v>
      </c>
      <c r="U385" s="9">
        <f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33</v>
      </c>
      <c r="V385" s="9" t="str">
        <f>INDEX('Wand Mapping'!K:K, U385)</f>
        <v>wand_ai_310</v>
      </c>
      <c r="W385" s="9" t="str">
        <f>_xlfn.CONCAT(V385, "_", T385)</f>
        <v>wand_ai_310_CO</v>
      </c>
      <c r="Z385" s="9" t="str">
        <f>IF(ISBLANK(X385), W385, X385)</f>
        <v>wand_ai_310_CO</v>
      </c>
    </row>
    <row r="386" spans="1:26">
      <c r="A386" s="9" t="s">
        <v>396</v>
      </c>
      <c r="B386" s="9" t="s">
        <v>776</v>
      </c>
      <c r="C386" s="9">
        <v>8</v>
      </c>
      <c r="D386" s="9">
        <v>16</v>
      </c>
      <c r="E386" s="9" t="str">
        <f>_xlfn.CONCAT(B386, RIGHT(_xlfn.CONCAT("0", D386), 2))</f>
        <v>BZ-8516</v>
      </c>
      <c r="F386" s="9" t="s">
        <v>1307</v>
      </c>
      <c r="G386" s="9" t="s">
        <v>655</v>
      </c>
      <c r="H386" s="9" t="s">
        <v>652</v>
      </c>
      <c r="J386" s="9">
        <f>MATCH($A386, 'Spells By School'!A:A, 0)</f>
        <v>28</v>
      </c>
      <c r="K386" s="9" t="e">
        <f>MATCH($A386, 'Spells By School'!B:B, 0)</f>
        <v>#N/A</v>
      </c>
      <c r="L386" s="9" t="e">
        <f>MATCH($A386, 'Spells By School'!C:C, 0)</f>
        <v>#N/A</v>
      </c>
      <c r="M386" s="9" t="e">
        <f>MATCH($A386, 'Spells By School'!D:D, 0)</f>
        <v>#N/A</v>
      </c>
      <c r="N386" s="9" t="e">
        <f>MATCH($A386, 'Spells By School'!E:E, 0)</f>
        <v>#N/A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 t="e">
        <f>MATCH($A386, 'Spells By School'!H:H, 0)</f>
        <v>#N/A</v>
      </c>
      <c r="R386" s="9" t="e">
        <f>MATCH($A386, 'Spells By School'!I:I, 0)</f>
        <v>#N/A</v>
      </c>
      <c r="S386" s="9" t="str">
        <f>IF(ISNA($J386), IF(ISNA($K386), IF(ISNA($L386), IF(ISNA($M386), IF(ISNA($N386), IF(ISNA($O386), IF(ISNA($P386), IF(ISNA($Q386), IF(ISNA($R386), "###error###", R$1),Q$1),P$1),O$1),N$1),M$1),L$1),K$1),J$1)</f>
        <v>Abjuration</v>
      </c>
      <c r="T386" s="9" t="str">
        <f>IF(ISNA($J386), IF(ISNA($K386), IF(ISNA($L386), IF(ISNA($M386), IF(ISNA($N386), IF(ISNA($O386), IF(ISNA($P386), IF(ISNA($Q386), IF(ISNA($R386), "###error###", "WM"),"IL"),"NE"),"EN"),"EV"),"TR"),"DI"),"CO"),"AB")</f>
        <v>AB</v>
      </c>
      <c r="U386" s="9">
        <f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65</v>
      </c>
      <c r="V386" s="9" t="str">
        <f>INDEX('Wand Mapping'!K:K, U386)</f>
        <v>wand_ai_630</v>
      </c>
      <c r="W386" s="9" t="str">
        <f>_xlfn.CONCAT(V386, "_", T386)</f>
        <v>wand_ai_630_AB</v>
      </c>
      <c r="Z386" s="9" t="str">
        <f>IF(ISBLANK(X386), W386, X386)</f>
        <v>wand_ai_630_AB</v>
      </c>
    </row>
    <row r="387" spans="1:26">
      <c r="A387" s="9" t="s">
        <v>324</v>
      </c>
      <c r="B387" s="9" t="s">
        <v>777</v>
      </c>
      <c r="C387" s="9">
        <v>8</v>
      </c>
      <c r="D387" s="9">
        <v>16</v>
      </c>
      <c r="E387" s="9" t="str">
        <f>_xlfn.CONCAT(B387, RIGHT(_xlfn.CONCAT("0", D387), 2))</f>
        <v>BZ-8616</v>
      </c>
      <c r="F387" s="9" t="s">
        <v>1308</v>
      </c>
      <c r="G387" s="9" t="s">
        <v>655</v>
      </c>
      <c r="H387" s="9" t="s">
        <v>652</v>
      </c>
      <c r="J387" s="9" t="e">
        <f>MATCH($A387, 'Spells By School'!A:A, 0)</f>
        <v>#N/A</v>
      </c>
      <c r="K387" s="9" t="e">
        <f>MATCH($A387, 'Spells By School'!B:B, 0)</f>
        <v>#N/A</v>
      </c>
      <c r="L387" s="9" t="e">
        <f>MATCH($A387, 'Spells By School'!C:C, 0)</f>
        <v>#N/A</v>
      </c>
      <c r="M387" s="9" t="e">
        <f>MATCH($A387, 'Spells By School'!D:D, 0)</f>
        <v>#N/A</v>
      </c>
      <c r="N387" s="9">
        <f>MATCH($A387, 'Spells By School'!E:E, 0)</f>
        <v>70</v>
      </c>
      <c r="O387" s="9" t="e">
        <f>MATCH($A387, 'Spells By School'!F:F, 0)</f>
        <v>#N/A</v>
      </c>
      <c r="P387" s="9" t="e">
        <f ca="1">MATCH($A387, 'Spells By School'!G:G, 0)</f>
        <v>#N/A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>IF(ISNA($J387), IF(ISNA($K387), IF(ISNA($L387), IF(ISNA($M387), IF(ISNA($N387), IF(ISNA($O387), IF(ISNA($P387), IF(ISNA($Q387), IF(ISNA($R387), "###error###", R$1),Q$1),P$1),O$1),N$1),M$1),L$1),K$1),J$1)</f>
        <v>Invocation</v>
      </c>
      <c r="T387" s="9" t="str">
        <f>IF(ISNA($J387), IF(ISNA($K387), IF(ISNA($L387), IF(ISNA($M387), IF(ISNA($N387), IF(ISNA($O387), IF(ISNA($P387), IF(ISNA($Q387), IF(ISNA($R387), "###error###", "WM"),"IL"),"NE"),"EN"),"EV"),"TR"),"DI"),"CO"),"AB")</f>
        <v>EV</v>
      </c>
      <c r="U387" s="9">
        <f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53</v>
      </c>
      <c r="V387" s="9" t="str">
        <f>INDEX('Wand Mapping'!K:K, U387)</f>
        <v>wand_ai_510</v>
      </c>
      <c r="W387" s="9" t="str">
        <f>_xlfn.CONCAT(V387, "_", T387)</f>
        <v>wand_ai_510_EV</v>
      </c>
      <c r="Z387" s="9" t="str">
        <f>IF(ISBLANK(X387), W387, X387)</f>
        <v>wand_ai_510_EV</v>
      </c>
    </row>
    <row r="388" spans="1:26">
      <c r="A388" s="9" t="s">
        <v>77</v>
      </c>
      <c r="B388" s="9" t="s">
        <v>778</v>
      </c>
      <c r="C388" s="9">
        <v>8</v>
      </c>
      <c r="D388" s="9">
        <v>16</v>
      </c>
      <c r="E388" s="9" t="str">
        <f>_xlfn.CONCAT(B388, RIGHT(_xlfn.CONCAT("0", D388), 2))</f>
        <v>BZ-8716</v>
      </c>
      <c r="F388" s="9" t="s">
        <v>1309</v>
      </c>
      <c r="G388" s="9" t="s">
        <v>655</v>
      </c>
      <c r="H388" s="9" t="s">
        <v>652</v>
      </c>
      <c r="J388" s="9" t="e">
        <f>MATCH($A388, 'Spells By School'!A:A, 0)</f>
        <v>#N/A</v>
      </c>
      <c r="K388" s="9" t="e">
        <f>MATCH($A388, 'Spells By School'!B:B, 0)</f>
        <v>#N/A</v>
      </c>
      <c r="L388" s="9" t="e">
        <f>MATCH($A388, 'Spells By School'!C:C, 0)</f>
        <v>#N/A</v>
      </c>
      <c r="M388" s="9" t="e">
        <f>MATCH($A388, 'Spells By School'!D:D, 0)</f>
        <v>#N/A</v>
      </c>
      <c r="N388" s="9">
        <f>MATCH($A388, 'Spells By School'!E:E, 0)</f>
        <v>41</v>
      </c>
      <c r="O388" s="9" t="e">
        <f>MATCH($A388, 'Spells By School'!F:F, 0)</f>
        <v>#N/A</v>
      </c>
      <c r="P388" s="9" t="e">
        <f ca="1">MATCH($A388, 'Spells By School'!G:G, 0)</f>
        <v>#N/A</v>
      </c>
      <c r="Q388" s="9" t="e">
        <f>MATCH($A388, 'Spells By School'!H:H, 0)</f>
        <v>#N/A</v>
      </c>
      <c r="R388" s="9" t="e">
        <f>MATCH($A388, 'Spells By School'!I:I, 0)</f>
        <v>#N/A</v>
      </c>
      <c r="S388" s="9" t="str">
        <f>IF(ISNA($J388), IF(ISNA($K388), IF(ISNA($L388), IF(ISNA($M388), IF(ISNA($N388), IF(ISNA($O388), IF(ISNA($P388), IF(ISNA($Q388), IF(ISNA($R388), "###error###", R$1),Q$1),P$1),O$1),N$1),M$1),L$1),K$1),J$1)</f>
        <v>Invocation</v>
      </c>
      <c r="T388" s="9" t="str">
        <f>IF(ISNA($J388), IF(ISNA($K388), IF(ISNA($L388), IF(ISNA($M388), IF(ISNA($N388), IF(ISNA($O388), IF(ISNA($P388), IF(ISNA($Q388), IF(ISNA($R388), "###error###", "WM"),"IL"),"NE"),"EN"),"EV"),"TR"),"DI"),"CO"),"AB")</f>
        <v>EV</v>
      </c>
      <c r="U388" s="9">
        <f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14</v>
      </c>
      <c r="V388" s="9" t="str">
        <f>INDEX('Wand Mapping'!K:K, U388)</f>
        <v>wand_ai_120</v>
      </c>
      <c r="W388" s="9" t="str">
        <f>_xlfn.CONCAT(V388, "_", T388)</f>
        <v>wand_ai_120_EV</v>
      </c>
      <c r="Z388" s="9" t="str">
        <f>IF(ISBLANK(X388), W388, X388)</f>
        <v>wand_ai_120_EV</v>
      </c>
    </row>
    <row r="389" spans="1:26">
      <c r="A389" s="9" t="s">
        <v>195</v>
      </c>
      <c r="B389" s="9" t="s">
        <v>780</v>
      </c>
      <c r="C389" s="9">
        <v>8</v>
      </c>
      <c r="D389" s="9">
        <v>16</v>
      </c>
      <c r="E389" s="9" t="str">
        <f>_xlfn.CONCAT(B389, RIGHT(_xlfn.CONCAT("0", D389), 2))</f>
        <v>BZ-8916</v>
      </c>
      <c r="F389" s="9" t="s">
        <v>1311</v>
      </c>
      <c r="G389" s="9" t="s">
        <v>655</v>
      </c>
      <c r="H389" s="9" t="s">
        <v>652</v>
      </c>
      <c r="J389" s="9" t="e">
        <f>MATCH($A389, 'Spells By School'!A:A, 0)</f>
        <v>#N/A</v>
      </c>
      <c r="K389" s="9" t="e">
        <f>MATCH($A389, 'Spells By School'!B:B, 0)</f>
        <v>#N/A</v>
      </c>
      <c r="L389" s="9" t="e">
        <f>MATCH($A389, 'Spells By School'!C:C, 0)</f>
        <v>#N/A</v>
      </c>
      <c r="M389" s="9" t="e">
        <f>MATCH($A389, 'Spells By School'!D:D, 0)</f>
        <v>#N/A</v>
      </c>
      <c r="N389" s="9" t="e">
        <f>MATCH($A389, 'Spells By School'!E:E, 0)</f>
        <v>#N/A</v>
      </c>
      <c r="O389" s="9" t="e">
        <f>MATCH($A389, 'Spells By School'!F:F, 0)</f>
        <v>#N/A</v>
      </c>
      <c r="P389" s="9">
        <f ca="1">MATCH($A389, 'Spells By School'!G:G, 0)</f>
        <v>2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 ca="1">IF(ISNA($J389), IF(ISNA($K389), IF(ISNA($L389), IF(ISNA($M389), IF(ISNA($N389), IF(ISNA($O389), IF(ISNA($P389), IF(ISNA($Q389), IF(ISNA($R389), "###error###", R$1),Q$1),P$1),O$1),N$1),M$1),L$1),K$1),J$1)</f>
        <v>Necromancy</v>
      </c>
      <c r="T389" s="9" t="str">
        <f ca="1">IF(ISNA($J389), IF(ISNA($K389), IF(ISNA($L389), IF(ISNA($M389), IF(ISNA($N389), IF(ISNA($O389), IF(ISNA($P389), IF(ISNA($Q389), IF(ISNA($R389), "###error###", "WM"),"IL"),"NE"),"EN"),"EV"),"TR"),"DI"),"CO"),"AB")</f>
        <v>NE</v>
      </c>
      <c r="U389" s="9">
        <f ca="1"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34</v>
      </c>
      <c r="V389" s="9" t="str">
        <f ca="1">INDEX('Wand Mapping'!K:K, U389)</f>
        <v>wand_ai_320</v>
      </c>
      <c r="W389" s="9" t="str">
        <f ca="1">_xlfn.CONCAT(V389, "_", T389)</f>
        <v>wand_ai_320_NE</v>
      </c>
      <c r="Z389" s="9" t="str">
        <f ca="1">IF(ISBLANK(X389), W389, X389)</f>
        <v>wand_ai_320_NE</v>
      </c>
    </row>
    <row r="390" spans="1:26">
      <c r="A390" s="9" t="s">
        <v>34</v>
      </c>
      <c r="B390" s="9" t="s">
        <v>1318</v>
      </c>
      <c r="C390" s="9">
        <v>8</v>
      </c>
      <c r="D390" s="9">
        <v>16</v>
      </c>
      <c r="E390" s="9" t="str">
        <f>_xlfn.CONCAT(B390, RIGHT(_xlfn.CONCAT("0", D390), 2))</f>
        <v>BZ-8A16</v>
      </c>
      <c r="F390" s="9" t="s">
        <v>1312</v>
      </c>
      <c r="G390" s="9" t="s">
        <v>655</v>
      </c>
      <c r="H390" s="9" t="s">
        <v>652</v>
      </c>
      <c r="J390" s="9" t="e">
        <f>MATCH($A390, 'Spells By School'!A:A, 0)</f>
        <v>#N/A</v>
      </c>
      <c r="K390" s="9">
        <f>MATCH($A390, 'Spells By School'!B:B, 0)</f>
        <v>46</v>
      </c>
      <c r="L390" s="9" t="e">
        <f>MATCH($A390, 'Spells By School'!C:C, 0)</f>
        <v>#N/A</v>
      </c>
      <c r="M390" s="9" t="e">
        <f>MATCH($A390, 'Spells By School'!D:D, 0)</f>
        <v>#N/A</v>
      </c>
      <c r="N390" s="9" t="e">
        <f>MATCH($A390, 'Spells By School'!E:E, 0)</f>
        <v>#N/A</v>
      </c>
      <c r="O390" s="9" t="e">
        <f>MATCH($A390, 'Spells By School'!F:F, 0)</f>
        <v>#N/A</v>
      </c>
      <c r="P390" s="9" t="e">
        <f ca="1">MATCH($A390, 'Spells By School'!G:G, 0)</f>
        <v>#N/A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>IF(ISNA($J390), IF(ISNA($K390), IF(ISNA($L390), IF(ISNA($M390), IF(ISNA($N390), IF(ISNA($O390), IF(ISNA($P390), IF(ISNA($Q390), IF(ISNA($R390), "###error###", R$1),Q$1),P$1),O$1),N$1),M$1),L$1),K$1),J$1)</f>
        <v>Conjuration</v>
      </c>
      <c r="T390" s="9" t="str">
        <f>IF(ISNA($J390), IF(ISNA($K390), IF(ISNA($L390), IF(ISNA($M390), IF(ISNA($N390), IF(ISNA($O390), IF(ISNA($P390), IF(ISNA($Q390), IF(ISNA($R390), "###error###", "WM"),"IL"),"NE"),"EN"),"EV"),"TR"),"DI"),"CO"),"AB")</f>
        <v>CO</v>
      </c>
      <c r="U390" s="9">
        <f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7</v>
      </c>
      <c r="V390" s="9" t="str">
        <f>INDEX('Wand Mapping'!K:K, U390)</f>
        <v>wand_ai_050</v>
      </c>
      <c r="W390" s="9" t="str">
        <f>_xlfn.CONCAT(V390, "_", T390)</f>
        <v>wand_ai_050_CO</v>
      </c>
      <c r="Z390" s="9" t="str">
        <f>IF(ISBLANK(X390), W390, X390)</f>
        <v>wand_ai_050_CO</v>
      </c>
    </row>
    <row r="391" spans="1:26">
      <c r="A391" s="9" t="s">
        <v>487</v>
      </c>
      <c r="B391" s="9" t="s">
        <v>1319</v>
      </c>
      <c r="C391" s="9">
        <v>8</v>
      </c>
      <c r="D391" s="9">
        <v>16</v>
      </c>
      <c r="E391" s="9" t="str">
        <f>_xlfn.CONCAT(B391, RIGHT(_xlfn.CONCAT("0", D391), 2))</f>
        <v>BZ-8B16</v>
      </c>
      <c r="F391" s="9" t="s">
        <v>1313</v>
      </c>
      <c r="G391" s="9" t="s">
        <v>655</v>
      </c>
      <c r="H391" s="9" t="s">
        <v>652</v>
      </c>
      <c r="J391" s="9" t="e">
        <f>MATCH($A391, 'Spells By School'!A:A, 0)</f>
        <v>#N/A</v>
      </c>
      <c r="K391" s="9">
        <f>MATCH($A391, 'Spells By School'!B:B, 0)</f>
        <v>57</v>
      </c>
      <c r="L391" s="9" t="e">
        <f>MATCH($A391, 'Spells By School'!C:C, 0)</f>
        <v>#N/A</v>
      </c>
      <c r="M391" s="9" t="e">
        <f>MATCH($A391, 'Spells By School'!D:D, 0)</f>
        <v>#N/A</v>
      </c>
      <c r="N391" s="9" t="e">
        <f>MATCH($A391, 'Spells By School'!E:E, 0)</f>
        <v>#N/A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>IF(ISNA($J391), IF(ISNA($K391), IF(ISNA($L391), IF(ISNA($M391), IF(ISNA($N391), IF(ISNA($O391), IF(ISNA($P391), IF(ISNA($Q391), IF(ISNA($R391), "###error###", R$1),Q$1),P$1),O$1),N$1),M$1),L$1),K$1),J$1)</f>
        <v>Conjuration</v>
      </c>
      <c r="T391" s="9" t="str">
        <f>IF(ISNA($J391), IF(ISNA($K391), IF(ISNA($L391), IF(ISNA($M391), IF(ISNA($N391), IF(ISNA($O391), IF(ISNA($P391), IF(ISNA($Q391), IF(ISNA($R391), "###error###", "WM"),"IL"),"NE"),"EN"),"EV"),"TR"),"DI"),"CO"),"AB")</f>
        <v>CO</v>
      </c>
      <c r="U391" s="9">
        <f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79</v>
      </c>
      <c r="V391" s="9" t="str">
        <f>INDEX('Wand Mapping'!K:K, U391)</f>
        <v>wand_ai_770</v>
      </c>
      <c r="W391" s="9" t="str">
        <f>_xlfn.CONCAT(V391, "_", T391)</f>
        <v>wand_ai_770_CO</v>
      </c>
      <c r="Z391" s="9" t="str">
        <f>IF(ISBLANK(X391), W391, X391)</f>
        <v>wand_ai_770_CO</v>
      </c>
    </row>
    <row r="392" spans="1:26">
      <c r="A392" s="9" t="s">
        <v>230</v>
      </c>
      <c r="B392" s="9" t="s">
        <v>1322</v>
      </c>
      <c r="C392" s="9">
        <v>8</v>
      </c>
      <c r="D392" s="9">
        <v>16</v>
      </c>
      <c r="E392" s="9" t="str">
        <f>_xlfn.CONCAT(B392, RIGHT(_xlfn.CONCAT("0", D392), 2))</f>
        <v>BZ-8E16</v>
      </c>
      <c r="F392" s="9" t="s">
        <v>1316</v>
      </c>
      <c r="G392" s="9" t="s">
        <v>655</v>
      </c>
      <c r="H392" s="9" t="s">
        <v>652</v>
      </c>
      <c r="J392" s="9" t="e">
        <f>MATCH($A392, 'Spells By School'!A:A, 0)</f>
        <v>#N/A</v>
      </c>
      <c r="K392" s="9" t="e">
        <f>MATCH($A392, 'Spells By School'!B:B, 0)</f>
        <v>#N/A</v>
      </c>
      <c r="L392" s="9" t="e">
        <f>MATCH($A392, 'Spells By School'!C:C, 0)</f>
        <v>#N/A</v>
      </c>
      <c r="M392" s="9" t="e">
        <f>MATCH($A392, 'Spells By School'!D:D, 0)</f>
        <v>#N/A</v>
      </c>
      <c r="N392" s="9">
        <f>MATCH($A392, 'Spells By School'!E:E, 0)</f>
        <v>7</v>
      </c>
      <c r="O392" s="9" t="e">
        <f>MATCH($A392, 'Spells By School'!F:F, 0)</f>
        <v>#N/A</v>
      </c>
      <c r="P392" s="9" t="e">
        <f ca="1">MATCH($A392, 'Spells By School'!G:G, 0)</f>
        <v>#N/A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>IF(ISNA($J392), IF(ISNA($K392), IF(ISNA($L392), IF(ISNA($M392), IF(ISNA($N392), IF(ISNA($O392), IF(ISNA($P392), IF(ISNA($Q392), IF(ISNA($R392), "###error###", R$1),Q$1),P$1),O$1),N$1),M$1),L$1),K$1),J$1)</f>
        <v>Invocation</v>
      </c>
      <c r="T392" s="9" t="str">
        <f>IF(ISNA($J392), IF(ISNA($K392), IF(ISNA($L392), IF(ISNA($M392), IF(ISNA($N392), IF(ISNA($O392), IF(ISNA($P392), IF(ISNA($Q392), IF(ISNA($R392), "###error###", "WM"),"IL"),"NE"),"EN"),"EV"),"TR"),"DI"),"CO"),"AB")</f>
        <v>EV</v>
      </c>
      <c r="U392" s="9">
        <f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40</v>
      </c>
      <c r="V392" s="9" t="str">
        <f>INDEX('Wand Mapping'!K:K, U392)</f>
        <v>wand_ai_380</v>
      </c>
      <c r="W392" s="9" t="str">
        <f>_xlfn.CONCAT(V392, "_", T392)</f>
        <v>wand_ai_380_EV</v>
      </c>
      <c r="Z392" s="9" t="str">
        <f>IF(ISBLANK(X392), W392, X392)</f>
        <v>wand_ai_380_EV</v>
      </c>
    </row>
    <row r="393" spans="1:26">
      <c r="A393" s="9" t="s">
        <v>601</v>
      </c>
      <c r="B393" s="9" t="s">
        <v>781</v>
      </c>
      <c r="C393" s="9">
        <v>9</v>
      </c>
      <c r="D393" s="9">
        <v>18</v>
      </c>
      <c r="E393" s="9" t="str">
        <f>_xlfn.CONCAT(B393, RIGHT(_xlfn.CONCAT("0", D393), 2))</f>
        <v>BZ-9018</v>
      </c>
      <c r="F393" s="9" t="s">
        <v>1323</v>
      </c>
      <c r="G393" s="9" t="s">
        <v>655</v>
      </c>
      <c r="H393" s="9" t="s">
        <v>652</v>
      </c>
      <c r="J393" s="9">
        <f>MATCH($A393, 'Spells By School'!A:A, 0)</f>
        <v>72</v>
      </c>
      <c r="K393" s="9" t="e">
        <f>MATCH($A393, 'Spells By School'!B:B, 0)</f>
        <v>#N/A</v>
      </c>
      <c r="L393" s="9" t="e">
        <f>MATCH($A393, 'Spells By School'!C:C, 0)</f>
        <v>#N/A</v>
      </c>
      <c r="M393" s="9" t="e">
        <f>MATCH($A393, 'Spells By School'!D:D, 0)</f>
        <v>#N/A</v>
      </c>
      <c r="N393" s="9" t="e">
        <f>MATCH($A393, 'Spells By School'!E:E, 0)</f>
        <v>#N/A</v>
      </c>
      <c r="O393" s="9" t="e">
        <f>MATCH($A393, 'Spells By School'!F:F, 0)</f>
        <v>#N/A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>IF(ISNA($J393), IF(ISNA($K393), IF(ISNA($L393), IF(ISNA($M393), IF(ISNA($N393), IF(ISNA($O393), IF(ISNA($P393), IF(ISNA($Q393), IF(ISNA($R393), "###error###", R$1),Q$1),P$1),O$1),N$1),M$1),L$1),K$1),J$1)</f>
        <v>Abjuration</v>
      </c>
      <c r="T393" s="9" t="str">
        <f>IF(ISNA($J393), IF(ISNA($K393), IF(ISNA($L393), IF(ISNA($M393), IF(ISNA($N393), IF(ISNA($O393), IF(ISNA($P393), IF(ISNA($Q393), IF(ISNA($R393), "###error###", "WM"),"IL"),"NE"),"EN"),"EV"),"TR"),"DI"),"CO"),"AB")</f>
        <v>AB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96</v>
      </c>
      <c r="V393" s="9" t="str">
        <f>INDEX('Wand Mapping'!K:K, U393)</f>
        <v>wand_ai_940</v>
      </c>
      <c r="W393" s="9" t="str">
        <f>_xlfn.CONCAT(V393, "_", T393)</f>
        <v>wand_ai_940_AB</v>
      </c>
      <c r="Z393" s="9" t="str">
        <f>IF(ISBLANK(X393), W393, X393)</f>
        <v>wand_ai_940_AB</v>
      </c>
    </row>
    <row r="394" spans="1:26">
      <c r="A394" s="9" t="s">
        <v>38</v>
      </c>
      <c r="B394" s="9" t="s">
        <v>782</v>
      </c>
      <c r="C394" s="9">
        <v>9</v>
      </c>
      <c r="D394" s="9">
        <v>18</v>
      </c>
      <c r="E394" s="9" t="str">
        <f>_xlfn.CONCAT(B394, RIGHT(_xlfn.CONCAT("0", D394), 2))</f>
        <v>BZ-9118</v>
      </c>
      <c r="F394" s="9" t="s">
        <v>1324</v>
      </c>
      <c r="G394" s="9" t="s">
        <v>655</v>
      </c>
      <c r="H394" s="9" t="s">
        <v>652</v>
      </c>
      <c r="J394" s="9">
        <f>MATCH($A394, 'Spells By School'!A:A, 0)</f>
        <v>74</v>
      </c>
      <c r="K394" s="9" t="e">
        <f>MATCH($A394, 'Spells By School'!B:B, 0)</f>
        <v>#N/A</v>
      </c>
      <c r="L394" s="9" t="e">
        <f>MATCH($A394, 'Spells By School'!C:C, 0)</f>
        <v>#N/A</v>
      </c>
      <c r="M394" s="9" t="e">
        <f>MATCH($A394, 'Spells By School'!D:D, 0)</f>
        <v>#N/A</v>
      </c>
      <c r="N394" s="9" t="e">
        <f>MATCH($A394, 'Spells By School'!E:E, 0)</f>
        <v>#N/A</v>
      </c>
      <c r="O394" s="9" t="e">
        <f>MATCH($A394, 'Spells By School'!F:F, 0)</f>
        <v>#N/A</v>
      </c>
      <c r="P394" s="9" t="e">
        <f ca="1">MATCH($A394, 'Spells By School'!G:G, 0)</f>
        <v>#N/A</v>
      </c>
      <c r="Q394" s="9" t="e">
        <f>MATCH($A394, 'Spells By School'!H:H, 0)</f>
        <v>#N/A</v>
      </c>
      <c r="R394" s="9" t="e">
        <f>MATCH($A394, 'Spells By School'!I:I, 0)</f>
        <v>#N/A</v>
      </c>
      <c r="S394" s="9" t="str">
        <f>IF(ISNA($J394), IF(ISNA($K394), IF(ISNA($L394), IF(ISNA($M394), IF(ISNA($N394), IF(ISNA($O394), IF(ISNA($P394), IF(ISNA($Q394), IF(ISNA($R394), "###error###", R$1),Q$1),P$1),O$1),N$1),M$1),L$1),K$1),J$1)</f>
        <v>Abjuration</v>
      </c>
      <c r="T394" s="9" t="str">
        <f>IF(ISNA($J394), IF(ISNA($K394), IF(ISNA($L394), IF(ISNA($M394), IF(ISNA($N394), IF(ISNA($O394), IF(ISNA($P394), IF(ISNA($Q394), IF(ISNA($R394), "###error###", "WM"),"IL"),"NE"),"EN"),"EV"),"TR"),"DI"),"CO"),"AB")</f>
        <v>AB</v>
      </c>
      <c r="U394" s="9">
        <f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8</v>
      </c>
      <c r="V394" s="9" t="str">
        <f>INDEX('Wand Mapping'!K:K, U394)</f>
        <v>wand_ai_060</v>
      </c>
      <c r="W394" s="9" t="str">
        <f>_xlfn.CONCAT(V394, "_", T394)</f>
        <v>wand_ai_060_AB</v>
      </c>
      <c r="Z394" s="9" t="str">
        <f>IF(ISBLANK(X394), W394, X394)</f>
        <v>wand_ai_060_AB</v>
      </c>
    </row>
    <row r="395" spans="1:26">
      <c r="A395" s="9" t="s">
        <v>265</v>
      </c>
      <c r="B395" s="9" t="s">
        <v>784</v>
      </c>
      <c r="C395" s="9">
        <v>9</v>
      </c>
      <c r="D395" s="9">
        <v>18</v>
      </c>
      <c r="E395" s="9" t="str">
        <f>_xlfn.CONCAT(B395, RIGHT(_xlfn.CONCAT("0", D395), 2))</f>
        <v>BZ-9318</v>
      </c>
      <c r="F395" s="9" t="s">
        <v>1326</v>
      </c>
      <c r="G395" s="9" t="s">
        <v>655</v>
      </c>
      <c r="H395" s="9" t="s">
        <v>652</v>
      </c>
      <c r="J395" s="9">
        <f>MATCH($A395, 'Spells By School'!A:A, 0)</f>
        <v>3</v>
      </c>
      <c r="K395" s="9" t="e">
        <f>MATCH($A395, 'Spells By School'!B:B, 0)</f>
        <v>#N/A</v>
      </c>
      <c r="L395" s="9" t="e">
        <f>MATCH($A395, 'Spells By School'!C:C, 0)</f>
        <v>#N/A</v>
      </c>
      <c r="M395" s="9" t="e">
        <f>MATCH($A395, 'Spells By School'!D:D, 0)</f>
        <v>#N/A</v>
      </c>
      <c r="N395" s="9" t="e">
        <f>MATCH($A395, 'Spells By School'!E:E, 0)</f>
        <v>#N/A</v>
      </c>
      <c r="O395" s="9" t="e">
        <f>MATCH($A395, 'Spells By School'!F:F, 0)</f>
        <v>#N/A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>IF(ISNA($J395), IF(ISNA($K395), IF(ISNA($L395), IF(ISNA($M395), IF(ISNA($N395), IF(ISNA($O395), IF(ISNA($P395), IF(ISNA($Q395), IF(ISNA($R395), "###error###", R$1),Q$1),P$1),O$1),N$1),M$1),L$1),K$1),J$1)</f>
        <v>Abjuration</v>
      </c>
      <c r="T395" s="9" t="str">
        <f>IF(ISNA($J395), IF(ISNA($K395), IF(ISNA($L395), IF(ISNA($M395), IF(ISNA($N395), IF(ISNA($O395), IF(ISNA($P395), IF(ISNA($Q395), IF(ISNA($R395), "###error###", "WM"),"IL"),"NE"),"EN"),"EV"),"TR"),"DI"),"CO"),"AB")</f>
        <v>AB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45</v>
      </c>
      <c r="V395" s="9" t="str">
        <f>INDEX('Wand Mapping'!K:K, U395)</f>
        <v>wand_ai_430</v>
      </c>
      <c r="W395" s="9" t="str">
        <f>_xlfn.CONCAT(V395, "_", T395)</f>
        <v>wand_ai_430_AB</v>
      </c>
      <c r="Z395" s="9" t="str">
        <f>IF(ISBLANK(X395), W395, X395)</f>
        <v>wand_ai_430_AB</v>
      </c>
    </row>
    <row r="396" spans="1:26">
      <c r="A396" s="9" t="s">
        <v>90</v>
      </c>
      <c r="B396" s="9" t="s">
        <v>785</v>
      </c>
      <c r="C396" s="9">
        <v>9</v>
      </c>
      <c r="D396" s="9">
        <v>18</v>
      </c>
      <c r="E396" s="9" t="str">
        <f>_xlfn.CONCAT(B396, RIGHT(_xlfn.CONCAT("0", D396), 2))</f>
        <v>BZ-9418</v>
      </c>
      <c r="F396" s="9" t="s">
        <v>1327</v>
      </c>
      <c r="G396" s="9" t="s">
        <v>655</v>
      </c>
      <c r="H396" s="9" t="s">
        <v>652</v>
      </c>
      <c r="J396" s="9" t="e">
        <f>MATCH($A396, 'Spells By School'!A:A, 0)</f>
        <v>#N/A</v>
      </c>
      <c r="K396" s="9" t="e">
        <f>MATCH($A396, 'Spells By School'!B:B, 0)</f>
        <v>#N/A</v>
      </c>
      <c r="L396" s="9" t="e">
        <f>MATCH($A396, 'Spells By School'!C:C, 0)</f>
        <v>#N/A</v>
      </c>
      <c r="M396" s="9" t="e">
        <f>MATCH($A396, 'Spells By School'!D:D, 0)</f>
        <v>#N/A</v>
      </c>
      <c r="N396" s="9">
        <f>MATCH($A396, 'Spells By School'!E:E, 0)</f>
        <v>12</v>
      </c>
      <c r="O396" s="9" t="e">
        <f>MATCH($A396, 'Spells By School'!F:F, 0)</f>
        <v>#N/A</v>
      </c>
      <c r="P396" s="9" t="e">
        <f ca="1">MATCH($A396, 'Spells By School'!G:G, 0)</f>
        <v>#N/A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>IF(ISNA($J396), IF(ISNA($K396), IF(ISNA($L396), IF(ISNA($M396), IF(ISNA($N396), IF(ISNA($O396), IF(ISNA($P396), IF(ISNA($Q396), IF(ISNA($R396), "###error###", R$1),Q$1),P$1),O$1),N$1),M$1),L$1),K$1),J$1)</f>
        <v>Invocation</v>
      </c>
      <c r="T396" s="9" t="str">
        <f>IF(ISNA($J396), IF(ISNA($K396), IF(ISNA($L396), IF(ISNA($M396), IF(ISNA($N396), IF(ISNA($O396), IF(ISNA($P396), IF(ISNA($Q396), IF(ISNA($R396), "###error###", "WM"),"IL"),"NE"),"EN"),"EV"),"TR"),"DI"),"CO"),"AB")</f>
        <v>EV</v>
      </c>
      <c r="U396" s="9">
        <f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16</v>
      </c>
      <c r="V396" s="9" t="str">
        <f>INDEX('Wand Mapping'!K:K, U396)</f>
        <v>wand_ai_140</v>
      </c>
      <c r="W396" s="9" t="str">
        <f>_xlfn.CONCAT(V396, "_", T396)</f>
        <v>wand_ai_140_EV</v>
      </c>
      <c r="Z396" s="9" t="str">
        <f>IF(ISBLANK(X396), W396, X396)</f>
        <v>wand_ai_140_EV</v>
      </c>
    </row>
    <row r="397" spans="1:26">
      <c r="A397" s="9" t="s">
        <v>466</v>
      </c>
      <c r="B397" s="9" t="s">
        <v>786</v>
      </c>
      <c r="C397" s="9">
        <v>9</v>
      </c>
      <c r="D397" s="9">
        <v>18</v>
      </c>
      <c r="E397" s="9" t="str">
        <f>_xlfn.CONCAT(B397, RIGHT(_xlfn.CONCAT("0", D397), 2))</f>
        <v>BZ-9518</v>
      </c>
      <c r="F397" s="9" t="s">
        <v>1328</v>
      </c>
      <c r="G397" s="9" t="s">
        <v>655</v>
      </c>
      <c r="H397" s="9" t="s">
        <v>652</v>
      </c>
      <c r="J397" s="9" t="e">
        <f>MATCH($A397, 'Spells By School'!A:A, 0)</f>
        <v>#N/A</v>
      </c>
      <c r="K397" s="9" t="e">
        <f>MATCH($A397, 'Spells By School'!B:B, 0)</f>
        <v>#N/A</v>
      </c>
      <c r="L397" s="9" t="e">
        <f>MATCH($A397, 'Spells By School'!C:C, 0)</f>
        <v>#N/A</v>
      </c>
      <c r="M397" s="9">
        <f>MATCH($A397, 'Spells By School'!D:D, 0)</f>
        <v>87</v>
      </c>
      <c r="N397" s="9" t="e">
        <f>MATCH($A397, 'Spells By School'!E:E, 0)</f>
        <v>#N/A</v>
      </c>
      <c r="O397" s="9" t="e">
        <f>MATCH($A397, 'Spells By School'!F:F, 0)</f>
        <v>#N/A</v>
      </c>
      <c r="P397" s="9" t="e">
        <f ca="1">MATCH($A397, 'Spells By School'!G:G, 0)</f>
        <v>#N/A</v>
      </c>
      <c r="Q397" s="9" t="e">
        <f>MATCH($A397, 'Spells By School'!H:H, 0)</f>
        <v>#N/A</v>
      </c>
      <c r="R397" s="9" t="e">
        <f>MATCH($A397, 'Spells By School'!I:I, 0)</f>
        <v>#N/A</v>
      </c>
      <c r="S397" s="9" t="str">
        <f>IF(ISNA($J397), IF(ISNA($K397), IF(ISNA($L397), IF(ISNA($M397), IF(ISNA($N397), IF(ISNA($O397), IF(ISNA($P397), IF(ISNA($Q397), IF(ISNA($R397), "###error###", R$1),Q$1),P$1),O$1),N$1),M$1),L$1),K$1),J$1)</f>
        <v>Transmutation</v>
      </c>
      <c r="T397" s="9" t="str">
        <f>IF(ISNA($J397), IF(ISNA($K397), IF(ISNA($L397), IF(ISNA($M397), IF(ISNA($N397), IF(ISNA($O397), IF(ISNA($P397), IF(ISNA($Q397), IF(ISNA($R397), "###error###", "WM"),"IL"),"NE"),"EN"),"EV"),"TR"),"DI"),"CO"),"AB")</f>
        <v>TR</v>
      </c>
      <c r="U397" s="9">
        <f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76</v>
      </c>
      <c r="V397" s="9" t="str">
        <f>INDEX('Wand Mapping'!K:K, U397)</f>
        <v>wand_ai_740</v>
      </c>
      <c r="W397" s="9" t="str">
        <f>_xlfn.CONCAT(V397, "_", T397)</f>
        <v>wand_ai_740_TR</v>
      </c>
      <c r="Z397" s="9" t="str">
        <f>IF(ISBLANK(X397), W397, X397)</f>
        <v>wand_ai_740_TR</v>
      </c>
    </row>
    <row r="398" spans="1:26">
      <c r="A398" s="9" t="s">
        <v>186</v>
      </c>
      <c r="B398" s="9" t="s">
        <v>787</v>
      </c>
      <c r="C398" s="9">
        <v>9</v>
      </c>
      <c r="D398" s="9">
        <v>18</v>
      </c>
      <c r="E398" s="9" t="str">
        <f>_xlfn.CONCAT(B398, RIGHT(_xlfn.CONCAT("0", D398), 2))</f>
        <v>BZ-9618</v>
      </c>
      <c r="F398" s="9" t="s">
        <v>1329</v>
      </c>
      <c r="G398" s="9" t="s">
        <v>655</v>
      </c>
      <c r="H398" s="9" t="s">
        <v>652</v>
      </c>
      <c r="J398" s="9">
        <f>MATCH($A398, 'Spells By School'!A:A, 0)</f>
        <v>26</v>
      </c>
      <c r="K398" s="9" t="e">
        <f>MATCH($A398, 'Spells By School'!B:B, 0)</f>
        <v>#N/A</v>
      </c>
      <c r="L398" s="9" t="e">
        <f>MATCH($A398, 'Spells By School'!C:C, 0)</f>
        <v>#N/A</v>
      </c>
      <c r="M398" s="9" t="e">
        <f>MATCH($A398, 'Spells By School'!D:D, 0)</f>
        <v>#N/A</v>
      </c>
      <c r="N398" s="9" t="e">
        <f>MATCH($A398, 'Spells By School'!E:E, 0)</f>
        <v>#N/A</v>
      </c>
      <c r="O398" s="9" t="e">
        <f>MATCH($A398, 'Spells By School'!F:F, 0)</f>
        <v>#N/A</v>
      </c>
      <c r="P398" s="9" t="e">
        <f ca="1">MATCH($A398, 'Spells By School'!G:G, 0)</f>
        <v>#N/A</v>
      </c>
      <c r="Q398" s="9" t="e">
        <f>MATCH($A398, 'Spells By School'!H:H, 0)</f>
        <v>#N/A</v>
      </c>
      <c r="R398" s="9" t="e">
        <f>MATCH($A398, 'Spells By School'!I:I, 0)</f>
        <v>#N/A</v>
      </c>
      <c r="S398" s="9" t="str">
        <f>IF(ISNA($J398), IF(ISNA($K398), IF(ISNA($L398), IF(ISNA($M398), IF(ISNA($N398), IF(ISNA($O398), IF(ISNA($P398), IF(ISNA($Q398), IF(ISNA($R398), "###error###", R$1),Q$1),P$1),O$1),N$1),M$1),L$1),K$1),J$1)</f>
        <v>Abjuration</v>
      </c>
      <c r="T398" s="9" t="str">
        <f>IF(ISNA($J398), IF(ISNA($K398), IF(ISNA($L398), IF(ISNA($M398), IF(ISNA($N398), IF(ISNA($O398), IF(ISNA($P398), IF(ISNA($Q398), IF(ISNA($R398), "###error###", "WM"),"IL"),"NE"),"EN"),"EV"),"TR"),"DI"),"CO"),"AB")</f>
        <v>AB</v>
      </c>
      <c r="U398" s="9">
        <f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33</v>
      </c>
      <c r="V398" s="9" t="str">
        <f>INDEX('Wand Mapping'!K:K, U398)</f>
        <v>wand_ai_310</v>
      </c>
      <c r="W398" s="9" t="str">
        <f>_xlfn.CONCAT(V398, "_", T398)</f>
        <v>wand_ai_310_AB</v>
      </c>
      <c r="Z398" s="9" t="str">
        <f>IF(ISBLANK(X398), W398, X398)</f>
        <v>wand_ai_310_AB</v>
      </c>
    </row>
    <row r="399" spans="1:26">
      <c r="A399" s="9" t="s">
        <v>450</v>
      </c>
      <c r="B399" s="9" t="s">
        <v>788</v>
      </c>
      <c r="C399" s="9">
        <v>9</v>
      </c>
      <c r="D399" s="9">
        <v>18</v>
      </c>
      <c r="E399" s="9" t="str">
        <f>_xlfn.CONCAT(B399, RIGHT(_xlfn.CONCAT("0", D399), 2))</f>
        <v>BZ-9718</v>
      </c>
      <c r="F399" s="9" t="s">
        <v>1330</v>
      </c>
      <c r="G399" s="9" t="s">
        <v>655</v>
      </c>
      <c r="H399" s="9" t="s">
        <v>652</v>
      </c>
      <c r="J399" s="9" t="e">
        <f>MATCH($A399, 'Spells By School'!A:A, 0)</f>
        <v>#N/A</v>
      </c>
      <c r="K399" s="9" t="e">
        <f>MATCH($A399, 'Spells By School'!B:B, 0)</f>
        <v>#N/A</v>
      </c>
      <c r="L399" s="9" t="e">
        <f>MATCH($A399, 'Spells By School'!C:C, 0)</f>
        <v>#N/A</v>
      </c>
      <c r="M399" s="9" t="e">
        <f>MATCH($A399, 'Spells By School'!D:D, 0)</f>
        <v>#N/A</v>
      </c>
      <c r="N399" s="9">
        <f>MATCH($A399, 'Spells By School'!E:E, 0)</f>
        <v>51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 t="e">
        <f>MATCH($A399, 'Spells By School'!H:H, 0)</f>
        <v>#N/A</v>
      </c>
      <c r="R399" s="9" t="e">
        <f>MATCH($A399, 'Spells By School'!I:I, 0)</f>
        <v>#N/A</v>
      </c>
      <c r="S399" s="9" t="str">
        <f>IF(ISNA($J399), IF(ISNA($K399), IF(ISNA($L399), IF(ISNA($M399), IF(ISNA($N399), IF(ISNA($O399), IF(ISNA($P399), IF(ISNA($Q399), IF(ISNA($R399), "###error###", R$1),Q$1),P$1),O$1),N$1),M$1),L$1),K$1),J$1)</f>
        <v>Invocation</v>
      </c>
      <c r="T399" s="9" t="str">
        <f>IF(ISNA($J399), IF(ISNA($K399), IF(ISNA($L399), IF(ISNA($M399), IF(ISNA($N399), IF(ISNA($O399), IF(ISNA($P399), IF(ISNA($Q399), IF(ISNA($R399), "###error###", "WM"),"IL"),"NE"),"EN"),"EV"),"TR"),"DI"),"CO"),"AB")</f>
        <v>EV</v>
      </c>
      <c r="U399" s="9">
        <f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73</v>
      </c>
      <c r="V399" s="9" t="str">
        <f>INDEX('Wand Mapping'!K:K, U399)</f>
        <v>wand_ai_710</v>
      </c>
      <c r="W399" s="9" t="str">
        <f>_xlfn.CONCAT(V399, "_", T399)</f>
        <v>wand_ai_710_EV</v>
      </c>
      <c r="Z399" s="9" t="str">
        <f>IF(ISBLANK(X399), W399, X399)</f>
        <v>wand_ai_710_EV</v>
      </c>
    </row>
    <row r="400" spans="1:26">
      <c r="A400" s="9" t="s">
        <v>74</v>
      </c>
      <c r="B400" s="9" t="s">
        <v>789</v>
      </c>
      <c r="C400" s="9">
        <v>9</v>
      </c>
      <c r="D400" s="9">
        <v>18</v>
      </c>
      <c r="E400" s="9" t="str">
        <f>_xlfn.CONCAT(B400, RIGHT(_xlfn.CONCAT("0", D400), 2))</f>
        <v>BZ-9818</v>
      </c>
      <c r="F400" s="9" t="s">
        <v>1331</v>
      </c>
      <c r="G400" s="9" t="s">
        <v>655</v>
      </c>
      <c r="H400" s="9" t="s">
        <v>652</v>
      </c>
      <c r="J400" s="9" t="e">
        <f>MATCH($A400, 'Spells By School'!A:A, 0)</f>
        <v>#N/A</v>
      </c>
      <c r="K400" s="9">
        <f>MATCH($A400, 'Spells By School'!B:B, 0)</f>
        <v>60</v>
      </c>
      <c r="L400" s="9" t="e">
        <f>MATCH($A400, 'Spells By School'!C:C, 0)</f>
        <v>#N/A</v>
      </c>
      <c r="M400" s="9" t="e">
        <f>MATCH($A400, 'Spells By School'!D:D, 0)</f>
        <v>#N/A</v>
      </c>
      <c r="N400" s="9" t="e">
        <f>MATCH($A400, 'Spells By School'!E:E, 0)</f>
        <v>#N/A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 t="e">
        <f>MATCH($A400, 'Spells By School'!H:H, 0)</f>
        <v>#N/A</v>
      </c>
      <c r="R400" s="9" t="e">
        <f>MATCH($A400, 'Spells By School'!I:I, 0)</f>
        <v>#N/A</v>
      </c>
      <c r="S400" s="9" t="str">
        <f>IF(ISNA($J400), IF(ISNA($K400), IF(ISNA($L400), IF(ISNA($M400), IF(ISNA($N400), IF(ISNA($O400), IF(ISNA($P400), IF(ISNA($Q400), IF(ISNA($R400), "###error###", R$1),Q$1),P$1),O$1),N$1),M$1),L$1),K$1),J$1)</f>
        <v>Conjuration</v>
      </c>
      <c r="T400" s="9" t="str">
        <f>IF(ISNA($J400), IF(ISNA($K400), IF(ISNA($L400), IF(ISNA($M400), IF(ISNA($N400), IF(ISNA($O400), IF(ISNA($P400), IF(ISNA($Q400), IF(ISNA($R400), "###error###", "WM"),"IL"),"NE"),"EN"),"EV"),"TR"),"DI"),"CO"),"AB")</f>
        <v>CO</v>
      </c>
      <c r="U400" s="9">
        <f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14</v>
      </c>
      <c r="V400" s="9" t="str">
        <f>INDEX('Wand Mapping'!K:K, U400)</f>
        <v>wand_ai_120</v>
      </c>
      <c r="W400" s="9" t="str">
        <f>_xlfn.CONCAT(V400, "_", T400)</f>
        <v>wand_ai_120_CO</v>
      </c>
      <c r="Z400" s="9" t="str">
        <f>IF(ISBLANK(X400), W400, X400)</f>
        <v>wand_ai_120_CO</v>
      </c>
    </row>
    <row r="401" spans="1:26">
      <c r="A401" s="9" t="s">
        <v>177</v>
      </c>
      <c r="B401" s="9" t="s">
        <v>790</v>
      </c>
      <c r="C401" s="9">
        <v>9</v>
      </c>
      <c r="D401" s="9">
        <v>18</v>
      </c>
      <c r="E401" s="9" t="str">
        <f>_xlfn.CONCAT(B401, RIGHT(_xlfn.CONCAT("0", D401), 2))</f>
        <v>BZ-9918</v>
      </c>
      <c r="F401" s="9" t="s">
        <v>1332</v>
      </c>
      <c r="G401" s="9" t="s">
        <v>655</v>
      </c>
      <c r="H401" s="9" t="s">
        <v>652</v>
      </c>
      <c r="J401" s="9" t="e">
        <f>MATCH($A401, 'Spells By School'!A:A, 0)</f>
        <v>#N/A</v>
      </c>
      <c r="K401" s="9" t="e">
        <f>MATCH($A401, 'Spells By School'!B:B, 0)</f>
        <v>#N/A</v>
      </c>
      <c r="L401" s="9" t="e">
        <f>MATCH($A401, 'Spells By School'!C:C, 0)</f>
        <v>#N/A</v>
      </c>
      <c r="M401" s="9" t="e">
        <f>MATCH($A401, 'Spells By School'!D:D, 0)</f>
        <v>#N/A</v>
      </c>
      <c r="N401" s="9" t="e">
        <f>MATCH($A401, 'Spells By School'!E:E, 0)</f>
        <v>#N/A</v>
      </c>
      <c r="O401" s="9" t="e">
        <f>MATCH($A401, 'Spells By School'!F:F, 0)</f>
        <v>#N/A</v>
      </c>
      <c r="P401" s="9">
        <f ca="1">MATCH($A401, 'Spells By School'!G:G, 0)</f>
        <v>77</v>
      </c>
      <c r="Q401" s="9" t="e">
        <f>MATCH($A401, 'Spells By School'!H:H, 0)</f>
        <v>#N/A</v>
      </c>
      <c r="R401" s="9" t="e">
        <f>MATCH($A401, 'Spells By School'!I:I, 0)</f>
        <v>#N/A</v>
      </c>
      <c r="S401" s="9" t="str">
        <f ca="1">IF(ISNA($J401), IF(ISNA($K401), IF(ISNA($L401), IF(ISNA($M401), IF(ISNA($N401), IF(ISNA($O401), IF(ISNA($P401), IF(ISNA($Q401), IF(ISNA($R401), "###error###", R$1),Q$1),P$1),O$1),N$1),M$1),L$1),K$1),J$1)</f>
        <v>Necromancy</v>
      </c>
      <c r="T401" s="9" t="str">
        <f ca="1">IF(ISNA($J401), IF(ISNA($K401), IF(ISNA($L401), IF(ISNA($M401), IF(ISNA($N401), IF(ISNA($O401), IF(ISNA($P401), IF(ISNA($Q401), IF(ISNA($R401), "###error###", "WM"),"IL"),"NE"),"EN"),"EV"),"TR"),"DI"),"CO"),"AB")</f>
        <v>NE</v>
      </c>
      <c r="U401" s="9">
        <f ca="1"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31</v>
      </c>
      <c r="V401" s="9" t="str">
        <f ca="1">INDEX('Wand Mapping'!K:K, U401)</f>
        <v>wand_ai_290</v>
      </c>
      <c r="W401" s="9" t="str">
        <f ca="1">_xlfn.CONCAT(V401, "_", T401)</f>
        <v>wand_ai_290_NE</v>
      </c>
      <c r="Z401" s="9" t="str">
        <f ca="1">IF(ISBLANK(X401), W401, X401)</f>
        <v>wand_ai_290_NE</v>
      </c>
    </row>
    <row r="402" spans="1:26">
      <c r="A402" s="27" t="s">
        <v>599</v>
      </c>
      <c r="B402" s="9" t="s">
        <v>1339</v>
      </c>
      <c r="C402" s="9">
        <v>9</v>
      </c>
      <c r="D402" s="9">
        <v>18</v>
      </c>
      <c r="E402" s="9" t="str">
        <f>_xlfn.CONCAT(B402, RIGHT(_xlfn.CONCAT("0", D402), 2))</f>
        <v>BZ-9A18</v>
      </c>
      <c r="F402" s="9" t="s">
        <v>1333</v>
      </c>
      <c r="G402" s="9" t="s">
        <v>655</v>
      </c>
      <c r="H402" s="9" t="s">
        <v>652</v>
      </c>
      <c r="J402" s="9" t="e">
        <f>MATCH($A402, 'Spells By School'!A:A, 0)</f>
        <v>#N/A</v>
      </c>
      <c r="K402" s="9" t="e">
        <f>MATCH($A402, 'Spells By School'!B:B, 0)</f>
        <v>#N/A</v>
      </c>
      <c r="L402" s="9" t="e">
        <f>MATCH($A402, 'Spells By School'!C:C, 0)</f>
        <v>#N/A</v>
      </c>
      <c r="M402" s="9" t="e">
        <f>MATCH($A402, 'Spells By School'!D:D, 0)</f>
        <v>#N/A</v>
      </c>
      <c r="N402" s="9" t="e">
        <f>MATCH($A402, 'Spells By School'!E:E, 0)</f>
        <v>#N/A</v>
      </c>
      <c r="O402" s="9" t="e">
        <f>MATCH($A402, 'Spells By School'!F:F, 0)</f>
        <v>#N/A</v>
      </c>
      <c r="P402" s="9">
        <f ca="1">MATCH($A402, 'Spells By School'!G:G, 0)</f>
        <v>27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 ca="1">IF(ISNA($J402), IF(ISNA($K402), IF(ISNA($L402), IF(ISNA($M402), IF(ISNA($N402), IF(ISNA($O402), IF(ISNA($P402), IF(ISNA($Q402), IF(ISNA($R402), "###error###", R$1),Q$1),P$1),O$1),N$1),M$1),L$1),K$1),J$1)</f>
        <v>Necromancy</v>
      </c>
      <c r="T402" s="9" t="str">
        <f ca="1">IF(ISNA($J402), IF(ISNA($K402), IF(ISNA($L402), IF(ISNA($M402), IF(ISNA($N402), IF(ISNA($O402), IF(ISNA($P402), IF(ISNA($Q402), IF(ISNA($R402), "###error###", "WM"),"IL"),"NE"),"EN"),"EV"),"TR"),"DI"),"CO"),"AB")</f>
        <v>NE</v>
      </c>
      <c r="U402" s="9">
        <f ca="1"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95</v>
      </c>
      <c r="V402" s="9" t="str">
        <f ca="1">INDEX('Wand Mapping'!K:K, U402)</f>
        <v>wand_ai_930</v>
      </c>
      <c r="W402" s="9" t="str">
        <f ca="1">_xlfn.CONCAT(V402, "_", T402)</f>
        <v>wand_ai_930_NE</v>
      </c>
      <c r="Y402" s="9" t="s">
        <v>1987</v>
      </c>
      <c r="Z402" s="9" t="str">
        <f ca="1">IF(ISBLANK(X402), W402, X402)</f>
        <v>wand_ai_930_NE</v>
      </c>
    </row>
    <row r="403" spans="1:26">
      <c r="A403" s="9" t="s">
        <v>12</v>
      </c>
      <c r="B403" s="9" t="s">
        <v>1340</v>
      </c>
      <c r="C403" s="9">
        <v>9</v>
      </c>
      <c r="D403" s="9">
        <v>18</v>
      </c>
      <c r="E403" s="9" t="str">
        <f>_xlfn.CONCAT(B403, RIGHT(_xlfn.CONCAT("0", D403), 2))</f>
        <v>BZ-9B18</v>
      </c>
      <c r="F403" s="9" t="s">
        <v>1334</v>
      </c>
      <c r="G403" s="9" t="s">
        <v>655</v>
      </c>
      <c r="H403" s="9" t="s">
        <v>652</v>
      </c>
      <c r="J403" s="9" t="e">
        <f>MATCH($A403, 'Spells By School'!A:A, 0)</f>
        <v>#N/A</v>
      </c>
      <c r="K403" s="9" t="e">
        <f>MATCH($A403, 'Spells By School'!B:B, 0)</f>
        <v>#N/A</v>
      </c>
      <c r="L403" s="9" t="e">
        <f>MATCH($A403, 'Spells By School'!C:C, 0)</f>
        <v>#N/A</v>
      </c>
      <c r="M403" s="9" t="e">
        <f>MATCH($A403, 'Spells By School'!D:D, 0)</f>
        <v>#N/A</v>
      </c>
      <c r="N403" s="9">
        <f>MATCH($A403, 'Spells By School'!E:E, 0)</f>
        <v>9</v>
      </c>
      <c r="O403" s="9" t="e">
        <f>MATCH($A403, 'Spells By School'!F:F, 0)</f>
        <v>#N/A</v>
      </c>
      <c r="P403" s="9" t="e">
        <f ca="1">MATCH($A403, 'Spells By School'!G:G, 0)</f>
        <v>#N/A</v>
      </c>
      <c r="Q403" s="9" t="e">
        <f>MATCH($A403, 'Spells By School'!H:H, 0)</f>
        <v>#N/A</v>
      </c>
      <c r="R403" s="9" t="e">
        <f>MATCH($A403, 'Spells By School'!I:I, 0)</f>
        <v>#N/A</v>
      </c>
      <c r="S403" s="9" t="str">
        <f>IF(ISNA($J403), IF(ISNA($K403), IF(ISNA($L403), IF(ISNA($M403), IF(ISNA($N403), IF(ISNA($O403), IF(ISNA($P403), IF(ISNA($Q403), IF(ISNA($R403), "###error###", R$1),Q$1),P$1),O$1),N$1),M$1),L$1),K$1),J$1)</f>
        <v>Invocation</v>
      </c>
      <c r="T403" s="9" t="str">
        <f>IF(ISNA($J403), IF(ISNA($K403), IF(ISNA($L403), IF(ISNA($M403), IF(ISNA($N403), IF(ISNA($O403), IF(ISNA($P403), IF(ISNA($Q403), IF(ISNA($R403), "###error###", "WM"),"IL"),"NE"),"EN"),"EV"),"TR"),"DI"),"CO"),"AB")</f>
        <v>EV</v>
      </c>
      <c r="U403" s="9">
        <f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2</v>
      </c>
      <c r="V403" s="9" t="str">
        <f>INDEX('Wand Mapping'!K:K, U403)</f>
        <v>wand_ai_000</v>
      </c>
      <c r="W403" s="9" t="str">
        <f>_xlfn.CONCAT(V403, "_", T403)</f>
        <v>wand_ai_000_EV</v>
      </c>
      <c r="Z403" s="9" t="str">
        <f>IF(ISBLANK(X403), W403, X403)</f>
        <v>wand_ai_000_EV</v>
      </c>
    </row>
    <row r="404" spans="1:26">
      <c r="A404" s="9" t="s">
        <v>290</v>
      </c>
      <c r="B404" s="9" t="s">
        <v>1341</v>
      </c>
      <c r="C404" s="9">
        <v>9</v>
      </c>
      <c r="D404" s="9">
        <v>18</v>
      </c>
      <c r="E404" s="9" t="str">
        <f>_xlfn.CONCAT(B404, RIGHT(_xlfn.CONCAT("0", D404), 2))</f>
        <v>BZ-9C18</v>
      </c>
      <c r="F404" s="9" t="s">
        <v>1335</v>
      </c>
      <c r="G404" s="9" t="s">
        <v>655</v>
      </c>
      <c r="H404" s="9" t="s">
        <v>652</v>
      </c>
      <c r="J404" s="9" t="e">
        <f>MATCH($A404, 'Spells By School'!A:A, 0)</f>
        <v>#N/A</v>
      </c>
      <c r="K404" s="9" t="e">
        <f>MATCH($A404, 'Spells By School'!B:B, 0)</f>
        <v>#N/A</v>
      </c>
      <c r="L404" s="9" t="e">
        <f>MATCH($A404, 'Spells By School'!C:C, 0)</f>
        <v>#N/A</v>
      </c>
      <c r="M404" s="9">
        <f>MATCH($A404, 'Spells By School'!D:D, 0)</f>
        <v>61</v>
      </c>
      <c r="N404" s="9" t="e">
        <f>MATCH($A404, 'Spells By School'!E:E, 0)</f>
        <v>#N/A</v>
      </c>
      <c r="O404" s="9" t="e">
        <f>MATCH($A404, 'Spells By School'!F:F, 0)</f>
        <v>#N/A</v>
      </c>
      <c r="P404" s="9" t="e">
        <f ca="1">MATCH($A404, 'Spells By School'!G:G, 0)</f>
        <v>#N/A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>IF(ISNA($J404), IF(ISNA($K404), IF(ISNA($L404), IF(ISNA($M404), IF(ISNA($N404), IF(ISNA($O404), IF(ISNA($P404), IF(ISNA($Q404), IF(ISNA($R404), "###error###", R$1),Q$1),P$1),O$1),N$1),M$1),L$1),K$1),J$1)</f>
        <v>Transmutation</v>
      </c>
      <c r="T404" s="9" t="str">
        <f>IF(ISNA($J404), IF(ISNA($K404), IF(ISNA($L404), IF(ISNA($M404), IF(ISNA($N404), IF(ISNA($O404), IF(ISNA($P404), IF(ISNA($Q404), IF(ISNA($R404), "###error###", "WM"),"IL"),"NE"),"EN"),"EV"),"TR"),"DI"),"CO"),"AB")</f>
        <v>TR</v>
      </c>
      <c r="U404" s="9">
        <f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48</v>
      </c>
      <c r="V404" s="9" t="str">
        <f>INDEX('Wand Mapping'!K:K, U404)</f>
        <v>wand_ai_460</v>
      </c>
      <c r="W404" s="9" t="str">
        <f>_xlfn.CONCAT(V404, "_", T404)</f>
        <v>wand_ai_460_TR</v>
      </c>
      <c r="Z404" s="9" t="str">
        <f>IF(ISBLANK(X404), W404, X404)</f>
        <v>wand_ai_460_TR</v>
      </c>
    </row>
    <row r="405" spans="1:26">
      <c r="A405" s="9" t="s">
        <v>179</v>
      </c>
      <c r="B405" s="9" t="s">
        <v>1342</v>
      </c>
      <c r="C405" s="9">
        <v>9</v>
      </c>
      <c r="D405" s="9">
        <v>18</v>
      </c>
      <c r="E405" s="9" t="str">
        <f>_xlfn.CONCAT(B405, RIGHT(_xlfn.CONCAT("0", D405), 2))</f>
        <v>BZ-9D18</v>
      </c>
      <c r="F405" s="9" t="s">
        <v>1336</v>
      </c>
      <c r="G405" s="9" t="s">
        <v>655</v>
      </c>
      <c r="H405" s="9" t="s">
        <v>652</v>
      </c>
      <c r="J405" s="9">
        <f>MATCH($A405, 'Spells By School'!A:A, 0)</f>
        <v>19</v>
      </c>
      <c r="K405" s="9" t="e">
        <f>MATCH($A405, 'Spells By School'!B:B, 0)</f>
        <v>#N/A</v>
      </c>
      <c r="L405" s="9" t="e">
        <f>MATCH($A405, 'Spells By School'!C:C, 0)</f>
        <v>#N/A</v>
      </c>
      <c r="M405" s="9" t="e">
        <f>MATCH($A405, 'Spells By School'!D:D, 0)</f>
        <v>#N/A</v>
      </c>
      <c r="N405" s="9" t="e">
        <f>MATCH($A405, 'Spells By School'!E:E, 0)</f>
        <v>#N/A</v>
      </c>
      <c r="O405" s="9" t="e">
        <f>MATCH($A405, 'Spells By School'!F:F, 0)</f>
        <v>#N/A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>IF(ISNA($J405), IF(ISNA($K405), IF(ISNA($L405), IF(ISNA($M405), IF(ISNA($N405), IF(ISNA($O405), IF(ISNA($P405), IF(ISNA($Q405), IF(ISNA($R405), "###error###", R$1),Q$1),P$1),O$1),N$1),M$1),L$1),K$1),J$1)</f>
        <v>Abjuration</v>
      </c>
      <c r="T405" s="9" t="str">
        <f>IF(ISNA($J405), IF(ISNA($K405), IF(ISNA($L405), IF(ISNA($M405), IF(ISNA($N405), IF(ISNA($O405), IF(ISNA($P405), IF(ISNA($Q405), IF(ISNA($R405), "###error###", "WM"),"IL"),"NE"),"EN"),"EV"),"TR"),"DI"),"CO"),"AB")</f>
        <v>AB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32</v>
      </c>
      <c r="V405" s="9" t="str">
        <f>INDEX('Wand Mapping'!K:K, U405)</f>
        <v>wand_ai_300</v>
      </c>
      <c r="W405" s="9" t="str">
        <f>_xlfn.CONCAT(V405, "_", T405)</f>
        <v>wand_ai_300_AB</v>
      </c>
      <c r="Z405" s="9" t="str">
        <f>IF(ISBLANK(X405), W405, X405)</f>
        <v>wand_ai_300_AB</v>
      </c>
    </row>
    <row r="406" spans="1:26">
      <c r="A406" s="9" t="s">
        <v>577</v>
      </c>
      <c r="B406" s="9" t="s">
        <v>1343</v>
      </c>
      <c r="C406" s="9">
        <v>9</v>
      </c>
      <c r="D406" s="9">
        <v>18</v>
      </c>
      <c r="E406" s="9" t="str">
        <f>_xlfn.CONCAT(B406, RIGHT(_xlfn.CONCAT("0", D406), 2))</f>
        <v>BZ-9E18</v>
      </c>
      <c r="F406" s="9" t="s">
        <v>1337</v>
      </c>
      <c r="G406" s="9" t="s">
        <v>655</v>
      </c>
      <c r="H406" s="9" t="s">
        <v>652</v>
      </c>
      <c r="J406" s="9" t="e">
        <f>MATCH($A406, 'Spells By School'!A:A, 0)</f>
        <v>#N/A</v>
      </c>
      <c r="K406" s="9" t="e">
        <f>MATCH($A406, 'Spells By School'!B:B, 0)</f>
        <v>#N/A</v>
      </c>
      <c r="L406" s="9" t="e">
        <f>MATCH($A406, 'Spells By School'!C:C, 0)</f>
        <v>#N/A</v>
      </c>
      <c r="M406" s="9" t="e">
        <f>MATCH($A406, 'Spells By School'!D:D, 0)</f>
        <v>#N/A</v>
      </c>
      <c r="N406" s="9">
        <f>MATCH($A406, 'Spells By School'!E:E, 0)</f>
        <v>8</v>
      </c>
      <c r="O406" s="9" t="e">
        <f>MATCH($A406, 'Spells By School'!F:F, 0)</f>
        <v>#N/A</v>
      </c>
      <c r="P406" s="9" t="e">
        <f ca="1">MATCH($A406, 'Spells By School'!G:G, 0)</f>
        <v>#N/A</v>
      </c>
      <c r="Q406" s="9" t="e">
        <f>MATCH($A406, 'Spells By School'!H:H, 0)</f>
        <v>#N/A</v>
      </c>
      <c r="R406" s="9" t="e">
        <f>MATCH($A406, 'Spells By School'!I:I, 0)</f>
        <v>#N/A</v>
      </c>
      <c r="S406" s="9" t="str">
        <f>IF(ISNA($J406), IF(ISNA($K406), IF(ISNA($L406), IF(ISNA($M406), IF(ISNA($N406), IF(ISNA($O406), IF(ISNA($P406), IF(ISNA($Q406), IF(ISNA($R406), "###error###", R$1),Q$1),P$1),O$1),N$1),M$1),L$1),K$1),J$1)</f>
        <v>Invocation</v>
      </c>
      <c r="T406" s="9" t="str">
        <f>IF(ISNA($J406), IF(ISNA($K406), IF(ISNA($L406), IF(ISNA($M406), IF(ISNA($N406), IF(ISNA($O406), IF(ISNA($P406), IF(ISNA($Q406), IF(ISNA($R406), "###error###", "WM"),"IL"),"NE"),"EN"),"EV"),"TR"),"DI"),"CO"),"AB")</f>
        <v>EV</v>
      </c>
      <c r="U406" s="9">
        <f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92</v>
      </c>
      <c r="V406" s="9" t="str">
        <f>INDEX('Wand Mapping'!K:K, U406)</f>
        <v>wand_ai_900</v>
      </c>
      <c r="W406" s="9" t="str">
        <f>_xlfn.CONCAT(V406, "_", T406)</f>
        <v>wand_ai_900_EV</v>
      </c>
      <c r="Z406" s="9" t="str">
        <f>IF(ISBLANK(X406), W406, X406)</f>
        <v>wand_ai_900_EV</v>
      </c>
    </row>
    <row r="407" spans="1:26">
      <c r="A407" s="9" t="s">
        <v>145</v>
      </c>
      <c r="B407" s="9" t="s">
        <v>1344</v>
      </c>
      <c r="C407" s="9">
        <v>9</v>
      </c>
      <c r="D407" s="9">
        <v>18</v>
      </c>
      <c r="E407" s="9" t="str">
        <f>_xlfn.CONCAT(B407, RIGHT(_xlfn.CONCAT("0", D407), 2))</f>
        <v>BZ-9F18</v>
      </c>
      <c r="F407" s="9" t="s">
        <v>1338</v>
      </c>
      <c r="G407" s="9" t="s">
        <v>655</v>
      </c>
      <c r="H407" s="9" t="s">
        <v>652</v>
      </c>
      <c r="J407" s="9" t="e">
        <f>MATCH($A407, 'Spells By School'!A:A, 0)</f>
        <v>#N/A</v>
      </c>
      <c r="K407" s="9">
        <f>MATCH($A407, 'Spells By School'!B:B, 0)</f>
        <v>95</v>
      </c>
      <c r="L407" s="9" t="e">
        <f>MATCH($A407, 'Spells By School'!C:C, 0)</f>
        <v>#N/A</v>
      </c>
      <c r="M407" s="9" t="e">
        <f>MATCH($A407, 'Spells By School'!D:D, 0)</f>
        <v>#N/A</v>
      </c>
      <c r="N407" s="9" t="e">
        <f>MATCH($A407, 'Spells By School'!E:E, 0)</f>
        <v>#N/A</v>
      </c>
      <c r="O407" s="9" t="e">
        <f>MATCH($A407, 'Spells By School'!F:F, 0)</f>
        <v>#N/A</v>
      </c>
      <c r="P407" s="9" t="e">
        <f ca="1">MATCH($A407, 'Spells By School'!G:G, 0)</f>
        <v>#N/A</v>
      </c>
      <c r="Q407" s="9" t="e">
        <f>MATCH($A407, 'Spells By School'!H:H, 0)</f>
        <v>#N/A</v>
      </c>
      <c r="R407" s="9" t="e">
        <f>MATCH($A407, 'Spells By School'!I:I, 0)</f>
        <v>#N/A</v>
      </c>
      <c r="S407" s="9" t="str">
        <f>IF(ISNA($J407), IF(ISNA($K407), IF(ISNA($L407), IF(ISNA($M407), IF(ISNA($N407), IF(ISNA($O407), IF(ISNA($P407), IF(ISNA($Q407), IF(ISNA($R407), "###error###", R$1),Q$1),P$1),O$1),N$1),M$1),L$1),K$1),J$1)</f>
        <v>Conjuration</v>
      </c>
      <c r="T407" s="9" t="str">
        <f>IF(ISNA($J407), IF(ISNA($K407), IF(ISNA($L407), IF(ISNA($M407), IF(ISNA($N407), IF(ISNA($O407), IF(ISNA($P407), IF(ISNA($Q407), IF(ISNA($R407), "###error###", "WM"),"IL"),"NE"),"EN"),"EV"),"TR"),"DI"),"CO"),"AB")</f>
        <v>CO</v>
      </c>
      <c r="U407" s="9">
        <f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26</v>
      </c>
      <c r="V407" s="9" t="str">
        <f>INDEX('Wand Mapping'!K:K, U407)</f>
        <v>wand_ai_240</v>
      </c>
      <c r="W407" s="9" t="str">
        <f>_xlfn.CONCAT(V407, "_", T407)</f>
        <v>wand_ai_240_CO</v>
      </c>
      <c r="Z407" s="9" t="str">
        <f>IF(ISBLANK(X407), W407, X407)</f>
        <v>wand_ai_240_CO</v>
      </c>
    </row>
    <row r="408" spans="1:26">
      <c r="A408" s="26" t="s">
        <v>169</v>
      </c>
      <c r="B408" s="9" t="s">
        <v>791</v>
      </c>
      <c r="C408" s="9">
        <v>10</v>
      </c>
      <c r="D408" s="9">
        <v>18</v>
      </c>
      <c r="E408" s="9" t="str">
        <f>_xlfn.CONCAT(B408, RIGHT(_xlfn.CONCAT("0", D408), 2))</f>
        <v>BZ-A018</v>
      </c>
      <c r="F408" s="9" t="s">
        <v>1362</v>
      </c>
      <c r="G408" s="9" t="s">
        <v>655</v>
      </c>
      <c r="H408" s="9" t="s">
        <v>652</v>
      </c>
      <c r="J408" s="9" t="e">
        <f>MATCH($A408, 'Spells By School'!A:A, 0)</f>
        <v>#N/A</v>
      </c>
      <c r="K408" s="9" t="e">
        <f>MATCH($A408, 'Spells By School'!B:B, 0)</f>
        <v>#N/A</v>
      </c>
      <c r="L408" s="9" t="e">
        <f>MATCH($A408, 'Spells By School'!C:C, 0)</f>
        <v>#N/A</v>
      </c>
      <c r="M408" s="9" t="e">
        <f>MATCH($A408, 'Spells By School'!D:D, 0)</f>
        <v>#N/A</v>
      </c>
      <c r="N408" s="9">
        <f>MATCH($A408, 'Spells By School'!E:E, 0)</f>
        <v>23</v>
      </c>
      <c r="O408" s="9" t="e">
        <f>MATCH($A408, 'Spells By School'!F:F, 0)</f>
        <v>#N/A</v>
      </c>
      <c r="P408" s="9" t="e">
        <f ca="1">MATCH($A408, 'Spells By School'!G:G, 0)</f>
        <v>#N/A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>IF(ISNA($J408), IF(ISNA($K408), IF(ISNA($L408), IF(ISNA($M408), IF(ISNA($N408), IF(ISNA($O408), IF(ISNA($P408), IF(ISNA($Q408), IF(ISNA($R408), "###error###", R$1),Q$1),P$1),O$1),N$1),M$1),L$1),K$1),J$1)</f>
        <v>Invocation</v>
      </c>
      <c r="T408" s="9" t="str">
        <f>IF(ISNA($J408), IF(ISNA($K408), IF(ISNA($L408), IF(ISNA($M408), IF(ISNA($N408), IF(ISNA($O408), IF(ISNA($P408), IF(ISNA($Q408), IF(ISNA($R408), "###error###", "WM"),"IL"),"NE"),"EN"),"EV"),"TR"),"DI"),"CO"),"AB")</f>
        <v>EV</v>
      </c>
      <c r="U408" s="9">
        <f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30</v>
      </c>
      <c r="V408" s="9" t="str">
        <f>INDEX('Wand Mapping'!K:K, U408)</f>
        <v>wand_ai_280</v>
      </c>
      <c r="W408" s="9" t="str">
        <f>_xlfn.CONCAT(V408, "_", T408)</f>
        <v>wand_ai_280_EV</v>
      </c>
      <c r="Z408" s="9" t="str">
        <f>IF(ISBLANK(X408), W408, X408)</f>
        <v>wand_ai_280_EV</v>
      </c>
    </row>
    <row r="409" spans="1:26">
      <c r="A409" s="9" t="s">
        <v>434</v>
      </c>
      <c r="B409" s="9" t="s">
        <v>1345</v>
      </c>
      <c r="C409" s="9">
        <v>10</v>
      </c>
      <c r="D409" s="9">
        <v>18</v>
      </c>
      <c r="E409" s="9" t="str">
        <f>_xlfn.CONCAT(B409, RIGHT(_xlfn.CONCAT("0", D409), 2))</f>
        <v>BZ-A118</v>
      </c>
      <c r="F409" s="9" t="s">
        <v>1365</v>
      </c>
      <c r="G409" s="9" t="s">
        <v>655</v>
      </c>
      <c r="H409" s="9" t="s">
        <v>652</v>
      </c>
      <c r="J409" s="9">
        <f>MATCH($A409, 'Spells By School'!A:A, 0)</f>
        <v>27</v>
      </c>
      <c r="K409" s="9" t="e">
        <f>MATCH($A409, 'Spells By School'!B:B, 0)</f>
        <v>#N/A</v>
      </c>
      <c r="L409" s="9" t="e">
        <f>MATCH($A409, 'Spells By School'!C:C, 0)</f>
        <v>#N/A</v>
      </c>
      <c r="M409" s="9" t="e">
        <f>MATCH($A409, 'Spells By School'!D:D, 0)</f>
        <v>#N/A</v>
      </c>
      <c r="N409" s="9" t="e">
        <f>MATCH($A409, 'Spells By School'!E:E, 0)</f>
        <v>#N/A</v>
      </c>
      <c r="O409" s="9" t="e">
        <f>MATCH($A409, 'Spells By School'!F:F, 0)</f>
        <v>#N/A</v>
      </c>
      <c r="P409" s="9" t="e">
        <f ca="1">MATCH($A409, 'Spells By School'!G:G, 0)</f>
        <v>#N/A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>IF(ISNA($J409), IF(ISNA($K409), IF(ISNA($L409), IF(ISNA($M409), IF(ISNA($N409), IF(ISNA($O409), IF(ISNA($P409), IF(ISNA($Q409), IF(ISNA($R409), "###error###", R$1),Q$1),P$1),O$1),N$1),M$1),L$1),K$1),J$1)</f>
        <v>Abjuration</v>
      </c>
      <c r="T409" s="9" t="str">
        <f>IF(ISNA($J409), IF(ISNA($K409), IF(ISNA($L409), IF(ISNA($M409), IF(ISNA($N409), IF(ISNA($O409), IF(ISNA($P409), IF(ISNA($Q409), IF(ISNA($R409), "###error###", "WM"),"IL"),"NE"),"EN"),"EV"),"TR"),"DI"),"CO"),"AB")</f>
        <v>AB</v>
      </c>
      <c r="U409" s="9">
        <f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71</v>
      </c>
      <c r="V409" s="9" t="str">
        <f>INDEX('Wand Mapping'!K:K, U409)</f>
        <v>wand_ai_690</v>
      </c>
      <c r="W409" s="9" t="str">
        <f>_xlfn.CONCAT(V409, "_", T409)</f>
        <v>wand_ai_690_AB</v>
      </c>
      <c r="Z409" s="9" t="str">
        <f>IF(ISBLANK(X409), W409, X409)</f>
        <v>wand_ai_690_AB</v>
      </c>
    </row>
    <row r="410" spans="1:26">
      <c r="A410" s="9" t="s">
        <v>489</v>
      </c>
      <c r="B410" s="9" t="s">
        <v>1346</v>
      </c>
      <c r="C410" s="9">
        <v>10</v>
      </c>
      <c r="D410" s="9">
        <v>18</v>
      </c>
      <c r="E410" s="9" t="str">
        <f>_xlfn.CONCAT(B410, RIGHT(_xlfn.CONCAT("0", D410), 2))</f>
        <v>BZ-A218</v>
      </c>
      <c r="F410" s="9" t="s">
        <v>1363</v>
      </c>
      <c r="G410" s="9" t="s">
        <v>655</v>
      </c>
      <c r="H410" s="9" t="s">
        <v>652</v>
      </c>
      <c r="J410" s="9" t="e">
        <f>MATCH($A410, 'Spells By School'!A:A, 0)</f>
        <v>#N/A</v>
      </c>
      <c r="K410" s="9" t="e">
        <f>MATCH($A410, 'Spells By School'!B:B, 0)</f>
        <v>#N/A</v>
      </c>
      <c r="L410" s="9" t="e">
        <f>MATCH($A410, 'Spells By School'!C:C, 0)</f>
        <v>#N/A</v>
      </c>
      <c r="M410" s="9" t="e">
        <f>MATCH($A410, 'Spells By School'!D:D, 0)</f>
        <v>#N/A</v>
      </c>
      <c r="N410" s="9">
        <f>MATCH($A410, 'Spells By School'!E:E, 0)</f>
        <v>21</v>
      </c>
      <c r="O410" s="9" t="e">
        <f>MATCH($A410, 'Spells By School'!F:F, 0)</f>
        <v>#N/A</v>
      </c>
      <c r="P410" s="9" t="e">
        <f ca="1">MATCH($A410, 'Spells By School'!G:G, 0)</f>
        <v>#N/A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>IF(ISNA($J410), IF(ISNA($K410), IF(ISNA($L410), IF(ISNA($M410), IF(ISNA($N410), IF(ISNA($O410), IF(ISNA($P410), IF(ISNA($Q410), IF(ISNA($R410), "###error###", R$1),Q$1),P$1),O$1),N$1),M$1),L$1),K$1),J$1)</f>
        <v>Invocation</v>
      </c>
      <c r="T410" s="9" t="str">
        <f>IF(ISNA($J410), IF(ISNA($K410), IF(ISNA($L410), IF(ISNA($M410), IF(ISNA($N410), IF(ISNA($O410), IF(ISNA($P410), IF(ISNA($Q410), IF(ISNA($R410), "###error###", "WM"),"IL"),"NE"),"EN"),"EV"),"TR"),"DI"),"CO"),"AB")</f>
        <v>EV</v>
      </c>
      <c r="U410" s="9">
        <f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79</v>
      </c>
      <c r="V410" s="9" t="str">
        <f>INDEX('Wand Mapping'!K:K, U410)</f>
        <v>wand_ai_770</v>
      </c>
      <c r="W410" s="9" t="str">
        <f>_xlfn.CONCAT(V410, "_", T410)</f>
        <v>wand_ai_770_EV</v>
      </c>
      <c r="Z410" s="9" t="str">
        <f>IF(ISBLANK(X410), W410, X410)</f>
        <v>wand_ai_770_EV</v>
      </c>
    </row>
    <row r="411" spans="1:26">
      <c r="A411" s="9" t="s">
        <v>501</v>
      </c>
      <c r="B411" s="9" t="s">
        <v>1347</v>
      </c>
      <c r="C411" s="9">
        <v>10</v>
      </c>
      <c r="D411" s="9">
        <v>18</v>
      </c>
      <c r="E411" s="9" t="str">
        <f>_xlfn.CONCAT(B411, RIGHT(_xlfn.CONCAT("0", D411), 2))</f>
        <v>BZ-A318</v>
      </c>
      <c r="F411" s="9" t="s">
        <v>1366</v>
      </c>
      <c r="G411" s="9" t="s">
        <v>655</v>
      </c>
      <c r="H411" s="9" t="s">
        <v>652</v>
      </c>
      <c r="J411" s="9" t="e">
        <f>MATCH($A411, 'Spells By School'!A:A, 0)</f>
        <v>#N/A</v>
      </c>
      <c r="K411" s="9">
        <f>MATCH($A411, 'Spells By School'!B:B, 0)</f>
        <v>86</v>
      </c>
      <c r="L411" s="9" t="e">
        <f>MATCH($A411, 'Spells By School'!C:C, 0)</f>
        <v>#N/A</v>
      </c>
      <c r="M411" s="9" t="e">
        <f>MATCH($A411, 'Spells By School'!D:D, 0)</f>
        <v>#N/A</v>
      </c>
      <c r="N411" s="9" t="e">
        <f>MATCH($A411, 'Spells By School'!E:E, 0)</f>
        <v>#N/A</v>
      </c>
      <c r="O411" s="9" t="e">
        <f>MATCH($A411, 'Spells By School'!F:F, 0)</f>
        <v>#N/A</v>
      </c>
      <c r="P411" s="9" t="e">
        <f ca="1">MATCH($A411, 'Spells By School'!G:G, 0)</f>
        <v>#N/A</v>
      </c>
      <c r="Q411" s="9" t="e">
        <f>MATCH($A411, 'Spells By School'!H:H, 0)</f>
        <v>#N/A</v>
      </c>
      <c r="R411" s="9" t="e">
        <f>MATCH($A411, 'Spells By School'!I:I, 0)</f>
        <v>#N/A</v>
      </c>
      <c r="S411" s="9" t="str">
        <f>IF(ISNA($J411), IF(ISNA($K411), IF(ISNA($L411), IF(ISNA($M411), IF(ISNA($N411), IF(ISNA($O411), IF(ISNA($P411), IF(ISNA($Q411), IF(ISNA($R411), "###error###", R$1),Q$1),P$1),O$1),N$1),M$1),L$1),K$1),J$1)</f>
        <v>Conjuration</v>
      </c>
      <c r="T411" s="9" t="str">
        <f>IF(ISNA($J411), IF(ISNA($K411), IF(ISNA($L411), IF(ISNA($M411), IF(ISNA($N411), IF(ISNA($O411), IF(ISNA($P411), IF(ISNA($Q411), IF(ISNA($R411), "###error###", "WM"),"IL"),"NE"),"EN"),"EV"),"TR"),"DI"),"CO"),"AB")</f>
        <v>CO</v>
      </c>
      <c r="U411" s="9">
        <f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81</v>
      </c>
      <c r="V411" s="9" t="str">
        <f>INDEX('Wand Mapping'!K:K, U411)</f>
        <v>wand_ai_790</v>
      </c>
      <c r="W411" s="9" t="str">
        <f>_xlfn.CONCAT(V411, "_", T411)</f>
        <v>wand_ai_790_CO</v>
      </c>
      <c r="Z411" s="9" t="str">
        <f>IF(ISBLANK(X411), W411, X411)</f>
        <v>wand_ai_790_CO</v>
      </c>
    </row>
    <row r="412" spans="1:26">
      <c r="A412" s="9" t="s">
        <v>558</v>
      </c>
      <c r="B412" s="9" t="s">
        <v>1348</v>
      </c>
      <c r="C412" s="9">
        <v>10</v>
      </c>
      <c r="D412" s="9">
        <v>18</v>
      </c>
      <c r="E412" s="9" t="str">
        <f>_xlfn.CONCAT(B412, RIGHT(_xlfn.CONCAT("0", D412), 2))</f>
        <v>BZ-A418</v>
      </c>
      <c r="F412" s="9" t="s">
        <v>1367</v>
      </c>
      <c r="G412" s="9" t="s">
        <v>655</v>
      </c>
      <c r="H412" s="9" t="s">
        <v>652</v>
      </c>
      <c r="J412" s="9" t="e">
        <f>MATCH($A412, 'Spells By School'!A:A, 0)</f>
        <v>#N/A</v>
      </c>
      <c r="K412" s="9">
        <f>MATCH($A412, 'Spells By School'!B:B, 0)</f>
        <v>75</v>
      </c>
      <c r="L412" s="9" t="e">
        <f>MATCH($A412, 'Spells By School'!C:C, 0)</f>
        <v>#N/A</v>
      </c>
      <c r="M412" s="9" t="e">
        <f>MATCH($A412, 'Spells By School'!D:D, 0)</f>
        <v>#N/A</v>
      </c>
      <c r="N412" s="9" t="e">
        <f>MATCH($A412, 'Spells By School'!E:E, 0)</f>
        <v>#N/A</v>
      </c>
      <c r="O412" s="9" t="e">
        <f>MATCH($A412, 'Spells By School'!F:F, 0)</f>
        <v>#N/A</v>
      </c>
      <c r="P412" s="9" t="e">
        <f ca="1">MATCH($A412, 'Spells By School'!G:G, 0)</f>
        <v>#N/A</v>
      </c>
      <c r="Q412" s="9" t="e">
        <f>MATCH($A412, 'Spells By School'!H:H, 0)</f>
        <v>#N/A</v>
      </c>
      <c r="R412" s="9" t="e">
        <f>MATCH($A412, 'Spells By School'!I:I, 0)</f>
        <v>#N/A</v>
      </c>
      <c r="S412" s="9" t="str">
        <f>IF(ISNA($J412), IF(ISNA($K412), IF(ISNA($L412), IF(ISNA($M412), IF(ISNA($N412), IF(ISNA($O412), IF(ISNA($P412), IF(ISNA($Q412), IF(ISNA($R412), "###error###", R$1),Q$1),P$1),O$1),N$1),M$1),L$1),K$1),J$1)</f>
        <v>Conjuration</v>
      </c>
      <c r="T412" s="9" t="str">
        <f>IF(ISNA($J412), IF(ISNA($K412), IF(ISNA($L412), IF(ISNA($M412), IF(ISNA($N412), IF(ISNA($O412), IF(ISNA($P412), IF(ISNA($Q412), IF(ISNA($R412), "###error###", "WM"),"IL"),"NE"),"EN"),"EV"),"TR"),"DI"),"CO"),"AB")</f>
        <v>CO</v>
      </c>
      <c r="U412" s="9">
        <f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89</v>
      </c>
      <c r="V412" s="9" t="str">
        <f>INDEX('Wand Mapping'!K:K, U412)</f>
        <v>wand_ai_870</v>
      </c>
      <c r="W412" s="9" t="str">
        <f>_xlfn.CONCAT(V412, "_", T412)</f>
        <v>wand_ai_870_CO</v>
      </c>
      <c r="Z412" s="9" t="str">
        <f>IF(ISBLANK(X412), W412, X412)</f>
        <v>wand_ai_870_CO</v>
      </c>
    </row>
    <row r="413" spans="1:26">
      <c r="A413" s="9" t="s">
        <v>523</v>
      </c>
      <c r="B413" s="9" t="s">
        <v>1349</v>
      </c>
      <c r="C413" s="9">
        <v>10</v>
      </c>
      <c r="D413" s="9">
        <v>18</v>
      </c>
      <c r="E413" s="9" t="str">
        <f>_xlfn.CONCAT(B413, RIGHT(_xlfn.CONCAT("0", D413), 2))</f>
        <v>BZ-A518</v>
      </c>
      <c r="F413" s="9" t="s">
        <v>1364</v>
      </c>
      <c r="G413" s="9" t="s">
        <v>655</v>
      </c>
      <c r="H413" s="9" t="s">
        <v>652</v>
      </c>
      <c r="J413" s="9" t="e">
        <f>MATCH($A413, 'Spells By School'!A:A, 0)</f>
        <v>#N/A</v>
      </c>
      <c r="K413" s="9">
        <f>MATCH($A413, 'Spells By School'!B:B, 0)</f>
        <v>15</v>
      </c>
      <c r="L413" s="9" t="e">
        <f>MATCH($A413, 'Spells By School'!C:C, 0)</f>
        <v>#N/A</v>
      </c>
      <c r="M413" s="9" t="e">
        <f>MATCH($A413, 'Spells By School'!D:D, 0)</f>
        <v>#N/A</v>
      </c>
      <c r="N413" s="9" t="e">
        <f>MATCH($A413, 'Spells By School'!E:E, 0)</f>
        <v>#N/A</v>
      </c>
      <c r="O413" s="9" t="e">
        <f>MATCH($A413, 'Spells By School'!F:F, 0)</f>
        <v>#N/A</v>
      </c>
      <c r="P413" s="9" t="e">
        <f ca="1">MATCH($A413, 'Spells By School'!G:G, 0)</f>
        <v>#N/A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>IF(ISNA($J413), IF(ISNA($K413), IF(ISNA($L413), IF(ISNA($M413), IF(ISNA($N413), IF(ISNA($O413), IF(ISNA($P413), IF(ISNA($Q413), IF(ISNA($R413), "###error###", R$1),Q$1),P$1),O$1),N$1),M$1),L$1),K$1),J$1)</f>
        <v>Conjuration</v>
      </c>
      <c r="T413" s="9" t="str">
        <f>IF(ISNA($J413), IF(ISNA($K413), IF(ISNA($L413), IF(ISNA($M413), IF(ISNA($N413), IF(ISNA($O413), IF(ISNA($P413), IF(ISNA($Q413), IF(ISNA($R413), "###error###", "WM"),"IL"),"NE"),"EN"),"EV"),"TR"),"DI"),"CO"),"AB")</f>
        <v>CO</v>
      </c>
      <c r="U413" s="9">
        <f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84</v>
      </c>
      <c r="V413" s="9" t="str">
        <f>INDEX('Wand Mapping'!K:K, U413)</f>
        <v>wand_ai_820</v>
      </c>
      <c r="W413" s="9" t="str">
        <f>_xlfn.CONCAT(V413, "_", T413)</f>
        <v>wand_ai_820_CO</v>
      </c>
      <c r="Z413" s="9" t="str">
        <f>IF(ISBLANK(X413), W413, X413)</f>
        <v>wand_ai_820_CO</v>
      </c>
    </row>
    <row r="414" spans="1:26">
      <c r="A414" s="9" t="s">
        <v>222</v>
      </c>
      <c r="B414" s="9" t="s">
        <v>1351</v>
      </c>
      <c r="C414" s="13" t="s">
        <v>1371</v>
      </c>
      <c r="D414" s="9">
        <v>18</v>
      </c>
      <c r="E414" s="9" t="str">
        <f>_xlfn.CONCAT(B414, RIGHT(_xlfn.CONCAT("0", D414), 2))</f>
        <v>BZ-A718</v>
      </c>
      <c r="F414" s="9" t="s">
        <v>1398</v>
      </c>
      <c r="G414" s="9" t="s">
        <v>655</v>
      </c>
      <c r="H414" s="9" t="s">
        <v>652</v>
      </c>
      <c r="J414" s="9" t="e">
        <f>MATCH($A414, 'Spells By School'!A:A, 0)</f>
        <v>#N/A</v>
      </c>
      <c r="K414" s="9">
        <f>MATCH($A414, 'Spells By School'!B:B, 0)</f>
        <v>73</v>
      </c>
      <c r="L414" s="9" t="e">
        <f>MATCH($A414, 'Spells By School'!C:C, 0)</f>
        <v>#N/A</v>
      </c>
      <c r="M414" s="9" t="e">
        <f>MATCH($A414, 'Spells By School'!D:D, 0)</f>
        <v>#N/A</v>
      </c>
      <c r="N414" s="9" t="e">
        <f>MATCH($A414, 'Spells By School'!E:E, 0)</f>
        <v>#N/A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>IF(ISNA($J414), IF(ISNA($K414), IF(ISNA($L414), IF(ISNA($M414), IF(ISNA($N414), IF(ISNA($O414), IF(ISNA($P414), IF(ISNA($Q414), IF(ISNA($R414), "###error###", R$1),Q$1),P$1),O$1),N$1),M$1),L$1),K$1),J$1)</f>
        <v>Conjuration</v>
      </c>
      <c r="T414" s="9" t="str">
        <f>IF(ISNA($J414), IF(ISNA($K414), IF(ISNA($L414), IF(ISNA($M414), IF(ISNA($N414), IF(ISNA($O414), IF(ISNA($P414), IF(ISNA($Q414), IF(ISNA($R414), "###error###", "WM"),"IL"),"NE"),"EN"),"EV"),"TR"),"DI"),"CO"),"AB")</f>
        <v>CO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39</v>
      </c>
      <c r="V414" s="9" t="str">
        <f>INDEX('Wand Mapping'!K:K, U414)</f>
        <v>wand_ai_370</v>
      </c>
      <c r="W414" s="9" t="str">
        <f>_xlfn.CONCAT(V414, "_", T414)</f>
        <v>wand_ai_370_CO</v>
      </c>
      <c r="Z414" s="9" t="str">
        <f>IF(ISBLANK(X414), W414, X414)</f>
        <v>wand_ai_370_CO</v>
      </c>
    </row>
    <row r="415" spans="1:26">
      <c r="A415" s="9" t="s">
        <v>29</v>
      </c>
      <c r="B415" s="9" t="s">
        <v>1352</v>
      </c>
      <c r="C415" s="13" t="s">
        <v>1371</v>
      </c>
      <c r="D415" s="9">
        <v>18</v>
      </c>
      <c r="E415" s="9" t="str">
        <f>_xlfn.CONCAT(B415, RIGHT(_xlfn.CONCAT("0", D415), 2))</f>
        <v>BZ-A818</v>
      </c>
      <c r="F415" s="9" t="s">
        <v>1399</v>
      </c>
      <c r="G415" s="9" t="s">
        <v>655</v>
      </c>
      <c r="H415" s="9" t="s">
        <v>652</v>
      </c>
      <c r="J415" s="9" t="e">
        <f>MATCH($A415, 'Spells By School'!A:A, 0)</f>
        <v>#N/A</v>
      </c>
      <c r="K415" s="9">
        <f>MATCH($A415, 'Spells By School'!B:B, 0)</f>
        <v>26</v>
      </c>
      <c r="L415" s="9" t="e">
        <f>MATCH($A415, 'Spells By School'!C:C, 0)</f>
        <v>#N/A</v>
      </c>
      <c r="M415" s="9" t="e">
        <f>MATCH($A415, 'Spells By School'!D:D, 0)</f>
        <v>#N/A</v>
      </c>
      <c r="N415" s="9" t="e">
        <f>MATCH($A415, 'Spells By School'!E:E, 0)</f>
        <v>#N/A</v>
      </c>
      <c r="O415" s="9" t="e">
        <f>MATCH($A415, 'Spells By School'!F:F, 0)</f>
        <v>#N/A</v>
      </c>
      <c r="P415" s="9" t="e">
        <f ca="1">MATCH($A415, 'Spells By School'!G:G, 0)</f>
        <v>#N/A</v>
      </c>
      <c r="Q415" s="9" t="e">
        <f>MATCH($A415, 'Spells By School'!H:H, 0)</f>
        <v>#N/A</v>
      </c>
      <c r="R415" s="9" t="e">
        <f>MATCH($A415, 'Spells By School'!I:I, 0)</f>
        <v>#N/A</v>
      </c>
      <c r="S415" s="9" t="str">
        <f>IF(ISNA($J415), IF(ISNA($K415), IF(ISNA($L415), IF(ISNA($M415), IF(ISNA($N415), IF(ISNA($O415), IF(ISNA($P415), IF(ISNA($Q415), IF(ISNA($R415), "###error###", R$1),Q$1),P$1),O$1),N$1),M$1),L$1),K$1),J$1)</f>
        <v>Conjuration</v>
      </c>
      <c r="T415" s="9" t="str">
        <f>IF(ISNA($J415), IF(ISNA($K415), IF(ISNA($L415), IF(ISNA($M415), IF(ISNA($N415), IF(ISNA($O415), IF(ISNA($P415), IF(ISNA($Q415), IF(ISNA($R415), "###error###", "WM"),"IL"),"NE"),"EN"),"EV"),"TR"),"DI"),"CO"),"AB")</f>
        <v>CO</v>
      </c>
      <c r="U415" s="9">
        <f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6</v>
      </c>
      <c r="V415" s="9" t="str">
        <f>INDEX('Wand Mapping'!K:K, U415)</f>
        <v>wand_ai_040</v>
      </c>
      <c r="W415" s="9" t="str">
        <f>_xlfn.CONCAT(V415, "_", T415)</f>
        <v>wand_ai_040_CO</v>
      </c>
      <c r="Z415" s="9" t="str">
        <f>IF(ISBLANK(X415), W415, X415)</f>
        <v>wand_ai_040_CO</v>
      </c>
    </row>
    <row r="416" spans="1:26">
      <c r="A416" s="9" t="s">
        <v>365</v>
      </c>
      <c r="B416" s="9" t="s">
        <v>1353</v>
      </c>
      <c r="C416" s="13" t="s">
        <v>1371</v>
      </c>
      <c r="D416" s="9">
        <v>18</v>
      </c>
      <c r="E416" s="9" t="str">
        <f>_xlfn.CONCAT(B416, RIGHT(_xlfn.CONCAT("0", D416), 2))</f>
        <v>BZ-A918</v>
      </c>
      <c r="F416" s="9" t="s">
        <v>1400</v>
      </c>
      <c r="G416" s="9" t="s">
        <v>655</v>
      </c>
      <c r="H416" s="9" t="s">
        <v>652</v>
      </c>
      <c r="J416" s="9" t="e">
        <f>MATCH($A416, 'Spells By School'!A:A, 0)</f>
        <v>#N/A</v>
      </c>
      <c r="K416" s="9">
        <f>MATCH($A416, 'Spells By School'!B:B, 0)</f>
        <v>39</v>
      </c>
      <c r="L416" s="9" t="e">
        <f>MATCH($A416, 'Spells By School'!C:C, 0)</f>
        <v>#N/A</v>
      </c>
      <c r="M416" s="9" t="e">
        <f>MATCH($A416, 'Spells By School'!D:D, 0)</f>
        <v>#N/A</v>
      </c>
      <c r="N416" s="9" t="e">
        <f>MATCH($A416, 'Spells By School'!E:E, 0)</f>
        <v>#N/A</v>
      </c>
      <c r="O416" s="9" t="e">
        <f>MATCH($A416, 'Spells By School'!F:F, 0)</f>
        <v>#N/A</v>
      </c>
      <c r="P416" s="9" t="e">
        <f ca="1">MATCH($A416, 'Spells By School'!G:G, 0)</f>
        <v>#N/A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>IF(ISNA($J416), IF(ISNA($K416), IF(ISNA($L416), IF(ISNA($M416), IF(ISNA($N416), IF(ISNA($O416), IF(ISNA($P416), IF(ISNA($Q416), IF(ISNA($R416), "###error###", R$1),Q$1),P$1),O$1),N$1),M$1),L$1),K$1),J$1)</f>
        <v>Conjuration</v>
      </c>
      <c r="T416" s="9" t="str">
        <f>IF(ISNA($J416), IF(ISNA($K416), IF(ISNA($L416), IF(ISNA($M416), IF(ISNA($N416), IF(ISNA($O416), IF(ISNA($P416), IF(ISNA($Q416), IF(ISNA($R416), "###error###", "WM"),"IL"),"NE"),"EN"),"EV"),"TR"),"DI"),"CO"),"AB")</f>
        <v>CO</v>
      </c>
      <c r="U416" s="9">
        <f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60</v>
      </c>
      <c r="V416" s="9" t="str">
        <f>INDEX('Wand Mapping'!K:K, U416)</f>
        <v>wand_ai_580</v>
      </c>
      <c r="W416" s="9" t="str">
        <f>_xlfn.CONCAT(V416, "_", T416)</f>
        <v>wand_ai_580_CO</v>
      </c>
      <c r="Z416" s="9" t="str">
        <f>IF(ISBLANK(X416), W416, X416)</f>
        <v>wand_ai_580_CO</v>
      </c>
    </row>
    <row r="417" spans="1:59">
      <c r="A417" s="9" t="s">
        <v>503</v>
      </c>
      <c r="B417" s="9" t="s">
        <v>1354</v>
      </c>
      <c r="C417" s="13" t="s">
        <v>1371</v>
      </c>
      <c r="D417" s="9">
        <v>18</v>
      </c>
      <c r="E417" s="9" t="str">
        <f>_xlfn.CONCAT(B417, RIGHT(_xlfn.CONCAT("0", D417), 2))</f>
        <v>BZ-AA18</v>
      </c>
      <c r="F417" s="9" t="s">
        <v>1369</v>
      </c>
      <c r="G417" s="9" t="s">
        <v>655</v>
      </c>
      <c r="H417" s="9" t="s">
        <v>652</v>
      </c>
      <c r="J417" s="9" t="e">
        <f>MATCH($A417, 'Spells By School'!A:A, 0)</f>
        <v>#N/A</v>
      </c>
      <c r="K417" s="9" t="e">
        <f>MATCH($A417, 'Spells By School'!B:B, 0)</f>
        <v>#N/A</v>
      </c>
      <c r="L417" s="9" t="e">
        <f>MATCH($A417, 'Spells By School'!C:C, 0)</f>
        <v>#N/A</v>
      </c>
      <c r="M417" s="9" t="e">
        <f>MATCH($A417, 'Spells By School'!D:D, 0)</f>
        <v>#N/A</v>
      </c>
      <c r="N417" s="9">
        <f>MATCH($A417, 'Spells By School'!E:E, 0)</f>
        <v>33</v>
      </c>
      <c r="O417" s="9" t="e">
        <f>MATCH($A417, 'Spells By School'!F:F, 0)</f>
        <v>#N/A</v>
      </c>
      <c r="P417" s="9" t="e">
        <f ca="1">MATCH($A417, 'Spells By School'!G:G, 0)</f>
        <v>#N/A</v>
      </c>
      <c r="Q417" s="9" t="e">
        <f>MATCH($A417, 'Spells By School'!H:H, 0)</f>
        <v>#N/A</v>
      </c>
      <c r="R417" s="9" t="e">
        <f>MATCH($A417, 'Spells By School'!I:I, 0)</f>
        <v>#N/A</v>
      </c>
      <c r="S417" s="9" t="str">
        <f>IF(ISNA($J417), IF(ISNA($K417), IF(ISNA($L417), IF(ISNA($M417), IF(ISNA($N417), IF(ISNA($O417), IF(ISNA($P417), IF(ISNA($Q417), IF(ISNA($R417), "###error###", R$1),Q$1),P$1),O$1),N$1),M$1),L$1),K$1),J$1)</f>
        <v>Invocation</v>
      </c>
      <c r="T417" s="9" t="str">
        <f>IF(ISNA($J417), IF(ISNA($K417), IF(ISNA($L417), IF(ISNA($M417), IF(ISNA($N417), IF(ISNA($O417), IF(ISNA($P417), IF(ISNA($Q417), IF(ISNA($R417), "###error###", "WM"),"IL"),"NE"),"EN"),"EV"),"TR"),"DI"),"CO"),"AB")</f>
        <v>EV</v>
      </c>
      <c r="U417" s="9">
        <f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81</v>
      </c>
      <c r="V417" s="9" t="str">
        <f>INDEX('Wand Mapping'!K:K, U417)</f>
        <v>wand_ai_790</v>
      </c>
      <c r="W417" s="9" t="str">
        <f>_xlfn.CONCAT(V417, "_", T417)</f>
        <v>wand_ai_790_EV</v>
      </c>
      <c r="Z417" s="9" t="str">
        <f>IF(ISBLANK(X417), W417, X417)</f>
        <v>wand_ai_790_EV</v>
      </c>
    </row>
    <row r="418" spans="1:59">
      <c r="A418" s="9" t="s">
        <v>515</v>
      </c>
      <c r="B418" s="9" t="s">
        <v>1355</v>
      </c>
      <c r="C418" s="13" t="s">
        <v>1371</v>
      </c>
      <c r="D418" s="9">
        <v>18</v>
      </c>
      <c r="E418" s="9" t="str">
        <f>_xlfn.CONCAT(B418, RIGHT(_xlfn.CONCAT("0", D418), 2))</f>
        <v>BZ-AB18</v>
      </c>
      <c r="F418" s="9" t="s">
        <v>1401</v>
      </c>
      <c r="G418" s="9" t="s">
        <v>655</v>
      </c>
      <c r="H418" s="9" t="s">
        <v>652</v>
      </c>
      <c r="J418" s="9" t="e">
        <f>MATCH($A418, 'Spells By School'!A:A, 0)</f>
        <v>#N/A</v>
      </c>
      <c r="K418" s="9">
        <f>MATCH($A418, 'Spells By School'!B:B, 0)</f>
        <v>76</v>
      </c>
      <c r="L418" s="9" t="e">
        <f>MATCH($A418, 'Spells By School'!C:C, 0)</f>
        <v>#N/A</v>
      </c>
      <c r="M418" s="9" t="e">
        <f>MATCH($A418, 'Spells By School'!D:D, 0)</f>
        <v>#N/A</v>
      </c>
      <c r="N418" s="9" t="e">
        <f>MATCH($A418, 'Spells By School'!E:E, 0)</f>
        <v>#N/A</v>
      </c>
      <c r="O418" s="9" t="e">
        <f>MATCH($A418, 'Spells By School'!F:F, 0)</f>
        <v>#N/A</v>
      </c>
      <c r="P418" s="9" t="e">
        <f ca="1">MATCH($A418, 'Spells By School'!G:G, 0)</f>
        <v>#N/A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>IF(ISNA($J418), IF(ISNA($K418), IF(ISNA($L418), IF(ISNA($M418), IF(ISNA($N418), IF(ISNA($O418), IF(ISNA($P418), IF(ISNA($Q418), IF(ISNA($R418), "###error###", R$1),Q$1),P$1),O$1),N$1),M$1),L$1),K$1),J$1)</f>
        <v>Conjuration</v>
      </c>
      <c r="T418" s="9" t="str">
        <f>IF(ISNA($J418), IF(ISNA($K418), IF(ISNA($L418), IF(ISNA($M418), IF(ISNA($N418), IF(ISNA($O418), IF(ISNA($P418), IF(ISNA($Q418), IF(ISNA($R418), "###error###", "WM"),"IL"),"NE"),"EN"),"EV"),"TR"),"DI"),"CO"),"AB")</f>
        <v>CO</v>
      </c>
      <c r="U418" s="9">
        <f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83</v>
      </c>
      <c r="V418" s="9" t="str">
        <f>INDEX('Wand Mapping'!K:K, U418)</f>
        <v>wand_ai_810</v>
      </c>
      <c r="W418" s="9" t="str">
        <f>_xlfn.CONCAT(V418, "_", T418)</f>
        <v>wand_ai_810_CO</v>
      </c>
      <c r="Z418" s="9" t="str">
        <f>IF(ISBLANK(X418), W418, X418)</f>
        <v>wand_ai_810_CO</v>
      </c>
    </row>
    <row r="419" spans="1:59">
      <c r="A419" s="9" t="s">
        <v>322</v>
      </c>
      <c r="B419" s="9" t="s">
        <v>1356</v>
      </c>
      <c r="C419" s="13" t="s">
        <v>1371</v>
      </c>
      <c r="D419" s="9">
        <v>18</v>
      </c>
      <c r="E419" s="9" t="str">
        <f>_xlfn.CONCAT(B419, RIGHT(_xlfn.CONCAT("0", D419), 2))</f>
        <v>BZ-AC18</v>
      </c>
      <c r="F419" s="9" t="s">
        <v>1402</v>
      </c>
      <c r="G419" s="9" t="s">
        <v>655</v>
      </c>
      <c r="H419" s="9" t="s">
        <v>652</v>
      </c>
      <c r="J419" s="9" t="e">
        <f>MATCH($A419, 'Spells By School'!A:A, 0)</f>
        <v>#N/A</v>
      </c>
      <c r="K419" s="9">
        <f>MATCH($A419, 'Spells By School'!B:B, 0)</f>
        <v>79</v>
      </c>
      <c r="L419" s="9" t="e">
        <f>MATCH($A419, 'Spells By School'!C:C, 0)</f>
        <v>#N/A</v>
      </c>
      <c r="M419" s="9" t="e">
        <f>MATCH($A419, 'Spells By School'!D:D, 0)</f>
        <v>#N/A</v>
      </c>
      <c r="N419" s="9" t="e">
        <f>MATCH($A419, 'Spells By School'!E:E, 0)</f>
        <v>#N/A</v>
      </c>
      <c r="O419" s="9" t="e">
        <f>MATCH($A419, 'Spells By School'!F:F, 0)</f>
        <v>#N/A</v>
      </c>
      <c r="P419" s="9" t="e">
        <f ca="1">MATCH($A419, 'Spells By School'!G:G, 0)</f>
        <v>#N/A</v>
      </c>
      <c r="Q419" s="9" t="e">
        <f>MATCH($A419, 'Spells By School'!H:H, 0)</f>
        <v>#N/A</v>
      </c>
      <c r="R419" s="9" t="e">
        <f>MATCH($A419, 'Spells By School'!I:I, 0)</f>
        <v>#N/A</v>
      </c>
      <c r="S419" s="9" t="str">
        <f>IF(ISNA($J419), IF(ISNA($K419), IF(ISNA($L419), IF(ISNA($M419), IF(ISNA($N419), IF(ISNA($O419), IF(ISNA($P419), IF(ISNA($Q419), IF(ISNA($R419), "###error###", R$1),Q$1),P$1),O$1),N$1),M$1),L$1),K$1),J$1)</f>
        <v>Conjuration</v>
      </c>
      <c r="T419" s="9" t="str">
        <f>IF(ISNA($J419), IF(ISNA($K419), IF(ISNA($L419), IF(ISNA($M419), IF(ISNA($N419), IF(ISNA($O419), IF(ISNA($P419), IF(ISNA($Q419), IF(ISNA($R419), "###error###", "WM"),"IL"),"NE"),"EN"),"EV"),"TR"),"DI"),"CO"),"AB")</f>
        <v>CO</v>
      </c>
      <c r="U419" s="9">
        <f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53</v>
      </c>
      <c r="V419" s="9" t="str">
        <f>INDEX('Wand Mapping'!K:K, U419)</f>
        <v>wand_ai_510</v>
      </c>
      <c r="W419" s="9" t="str">
        <f>_xlfn.CONCAT(V419, "_", T419)</f>
        <v>wand_ai_510_CO</v>
      </c>
      <c r="Z419" s="9" t="str">
        <f>IF(ISBLANK(X419), W419, X419)</f>
        <v>wand_ai_510_CO</v>
      </c>
    </row>
    <row r="420" spans="1:59">
      <c r="A420" s="9" t="s">
        <v>559</v>
      </c>
      <c r="B420" s="9" t="s">
        <v>1357</v>
      </c>
      <c r="C420" s="13" t="s">
        <v>1371</v>
      </c>
      <c r="D420" s="9">
        <v>18</v>
      </c>
      <c r="E420" s="9" t="str">
        <f>_xlfn.CONCAT(B420, RIGHT(_xlfn.CONCAT("0", D420), 2))</f>
        <v>BZ-AD18</v>
      </c>
      <c r="F420" s="9" t="s">
        <v>1403</v>
      </c>
      <c r="G420" s="9" t="s">
        <v>655</v>
      </c>
      <c r="H420" s="9" t="s">
        <v>652</v>
      </c>
      <c r="J420" s="9" t="e">
        <f>MATCH($A420, 'Spells By School'!A:A, 0)</f>
        <v>#N/A</v>
      </c>
      <c r="K420" s="9" t="e">
        <f>MATCH($A420, 'Spells By School'!B:B, 0)</f>
        <v>#N/A</v>
      </c>
      <c r="L420" s="9" t="e">
        <f>MATCH($A420, 'Spells By School'!C:C, 0)</f>
        <v>#N/A</v>
      </c>
      <c r="M420" s="9">
        <f>MATCH($A420, 'Spells By School'!D:D, 0)</f>
        <v>38</v>
      </c>
      <c r="N420" s="9" t="e">
        <f>MATCH($A420, 'Spells By School'!E:E, 0)</f>
        <v>#N/A</v>
      </c>
      <c r="O420" s="9" t="e">
        <f>MATCH($A420, 'Spells By School'!F:F, 0)</f>
        <v>#N/A</v>
      </c>
      <c r="P420" s="9" t="e">
        <f ca="1">MATCH($A420, 'Spells By School'!G:G, 0)</f>
        <v>#N/A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>IF(ISNA($J420), IF(ISNA($K420), IF(ISNA($L420), IF(ISNA($M420), IF(ISNA($N420), IF(ISNA($O420), IF(ISNA($P420), IF(ISNA($Q420), IF(ISNA($R420), "###error###", R$1),Q$1),P$1),O$1),N$1),M$1),L$1),K$1),J$1)</f>
        <v>Transmutation</v>
      </c>
      <c r="T420" s="9" t="str">
        <f>IF(ISNA($J420), IF(ISNA($K420), IF(ISNA($L420), IF(ISNA($M420), IF(ISNA($N420), IF(ISNA($O420), IF(ISNA($P420), IF(ISNA($Q420), IF(ISNA($R420), "###error###", "WM"),"IL"),"NE"),"EN"),"EV"),"TR"),"DI"),"CO"),"AB")</f>
        <v>TR</v>
      </c>
      <c r="U420" s="9">
        <f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89</v>
      </c>
      <c r="V420" s="9" t="str">
        <f>INDEX('Wand Mapping'!K:K, U420)</f>
        <v>wand_ai_870</v>
      </c>
      <c r="W420" s="9" t="str">
        <f>_xlfn.CONCAT(V420, "_", T420)</f>
        <v>wand_ai_870_TR</v>
      </c>
      <c r="Z420" s="9" t="str">
        <f>IF(ISBLANK(X420), W420, X420)</f>
        <v>wand_ai_870_TR</v>
      </c>
    </row>
    <row r="421" spans="1:59">
      <c r="A421" s="9" t="s">
        <v>245</v>
      </c>
      <c r="B421" s="9" t="s">
        <v>1358</v>
      </c>
      <c r="C421" s="13" t="s">
        <v>1371</v>
      </c>
      <c r="D421" s="9">
        <v>18</v>
      </c>
      <c r="E421" s="9" t="str">
        <f>_xlfn.CONCAT(B421, RIGHT(_xlfn.CONCAT("0", D421), 2))</f>
        <v>BZ-AE18</v>
      </c>
      <c r="F421" s="9" t="s">
        <v>1404</v>
      </c>
      <c r="G421" s="9" t="s">
        <v>655</v>
      </c>
      <c r="H421" s="9" t="s">
        <v>652</v>
      </c>
      <c r="J421" s="9" t="e">
        <f>MATCH($A421, 'Spells By School'!A:A, 0)</f>
        <v>#N/A</v>
      </c>
      <c r="K421" s="9" t="e">
        <f>MATCH($A421, 'Spells By School'!B:B, 0)</f>
        <v>#N/A</v>
      </c>
      <c r="L421" s="9" t="e">
        <f>MATCH($A421, 'Spells By School'!C:C, 0)</f>
        <v>#N/A</v>
      </c>
      <c r="M421" s="9" t="e">
        <f>MATCH($A421, 'Spells By School'!D:D, 0)</f>
        <v>#N/A</v>
      </c>
      <c r="N421" s="9">
        <f>MATCH($A421, 'Spells By School'!E:E, 0)</f>
        <v>5</v>
      </c>
      <c r="O421" s="9" t="e">
        <f>MATCH($A421, 'Spells By School'!F:F, 0)</f>
        <v>#N/A</v>
      </c>
      <c r="P421" s="9" t="e">
        <f ca="1">MATCH($A421, 'Spells By School'!G:G, 0)</f>
        <v>#N/A</v>
      </c>
      <c r="Q421" s="9" t="e">
        <f>MATCH($A421, 'Spells By School'!H:H, 0)</f>
        <v>#N/A</v>
      </c>
      <c r="R421" s="9" t="e">
        <f>MATCH($A421, 'Spells By School'!I:I, 0)</f>
        <v>#N/A</v>
      </c>
      <c r="S421" s="9" t="str">
        <f>IF(ISNA($J421), IF(ISNA($K421), IF(ISNA($L421), IF(ISNA($M421), IF(ISNA($N421), IF(ISNA($O421), IF(ISNA($P421), IF(ISNA($Q421), IF(ISNA($R421), "###error###", R$1),Q$1),P$1),O$1),N$1),M$1),L$1),K$1),J$1)</f>
        <v>Invocation</v>
      </c>
      <c r="T421" s="9" t="str">
        <f>IF(ISNA($J421), IF(ISNA($K421), IF(ISNA($L421), IF(ISNA($M421), IF(ISNA($N421), IF(ISNA($O421), IF(ISNA($P421), IF(ISNA($Q421), IF(ISNA($R421), "###error###", "WM"),"IL"),"NE"),"EN"),"EV"),"TR"),"DI"),"CO"),"AB")</f>
        <v>EV</v>
      </c>
      <c r="U421" s="9">
        <f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42</v>
      </c>
      <c r="V421" s="9" t="str">
        <f>INDEX('Wand Mapping'!K:K, U421)</f>
        <v>wand_ai_400</v>
      </c>
      <c r="W421" s="9" t="str">
        <f>_xlfn.CONCAT(V421, "_", T421)</f>
        <v>wand_ai_400_EV</v>
      </c>
      <c r="Z421" s="9" t="str">
        <f>IF(ISBLANK(X421), W421, X421)</f>
        <v>wand_ai_400_EV</v>
      </c>
    </row>
    <row r="422" spans="1:59">
      <c r="A422" s="9" t="s">
        <v>205</v>
      </c>
      <c r="B422" s="9" t="s">
        <v>1359</v>
      </c>
      <c r="C422" s="13" t="s">
        <v>1371</v>
      </c>
      <c r="D422" s="9">
        <v>18</v>
      </c>
      <c r="E422" s="9" t="str">
        <f>_xlfn.CONCAT(B422, RIGHT(_xlfn.CONCAT("0", D422), 2))</f>
        <v>BZ-AF18</v>
      </c>
      <c r="F422" s="9" t="s">
        <v>1405</v>
      </c>
      <c r="G422" s="9" t="s">
        <v>655</v>
      </c>
      <c r="H422" s="9" t="s">
        <v>652</v>
      </c>
      <c r="J422" s="9" t="e">
        <f>MATCH($A422, 'Spells By School'!A:A, 0)</f>
        <v>#N/A</v>
      </c>
      <c r="K422" s="9" t="e">
        <f>MATCH($A422, 'Spells By School'!B:B, 0)</f>
        <v>#N/A</v>
      </c>
      <c r="L422" s="9" t="e">
        <f>MATCH($A422, 'Spells By School'!C:C, 0)</f>
        <v>#N/A</v>
      </c>
      <c r="M422" s="9">
        <f>MATCH($A422, 'Spells By School'!D:D, 0)</f>
        <v>28</v>
      </c>
      <c r="N422" s="9" t="e">
        <f>MATCH($A422, 'Spells By School'!E:E, 0)</f>
        <v>#N/A</v>
      </c>
      <c r="O422" s="9" t="e">
        <f>MATCH($A422, 'Spells By School'!F:F, 0)</f>
        <v>#N/A</v>
      </c>
      <c r="P422" s="9" t="e">
        <f ca="1">MATCH($A422, 'Spells By School'!G:G, 0)</f>
        <v>#N/A</v>
      </c>
      <c r="Q422" s="9" t="e">
        <f>MATCH($A422, 'Spells By School'!H:H, 0)</f>
        <v>#N/A</v>
      </c>
      <c r="R422" s="9" t="e">
        <f>MATCH($A422, 'Spells By School'!I:I, 0)</f>
        <v>#N/A</v>
      </c>
      <c r="S422" s="9" t="str">
        <f>IF(ISNA($J422), IF(ISNA($K422), IF(ISNA($L422), IF(ISNA($M422), IF(ISNA($N422), IF(ISNA($O422), IF(ISNA($P422), IF(ISNA($Q422), IF(ISNA($R422), "###error###", R$1),Q$1),P$1),O$1),N$1),M$1),L$1),K$1),J$1)</f>
        <v>Transmutation</v>
      </c>
      <c r="T422" s="9" t="str">
        <f>IF(ISNA($J422), IF(ISNA($K422), IF(ISNA($L422), IF(ISNA($M422), IF(ISNA($N422), IF(ISNA($O422), IF(ISNA($P422), IF(ISNA($Q422), IF(ISNA($R422), "###error###", "WM"),"IL"),"NE"),"EN"),"EV"),"TR"),"DI"),"CO"),"AB")</f>
        <v>TR</v>
      </c>
      <c r="U422" s="9">
        <f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36</v>
      </c>
      <c r="V422" s="9" t="str">
        <f>INDEX('Wand Mapping'!K:K, U422)</f>
        <v>wand_ai_340</v>
      </c>
      <c r="W422" s="9" t="str">
        <f>_xlfn.CONCAT(V422, "_", T422)</f>
        <v>wand_ai_340_TR</v>
      </c>
      <c r="Z422" s="9" t="str">
        <f>IF(ISBLANK(X422), W422, X422)</f>
        <v>wand_ai_340_TR</v>
      </c>
    </row>
    <row r="423" spans="1:59">
      <c r="A423" s="9" t="s">
        <v>64</v>
      </c>
      <c r="B423" s="9" t="s">
        <v>1360</v>
      </c>
      <c r="C423" s="13" t="s">
        <v>1371</v>
      </c>
      <c r="D423" s="9">
        <v>18</v>
      </c>
      <c r="E423" s="9" t="str">
        <f>_xlfn.CONCAT(B423, RIGHT(_xlfn.CONCAT("0", D423), 2))</f>
        <v>BZ-AG18</v>
      </c>
      <c r="F423" s="9" t="s">
        <v>1406</v>
      </c>
      <c r="G423" s="9" t="s">
        <v>655</v>
      </c>
      <c r="H423" s="9" t="s">
        <v>652</v>
      </c>
      <c r="J423" s="9" t="e">
        <f>MATCH($A423, 'Spells By School'!A:A, 0)</f>
        <v>#N/A</v>
      </c>
      <c r="K423" s="9" t="e">
        <f>MATCH($A423, 'Spells By School'!B:B, 0)</f>
        <v>#N/A</v>
      </c>
      <c r="L423" s="9" t="e">
        <f>MATCH($A423, 'Spells By School'!C:C, 0)</f>
        <v>#N/A</v>
      </c>
      <c r="M423" s="9">
        <f>MATCH($A423, 'Spells By School'!D:D, 0)</f>
        <v>27</v>
      </c>
      <c r="N423" s="9" t="e">
        <f>MATCH($A423, 'Spells By School'!E:E, 0)</f>
        <v>#N/A</v>
      </c>
      <c r="O423" s="9" t="e">
        <f>MATCH($A423, 'Spells By School'!F:F, 0)</f>
        <v>#N/A</v>
      </c>
      <c r="P423" s="9" t="e">
        <f ca="1">MATCH($A423, 'Spells By School'!G:G, 0)</f>
        <v>#N/A</v>
      </c>
      <c r="Q423" s="9" t="e">
        <f>MATCH($A423, 'Spells By School'!H:H, 0)</f>
        <v>#N/A</v>
      </c>
      <c r="R423" s="9" t="e">
        <f>MATCH($A423, 'Spells By School'!I:I, 0)</f>
        <v>#N/A</v>
      </c>
      <c r="S423" s="9" t="str">
        <f>IF(ISNA($J423), IF(ISNA($K423), IF(ISNA($L423), IF(ISNA($M423), IF(ISNA($N423), IF(ISNA($O423), IF(ISNA($P423), IF(ISNA($Q423), IF(ISNA($R423), "###error###", R$1),Q$1),P$1),O$1),N$1),M$1),L$1),K$1),J$1)</f>
        <v>Transmutation</v>
      </c>
      <c r="T423" s="9" t="str">
        <f>IF(ISNA($J423), IF(ISNA($K423), IF(ISNA($L423), IF(ISNA($M423), IF(ISNA($N423), IF(ISNA($O423), IF(ISNA($P423), IF(ISNA($Q423), IF(ISNA($R423), "###error###", "WM"),"IL"),"NE"),"EN"),"EV"),"TR"),"DI"),"CO"),"AB")</f>
        <v>TR</v>
      </c>
      <c r="U423" s="9">
        <f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12</v>
      </c>
      <c r="V423" s="9" t="str">
        <f>INDEX('Wand Mapping'!K:K, U423)</f>
        <v>wand_ai_100</v>
      </c>
      <c r="W423" s="9" t="str">
        <f>_xlfn.CONCAT(V423, "_", T423)</f>
        <v>wand_ai_100_TR</v>
      </c>
      <c r="Z423" s="9" t="str">
        <f>IF(ISBLANK(X423), W423, X423)</f>
        <v>wand_ai_100_TR</v>
      </c>
      <c r="BD423" s="59"/>
      <c r="BE423" s="57"/>
      <c r="BF423" s="57"/>
      <c r="BG423" s="57"/>
    </row>
    <row r="424" spans="1:59">
      <c r="A424" s="9" t="s">
        <v>140</v>
      </c>
      <c r="B424" s="9" t="s">
        <v>1361</v>
      </c>
      <c r="C424" s="13" t="s">
        <v>1371</v>
      </c>
      <c r="D424" s="9">
        <v>18</v>
      </c>
      <c r="E424" s="9" t="str">
        <f>_xlfn.CONCAT(B424, RIGHT(_xlfn.CONCAT("0", D424), 2))</f>
        <v>BZ-AH18</v>
      </c>
      <c r="F424" s="9" t="s">
        <v>1370</v>
      </c>
      <c r="G424" s="9" t="s">
        <v>655</v>
      </c>
      <c r="H424" s="9" t="s">
        <v>652</v>
      </c>
      <c r="J424" s="9" t="e">
        <f>MATCH($A424, 'Spells By School'!A:A, 0)</f>
        <v>#N/A</v>
      </c>
      <c r="K424" s="9">
        <f>MATCH($A424, 'Spells By School'!B:B, 0)</f>
        <v>29</v>
      </c>
      <c r="L424" s="9" t="e">
        <f>MATCH($A424, 'Spells By School'!C:C, 0)</f>
        <v>#N/A</v>
      </c>
      <c r="M424" s="9" t="e">
        <f>MATCH($A424, 'Spells By School'!D:D, 0)</f>
        <v>#N/A</v>
      </c>
      <c r="N424" s="9" t="e">
        <f>MATCH($A424, 'Spells By School'!E:E, 0)</f>
        <v>#N/A</v>
      </c>
      <c r="O424" s="9" t="e">
        <f>MATCH($A424, 'Spells By School'!F:F, 0)</f>
        <v>#N/A</v>
      </c>
      <c r="P424" s="9" t="e">
        <f ca="1">MATCH($A424, 'Spells By School'!G:G, 0)</f>
        <v>#N/A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>IF(ISNA($J424), IF(ISNA($K424), IF(ISNA($L424), IF(ISNA($M424), IF(ISNA($N424), IF(ISNA($O424), IF(ISNA($P424), IF(ISNA($Q424), IF(ISNA($R424), "###error###", R$1),Q$1),P$1),O$1),N$1),M$1),L$1),K$1),J$1)</f>
        <v>Conjuration</v>
      </c>
      <c r="T424" s="9" t="str">
        <f>IF(ISNA($J424), IF(ISNA($K424), IF(ISNA($L424), IF(ISNA($M424), IF(ISNA($N424), IF(ISNA($O424), IF(ISNA($P424), IF(ISNA($Q424), IF(ISNA($R424), "###error###", "WM"),"IL"),"NE"),"EN"),"EV"),"TR"),"DI"),"CO"),"AB")</f>
        <v>CO</v>
      </c>
      <c r="U424" s="9">
        <f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25</v>
      </c>
      <c r="V424" s="9" t="str">
        <f>INDEX('Wand Mapping'!K:K, U424)</f>
        <v>wand_ai_230</v>
      </c>
      <c r="W424" s="9" t="str">
        <f>_xlfn.CONCAT(V424, "_", T424)</f>
        <v>wand_ai_230_CO</v>
      </c>
      <c r="Z424" s="9" t="str">
        <f>IF(ISBLANK(X424), W424, X424)</f>
        <v>wand_ai_230_CO</v>
      </c>
      <c r="BD424" s="59"/>
      <c r="BE424" s="57"/>
      <c r="BF424" s="57"/>
      <c r="BG424" s="57"/>
    </row>
    <row r="425" spans="1:59">
      <c r="A425" s="9" t="s">
        <v>376</v>
      </c>
      <c r="B425" s="9" t="s">
        <v>1703</v>
      </c>
      <c r="C425" s="9">
        <v>2</v>
      </c>
      <c r="D425" s="9">
        <v>3</v>
      </c>
      <c r="E425" s="9" t="str">
        <f>_xlfn.CONCAT(B425, RIGHT(_xlfn.CONCAT("0", D425), 2))</f>
        <v>BZ-OH03</v>
      </c>
      <c r="F425" s="9" t="s">
        <v>1579</v>
      </c>
      <c r="G425" s="9" t="s">
        <v>655</v>
      </c>
      <c r="H425" s="9" t="s">
        <v>654</v>
      </c>
      <c r="J425" s="9" t="e">
        <f>MATCH($A425, 'Spells By School'!A:A, 0)</f>
        <v>#N/A</v>
      </c>
      <c r="K425" s="9" t="e">
        <f>MATCH($A425, 'Spells By School'!B:B, 0)</f>
        <v>#N/A</v>
      </c>
      <c r="L425" s="9">
        <f>MATCH($A425, 'Spells By School'!C:C, 0)</f>
        <v>2</v>
      </c>
      <c r="M425" s="9" t="e">
        <f>MATCH($A425, 'Spells By School'!D:D, 0)</f>
        <v>#N/A</v>
      </c>
      <c r="N425" s="9" t="e">
        <f>MATCH($A425, 'Spells By School'!E:E, 0)</f>
        <v>#N/A</v>
      </c>
      <c r="O425" s="9" t="e">
        <f>MATCH($A425, 'Spells By School'!F:F, 0)</f>
        <v>#N/A</v>
      </c>
      <c r="P425" s="9" t="e">
        <f ca="1">MATCH($A425, 'Spells By School'!G:G, 0)</f>
        <v>#N/A</v>
      </c>
      <c r="Q425" s="9" t="e">
        <f>MATCH($A425, 'Spells By School'!H:H, 0)</f>
        <v>#N/A</v>
      </c>
      <c r="R425" s="9" t="e">
        <f>MATCH($A425, 'Spells By School'!I:I, 0)</f>
        <v>#N/A</v>
      </c>
      <c r="S425" s="9" t="str">
        <f>IF(ISNA($J425), IF(ISNA($K425), IF(ISNA($L425), IF(ISNA($M425), IF(ISNA($N425), IF(ISNA($O425), IF(ISNA($P425), IF(ISNA($Q425), IF(ISNA($R425), "###error###", R$1),Q$1),P$1),O$1),N$1),M$1),L$1),K$1),J$1)</f>
        <v>Divination</v>
      </c>
      <c r="T425" s="9" t="str">
        <f>IF(ISNA($J425), IF(ISNA($K425), IF(ISNA($L425), IF(ISNA($M425), IF(ISNA($N425), IF(ISNA($O425), IF(ISNA($P425), IF(ISNA($Q425), IF(ISNA($R425), "###error###", "WM"),"IL"),"NE"),"EN"),"EV"),"TR"),"DI"),"CO"),"AB")</f>
        <v>DI</v>
      </c>
      <c r="U425" s="9">
        <f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62</v>
      </c>
      <c r="V425" s="9" t="str">
        <f>INDEX('Wand Mapping'!K:K, U425)</f>
        <v>wand_ai_600</v>
      </c>
      <c r="W425" s="9" t="str">
        <f>_xlfn.CONCAT(V425, "_", T425)</f>
        <v>wand_ai_600_DI</v>
      </c>
      <c r="Z425" s="9" t="str">
        <f>IF(ISBLANK(X425), W425, X425)</f>
        <v>wand_ai_600_DI</v>
      </c>
    </row>
    <row r="426" spans="1:59">
      <c r="A426" s="9" t="s">
        <v>277</v>
      </c>
      <c r="B426" s="9" t="s">
        <v>1704</v>
      </c>
      <c r="C426" s="9">
        <v>2</v>
      </c>
      <c r="D426" s="9">
        <v>3</v>
      </c>
      <c r="E426" s="9" t="str">
        <f>_xlfn.CONCAT(B426, RIGHT(_xlfn.CONCAT("0", D426), 2))</f>
        <v>BZ-OI03</v>
      </c>
      <c r="F426" s="9" t="s">
        <v>1580</v>
      </c>
      <c r="G426" s="9" t="s">
        <v>655</v>
      </c>
      <c r="H426" s="9" t="s">
        <v>654</v>
      </c>
      <c r="J426" s="9" t="e">
        <f>MATCH($A426, 'Spells By School'!A:A, 0)</f>
        <v>#N/A</v>
      </c>
      <c r="K426" s="9" t="e">
        <f>MATCH($A426, 'Spells By School'!B:B, 0)</f>
        <v>#N/A</v>
      </c>
      <c r="L426" s="9" t="e">
        <f>MATCH($A426, 'Spells By School'!C:C, 0)</f>
        <v>#N/A</v>
      </c>
      <c r="M426" s="9" t="e">
        <f>MATCH($A426, 'Spells By School'!D:D, 0)</f>
        <v>#N/A</v>
      </c>
      <c r="N426" s="9">
        <f>MATCH($A426, 'Spells By School'!E:E, 0)</f>
        <v>25</v>
      </c>
      <c r="O426" s="9" t="e">
        <f>MATCH($A426, 'Spells By School'!F:F, 0)</f>
        <v>#N/A</v>
      </c>
      <c r="P426" s="9" t="e">
        <f ca="1">MATCH($A426, 'Spells By School'!G:G, 0)</f>
        <v>#N/A</v>
      </c>
      <c r="Q426" s="9" t="e">
        <f>MATCH($A426, 'Spells By School'!H:H, 0)</f>
        <v>#N/A</v>
      </c>
      <c r="R426" s="9" t="e">
        <f>MATCH($A426, 'Spells By School'!I:I, 0)</f>
        <v>#N/A</v>
      </c>
      <c r="S426" s="9" t="str">
        <f>IF(ISNA($J426), IF(ISNA($K426), IF(ISNA($L426), IF(ISNA($M426), IF(ISNA($N426), IF(ISNA($O426), IF(ISNA($P426), IF(ISNA($Q426), IF(ISNA($R426), "###error###", R$1),Q$1),P$1),O$1),N$1),M$1),L$1),K$1),J$1)</f>
        <v>Invocation</v>
      </c>
      <c r="T426" s="9" t="str">
        <f>IF(ISNA($J426), IF(ISNA($K426), IF(ISNA($L426), IF(ISNA($M426), IF(ISNA($N426), IF(ISNA($O426), IF(ISNA($P426), IF(ISNA($Q426), IF(ISNA($R426), "###error###", "WM"),"IL"),"NE"),"EN"),"EV"),"TR"),"DI"),"CO"),"AB")</f>
        <v>EV</v>
      </c>
      <c r="U426" s="9">
        <f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46</v>
      </c>
      <c r="V426" s="9" t="str">
        <f>INDEX('Wand Mapping'!K:K, U426)</f>
        <v>wand_ai_440</v>
      </c>
      <c r="W426" s="9" t="str">
        <f>_xlfn.CONCAT(V426, "_", T426)</f>
        <v>wand_ai_440_EV</v>
      </c>
      <c r="Z426" s="9" t="str">
        <f>IF(ISBLANK(X426), W426, X426)</f>
        <v>wand_ai_440_EV</v>
      </c>
    </row>
    <row r="427" spans="1:59">
      <c r="A427" s="9" t="s">
        <v>377</v>
      </c>
      <c r="B427" s="9" t="s">
        <v>1706</v>
      </c>
      <c r="C427" s="9">
        <v>2</v>
      </c>
      <c r="D427" s="9">
        <v>3</v>
      </c>
      <c r="E427" s="9" t="str">
        <f>_xlfn.CONCAT(B427, RIGHT(_xlfn.CONCAT("0", D427), 2))</f>
        <v>BZ-OK03</v>
      </c>
      <c r="F427" s="9" t="s">
        <v>1582</v>
      </c>
      <c r="G427" s="9" t="s">
        <v>655</v>
      </c>
      <c r="H427" s="9" t="s">
        <v>654</v>
      </c>
      <c r="J427" s="9" t="e">
        <f>MATCH($A427, 'Spells By School'!A:A, 0)</f>
        <v>#N/A</v>
      </c>
      <c r="K427" s="9" t="e">
        <f>MATCH($A427, 'Spells By School'!B:B, 0)</f>
        <v>#N/A</v>
      </c>
      <c r="L427" s="9" t="e">
        <f>MATCH($A427, 'Spells By School'!C:C, 0)</f>
        <v>#N/A</v>
      </c>
      <c r="M427" s="9">
        <f>MATCH($A427, 'Spells By School'!D:D, 0)</f>
        <v>14</v>
      </c>
      <c r="N427" s="9" t="e">
        <f>MATCH($A427, 'Spells By School'!E:E, 0)</f>
        <v>#N/A</v>
      </c>
      <c r="O427" s="9" t="e">
        <f>MATCH($A427, 'Spells By School'!F:F, 0)</f>
        <v>#N/A</v>
      </c>
      <c r="P427" s="9" t="e">
        <f ca="1">MATCH($A427, 'Spells By School'!G:G, 0)</f>
        <v>#N/A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>IF(ISNA($J427), IF(ISNA($K427), IF(ISNA($L427), IF(ISNA($M427), IF(ISNA($N427), IF(ISNA($O427), IF(ISNA($P427), IF(ISNA($Q427), IF(ISNA($R427), "###error###", R$1),Q$1),P$1),O$1),N$1),M$1),L$1),K$1),J$1)</f>
        <v>Transmutation</v>
      </c>
      <c r="T427" s="9" t="str">
        <f>IF(ISNA($J427), IF(ISNA($K427), IF(ISNA($L427), IF(ISNA($M427), IF(ISNA($N427), IF(ISNA($O427), IF(ISNA($P427), IF(ISNA($Q427), IF(ISNA($R427), "###error###", "WM"),"IL"),"NE"),"EN"),"EV"),"TR"),"DI"),"CO"),"AB")</f>
        <v>TR</v>
      </c>
      <c r="U427" s="9">
        <f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62</v>
      </c>
      <c r="V427" s="9" t="str">
        <f>INDEX('Wand Mapping'!K:K, U427)</f>
        <v>wand_ai_600</v>
      </c>
      <c r="W427" s="9" t="str">
        <f>_xlfn.CONCAT(V427, "_", T427)</f>
        <v>wand_ai_600_TR</v>
      </c>
      <c r="Z427" s="9" t="str">
        <f>IF(ISBLANK(X427), W427, X427)</f>
        <v>wand_ai_600_TR</v>
      </c>
      <c r="AH427" s="9" t="b">
        <v>1</v>
      </c>
      <c r="AI427" s="9" t="b">
        <v>1</v>
      </c>
      <c r="AJ427" s="9" t="b">
        <v>1</v>
      </c>
      <c r="AK427" s="9" t="b">
        <v>1</v>
      </c>
      <c r="AL427" s="9" t="b">
        <v>1</v>
      </c>
      <c r="AM427" s="9" t="b">
        <v>1</v>
      </c>
    </row>
    <row r="428" spans="1:59">
      <c r="A428" s="48" t="s">
        <v>367</v>
      </c>
      <c r="B428" s="9" t="s">
        <v>1717</v>
      </c>
      <c r="C428" s="9">
        <v>4</v>
      </c>
      <c r="D428" s="9">
        <v>7</v>
      </c>
      <c r="E428" s="9" t="str">
        <f>_xlfn.CONCAT(B428, RIGHT(_xlfn.CONCAT("0", D428), 2))</f>
        <v>BZ-OW07</v>
      </c>
      <c r="F428" s="9" t="s">
        <v>1536</v>
      </c>
      <c r="G428" s="9" t="s">
        <v>655</v>
      </c>
      <c r="H428" s="9" t="s">
        <v>654</v>
      </c>
      <c r="J428" s="9" t="e">
        <f>MATCH($A428, 'Spells By School'!A:A, 0)</f>
        <v>#N/A</v>
      </c>
      <c r="K428" s="9" t="e">
        <f>MATCH($A428, 'Spells By School'!B:B, 0)</f>
        <v>#N/A</v>
      </c>
      <c r="L428" s="9" t="e">
        <f>MATCH($A428, 'Spells By School'!C:C, 0)</f>
        <v>#N/A</v>
      </c>
      <c r="M428" s="9" t="e">
        <f>MATCH($A428, 'Spells By School'!D:D, 0)</f>
        <v>#N/A</v>
      </c>
      <c r="N428" s="9">
        <f>MATCH($A428, 'Spells By School'!E:E, 0)</f>
        <v>81</v>
      </c>
      <c r="O428" s="9" t="e">
        <f>MATCH($A428, 'Spells By School'!F:F, 0)</f>
        <v>#N/A</v>
      </c>
      <c r="P428" s="9" t="e">
        <f ca="1">MATCH($A428, 'Spells By School'!G:G, 0)</f>
        <v>#N/A</v>
      </c>
      <c r="Q428" s="9" t="e">
        <f>MATCH($A428, 'Spells By School'!H:H, 0)</f>
        <v>#N/A</v>
      </c>
      <c r="R428" s="9" t="e">
        <f>MATCH($A428, 'Spells By School'!I:I, 0)</f>
        <v>#N/A</v>
      </c>
      <c r="S428" s="9" t="str">
        <f>IF(ISNA($J428), IF(ISNA($K428), IF(ISNA($L428), IF(ISNA($M428), IF(ISNA($N428), IF(ISNA($O428), IF(ISNA($P428), IF(ISNA($Q428), IF(ISNA($R428), "###error###", R$1),Q$1),P$1),O$1),N$1),M$1),L$1),K$1),J$1)</f>
        <v>Invocation</v>
      </c>
      <c r="T428" s="9" t="str">
        <f>IF(ISNA($J428), IF(ISNA($K428), IF(ISNA($L428), IF(ISNA($M428), IF(ISNA($N428), IF(ISNA($O428), IF(ISNA($P428), IF(ISNA($Q428), IF(ISNA($R428), "###error###", "WM"),"IL"),"NE"),"EN"),"EV"),"TR"),"DI"),"CO"),"AB")</f>
        <v>EV</v>
      </c>
      <c r="U428" s="9">
        <f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60</v>
      </c>
      <c r="V428" s="9" t="str">
        <f>INDEX('Wand Mapping'!K:K, U428)</f>
        <v>wand_ai_580</v>
      </c>
      <c r="W428" s="9" t="str">
        <f>_xlfn.CONCAT(V428, "_", T428)</f>
        <v>wand_ai_580_EV</v>
      </c>
      <c r="Z428" s="9" t="str">
        <f>IF(ISBLANK(X428), W428, X428)</f>
        <v>wand_ai_580_EV</v>
      </c>
    </row>
    <row r="429" spans="1:59">
      <c r="A429" s="9" t="s">
        <v>362</v>
      </c>
      <c r="B429" s="9" t="s">
        <v>1718</v>
      </c>
      <c r="C429" s="9">
        <v>4</v>
      </c>
      <c r="D429" s="9">
        <v>7</v>
      </c>
      <c r="E429" s="9" t="str">
        <f>_xlfn.CONCAT(B429, RIGHT(_xlfn.CONCAT("0", D429), 2))</f>
        <v>BZ-OX07</v>
      </c>
      <c r="F429" s="9" t="s">
        <v>1537</v>
      </c>
      <c r="G429" s="9" t="s">
        <v>655</v>
      </c>
      <c r="H429" s="9" t="s">
        <v>654</v>
      </c>
      <c r="J429" s="9" t="e">
        <f>MATCH($A429, 'Spells By School'!A:A, 0)</f>
        <v>#N/A</v>
      </c>
      <c r="K429" s="9" t="e">
        <f>MATCH($A429, 'Spells By School'!B:B, 0)</f>
        <v>#N/A</v>
      </c>
      <c r="L429" s="9" t="e">
        <f>MATCH($A429, 'Spells By School'!C:C, 0)</f>
        <v>#N/A</v>
      </c>
      <c r="M429" s="9" t="e">
        <f>MATCH($A429, 'Spells By School'!D:D, 0)</f>
        <v>#N/A</v>
      </c>
      <c r="N429" s="9" t="e">
        <f>MATCH($A429, 'Spells By School'!E:E, 0)</f>
        <v>#N/A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>
        <f>MATCH($A429, 'Spells By School'!H:H, 0)</f>
        <v>21</v>
      </c>
      <c r="R429" s="9" t="e">
        <f>MATCH($A429, 'Spells By School'!I:I, 0)</f>
        <v>#N/A</v>
      </c>
      <c r="S429" s="9" t="str">
        <f ca="1">IF(ISNA($J429), IF(ISNA($K429), IF(ISNA($L429), IF(ISNA($M429), IF(ISNA($N429), IF(ISNA($O429), IF(ISNA($P429), IF(ISNA($Q429), IF(ISNA($R429), "###error###", R$1),Q$1),P$1),O$1),N$1),M$1),L$1),K$1),J$1)</f>
        <v>Illusion</v>
      </c>
      <c r="T429" s="9" t="str">
        <f ca="1">IF(ISNA($J429), IF(ISNA($K429), IF(ISNA($L429), IF(ISNA($M429), IF(ISNA($N429), IF(ISNA($O429), IF(ISNA($P429), IF(ISNA($Q429), IF(ISNA($R429), "###error###", "WM"),"IL"),"NE"),"EN"),"EV"),"TR"),"DI"),"CO"),"AB")</f>
        <v>IL</v>
      </c>
      <c r="U429" s="9">
        <f ca="1"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59</v>
      </c>
      <c r="V429" s="9" t="str">
        <f ca="1">INDEX('Wand Mapping'!K:K, U429)</f>
        <v>wand_ai_570</v>
      </c>
      <c r="W429" s="9" t="str">
        <f ca="1">_xlfn.CONCAT(V429, "_", T429)</f>
        <v>wand_ai_570_IL</v>
      </c>
      <c r="Z429" s="9" t="str">
        <f ca="1">IF(ISBLANK(X429), W429, X429)</f>
        <v>wand_ai_570_IL</v>
      </c>
    </row>
    <row r="430" spans="1:59">
      <c r="A430" s="9" t="s">
        <v>368</v>
      </c>
      <c r="B430" s="9" t="s">
        <v>1719</v>
      </c>
      <c r="C430" s="9">
        <v>4</v>
      </c>
      <c r="D430" s="9">
        <v>7</v>
      </c>
      <c r="E430" s="9" t="str">
        <f>_xlfn.CONCAT(B430, RIGHT(_xlfn.CONCAT("0", D430), 2))</f>
        <v>BZ-OY07</v>
      </c>
      <c r="F430" s="9" t="s">
        <v>1538</v>
      </c>
      <c r="G430" s="9" t="s">
        <v>655</v>
      </c>
      <c r="H430" s="9" t="s">
        <v>654</v>
      </c>
      <c r="J430" s="9" t="e">
        <f>MATCH($A430, 'Spells By School'!A:A, 0)</f>
        <v>#N/A</v>
      </c>
      <c r="K430" s="9" t="e">
        <f>MATCH($A430, 'Spells By School'!B:B, 0)</f>
        <v>#N/A</v>
      </c>
      <c r="L430" s="9" t="e">
        <f>MATCH($A430, 'Spells By School'!C:C, 0)</f>
        <v>#N/A</v>
      </c>
      <c r="M430" s="9" t="e">
        <f>MATCH($A430, 'Spells By School'!D:D, 0)</f>
        <v>#N/A</v>
      </c>
      <c r="N430" s="9" t="e">
        <f>MATCH($A430, 'Spells By School'!E:E, 0)</f>
        <v>#N/A</v>
      </c>
      <c r="O430" s="9" t="e">
        <f>MATCH($A430, 'Spells By School'!F:F, 0)</f>
        <v>#N/A</v>
      </c>
      <c r="P430" s="9">
        <f ca="1">MATCH($A430, 'Spells By School'!G:G, 0)</f>
        <v>33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 ca="1">IF(ISNA($J430), IF(ISNA($K430), IF(ISNA($L430), IF(ISNA($M430), IF(ISNA($N430), IF(ISNA($O430), IF(ISNA($P430), IF(ISNA($Q430), IF(ISNA($R430), "###error###", R$1),Q$1),P$1),O$1),N$1),M$1),L$1),K$1),J$1)</f>
        <v>Necromancy</v>
      </c>
      <c r="T430" s="9" t="str">
        <f ca="1">IF(ISNA($J430), IF(ISNA($K430), IF(ISNA($L430), IF(ISNA($M430), IF(ISNA($N430), IF(ISNA($O430), IF(ISNA($P430), IF(ISNA($Q430), IF(ISNA($R430), "###error###", "WM"),"IL"),"NE"),"EN"),"EV"),"TR"),"DI"),"CO"),"AB")</f>
        <v>NE</v>
      </c>
      <c r="U430" s="9">
        <f ca="1"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60</v>
      </c>
      <c r="V430" s="9" t="str">
        <f ca="1">INDEX('Wand Mapping'!K:K, U430)</f>
        <v>wand_ai_580</v>
      </c>
      <c r="W430" s="9" t="str">
        <f ca="1">_xlfn.CONCAT(V430, "_", T430)</f>
        <v>wand_ai_580_NE</v>
      </c>
      <c r="Z430" s="9" t="str">
        <f ca="1">IF(ISBLANK(X430), W430, X430)</f>
        <v>wand_ai_580_NE</v>
      </c>
    </row>
    <row r="431" spans="1:59">
      <c r="A431" s="9" t="s">
        <v>381</v>
      </c>
      <c r="B431" s="9" t="s">
        <v>1720</v>
      </c>
      <c r="C431" s="9">
        <v>4</v>
      </c>
      <c r="D431" s="9">
        <v>7</v>
      </c>
      <c r="E431" s="9" t="str">
        <f>_xlfn.CONCAT(B431, RIGHT(_xlfn.CONCAT("0", D431), 2))</f>
        <v>BZ-OZ07</v>
      </c>
      <c r="F431" s="9" t="s">
        <v>1539</v>
      </c>
      <c r="G431" s="9" t="s">
        <v>655</v>
      </c>
      <c r="H431" s="9" t="s">
        <v>654</v>
      </c>
      <c r="J431" s="9" t="e">
        <f>MATCH($A431, 'Spells By School'!A:A, 0)</f>
        <v>#N/A</v>
      </c>
      <c r="K431" s="9" t="e">
        <f>MATCH($A431, 'Spells By School'!B:B, 0)</f>
        <v>#N/A</v>
      </c>
      <c r="L431" s="9" t="e">
        <f>MATCH($A431, 'Spells By School'!C:C, 0)</f>
        <v>#N/A</v>
      </c>
      <c r="M431" s="9" t="e">
        <f>MATCH($A431, 'Spells By School'!D:D, 0)</f>
        <v>#N/A</v>
      </c>
      <c r="N431" s="9" t="e">
        <f>MATCH($A431, 'Spells By School'!E:E, 0)</f>
        <v>#N/A</v>
      </c>
      <c r="O431" s="9" t="e">
        <f>MATCH($A431, 'Spells By School'!F:F, 0)</f>
        <v>#N/A</v>
      </c>
      <c r="P431" s="9" t="e">
        <f ca="1">MATCH($A431, 'Spells By School'!G:G, 0)</f>
        <v>#N/A</v>
      </c>
      <c r="Q431" s="9">
        <f>MATCH($A431, 'Spells By School'!H:H, 0)</f>
        <v>2</v>
      </c>
      <c r="R431" s="9" t="e">
        <f>MATCH($A431, 'Spells By School'!I:I, 0)</f>
        <v>#N/A</v>
      </c>
      <c r="S431" s="9" t="str">
        <f ca="1">IF(ISNA($J431), IF(ISNA($K431), IF(ISNA($L431), IF(ISNA($M431), IF(ISNA($N431), IF(ISNA($O431), IF(ISNA($P431), IF(ISNA($Q431), IF(ISNA($R431), "###error###", R$1),Q$1),P$1),O$1),N$1),M$1),L$1),K$1),J$1)</f>
        <v>Illusion</v>
      </c>
      <c r="T431" s="9" t="str">
        <f ca="1">IF(ISNA($J431), IF(ISNA($K431), IF(ISNA($L431), IF(ISNA($M431), IF(ISNA($N431), IF(ISNA($O431), IF(ISNA($P431), IF(ISNA($Q431), IF(ISNA($R431), "###error###", "WM"),"IL"),"NE"),"EN"),"EV"),"TR"),"DI"),"CO"),"AB")</f>
        <v>IL</v>
      </c>
      <c r="U431" s="9">
        <f ca="1"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62</v>
      </c>
      <c r="V431" s="9" t="str">
        <f ca="1">INDEX('Wand Mapping'!K:K, U431)</f>
        <v>wand_ai_600</v>
      </c>
      <c r="W431" s="9" t="str">
        <f ca="1">_xlfn.CONCAT(V431, "_", T431)</f>
        <v>wand_ai_600_IL</v>
      </c>
      <c r="Z431" s="9" t="str">
        <f ca="1">IF(ISBLANK(X431), W431, X431)</f>
        <v>wand_ai_600_IL</v>
      </c>
    </row>
    <row r="432" spans="1:59">
      <c r="A432" s="9" t="s">
        <v>493</v>
      </c>
      <c r="B432" s="9" t="s">
        <v>1755</v>
      </c>
      <c r="C432" s="9">
        <v>4</v>
      </c>
      <c r="D432" s="9">
        <v>7</v>
      </c>
      <c r="E432" s="9" t="str">
        <f>_xlfn.CONCAT(B432, RIGHT(_xlfn.CONCAT("0", D432), 2))</f>
        <v>BZ-P007</v>
      </c>
      <c r="F432" s="9" t="s">
        <v>1540</v>
      </c>
      <c r="G432" s="9" t="s">
        <v>655</v>
      </c>
      <c r="H432" s="9" t="s">
        <v>654</v>
      </c>
      <c r="J432" s="9" t="e">
        <f>MATCH($A432, 'Spells By School'!A:A, 0)</f>
        <v>#N/A</v>
      </c>
      <c r="K432" s="9">
        <f>MATCH($A432, 'Spells By School'!B:B, 0)</f>
        <v>45</v>
      </c>
      <c r="L432" s="9" t="e">
        <f>MATCH($A432, 'Spells By School'!C:C, 0)</f>
        <v>#N/A</v>
      </c>
      <c r="M432" s="9" t="e">
        <f>MATCH($A432, 'Spells By School'!D:D, 0)</f>
        <v>#N/A</v>
      </c>
      <c r="N432" s="9" t="e">
        <f>MATCH($A432, 'Spells By School'!E:E, 0)</f>
        <v>#N/A</v>
      </c>
      <c r="O432" s="9" t="e">
        <f>MATCH($A432, 'Spells By School'!F:F, 0)</f>
        <v>#N/A</v>
      </c>
      <c r="P432" s="9" t="e">
        <f ca="1">MATCH($A432, 'Spells By School'!G:G, 0)</f>
        <v>#N/A</v>
      </c>
      <c r="Q432" s="9" t="e">
        <f>MATCH($A432, 'Spells By School'!H:H, 0)</f>
        <v>#N/A</v>
      </c>
      <c r="R432" s="9" t="e">
        <f>MATCH($A432, 'Spells By School'!I:I, 0)</f>
        <v>#N/A</v>
      </c>
      <c r="S432" s="9" t="str">
        <f>IF(ISNA($J432), IF(ISNA($K432), IF(ISNA($L432), IF(ISNA($M432), IF(ISNA($N432), IF(ISNA($O432), IF(ISNA($P432), IF(ISNA($Q432), IF(ISNA($R432), "###error###", R$1),Q$1),P$1),O$1),N$1),M$1),L$1),K$1),J$1)</f>
        <v>Conjuration</v>
      </c>
      <c r="T432" s="9" t="str">
        <f>IF(ISNA($J432), IF(ISNA($K432), IF(ISNA($L432), IF(ISNA($M432), IF(ISNA($N432), IF(ISNA($O432), IF(ISNA($P432), IF(ISNA($Q432), IF(ISNA($R432), "###error###", "WM"),"IL"),"NE"),"EN"),"EV"),"TR"),"DI"),"CO"),"AB")</f>
        <v>CO</v>
      </c>
      <c r="U432" s="9">
        <f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80</v>
      </c>
      <c r="V432" s="9" t="str">
        <f>INDEX('Wand Mapping'!K:K, U432)</f>
        <v>wand_ai_780</v>
      </c>
      <c r="W432" s="9" t="str">
        <f>_xlfn.CONCAT(V432, "_", T432)</f>
        <v>wand_ai_780_CO</v>
      </c>
      <c r="Z432" s="9" t="str">
        <f>IF(ISBLANK(X432), W432, X432)</f>
        <v>wand_ai_780_CO</v>
      </c>
    </row>
    <row r="433" spans="1:26">
      <c r="A433" s="9" t="s">
        <v>176</v>
      </c>
      <c r="B433" s="9" t="s">
        <v>1721</v>
      </c>
      <c r="C433" s="9">
        <v>4</v>
      </c>
      <c r="D433" s="9">
        <v>7</v>
      </c>
      <c r="E433" s="9" t="str">
        <f>_xlfn.CONCAT(B433, RIGHT(_xlfn.CONCAT("0", D433), 2))</f>
        <v>BZ-P107</v>
      </c>
      <c r="F433" s="9" t="s">
        <v>1586</v>
      </c>
      <c r="G433" s="9" t="s">
        <v>655</v>
      </c>
      <c r="H433" s="9" t="s">
        <v>654</v>
      </c>
      <c r="J433" s="9" t="e">
        <f>MATCH($A433, 'Spells By School'!A:A, 0)</f>
        <v>#N/A</v>
      </c>
      <c r="K433" s="9" t="e">
        <f>MATCH($A433, 'Spells By School'!B:B, 0)</f>
        <v>#N/A</v>
      </c>
      <c r="L433" s="9" t="e">
        <f>MATCH($A433, 'Spells By School'!C:C, 0)</f>
        <v>#N/A</v>
      </c>
      <c r="M433" s="9" t="e">
        <f>MATCH($A433, 'Spells By School'!D:D, 0)</f>
        <v>#N/A</v>
      </c>
      <c r="N433" s="9" t="e">
        <f>MATCH($A433, 'Spells By School'!E:E, 0)</f>
        <v>#N/A</v>
      </c>
      <c r="O433" s="9">
        <f>MATCH($A433, 'Spells By School'!F:F, 0)</f>
        <v>15</v>
      </c>
      <c r="P433" s="9" t="e">
        <f ca="1">MATCH($A433, 'Spells By School'!G:G, 0)</f>
        <v>#N/A</v>
      </c>
      <c r="Q433" s="9" t="e">
        <f>MATCH($A433, 'Spells By School'!H:H, 0)</f>
        <v>#N/A</v>
      </c>
      <c r="R433" s="9" t="e">
        <f>MATCH($A433, 'Spells By School'!I:I, 0)</f>
        <v>#N/A</v>
      </c>
      <c r="S433" s="9" t="str">
        <f>IF(ISNA($J433), IF(ISNA($K433), IF(ISNA($L433), IF(ISNA($M433), IF(ISNA($N433), IF(ISNA($O433), IF(ISNA($P433), IF(ISNA($Q433), IF(ISNA($R433), "###error###", R$1),Q$1),P$1),O$1),N$1),M$1),L$1),K$1),J$1)</f>
        <v>Enchantment</v>
      </c>
      <c r="T433" s="9" t="str">
        <f>IF(ISNA($J433), IF(ISNA($K433), IF(ISNA($L433), IF(ISNA($M433), IF(ISNA($N433), IF(ISNA($O433), IF(ISNA($P433), IF(ISNA($Q433), IF(ISNA($R433), "###error###", "WM"),"IL"),"NE"),"EN"),"EV"),"TR"),"DI"),"CO"),"AB")</f>
        <v>EN</v>
      </c>
      <c r="U433" s="9">
        <f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31</v>
      </c>
      <c r="V433" s="9" t="str">
        <f>INDEX('Wand Mapping'!K:K, U433)</f>
        <v>wand_ai_290</v>
      </c>
      <c r="W433" s="9" t="str">
        <f>_xlfn.CONCAT(V433, "_", T433)</f>
        <v>wand_ai_290_EN</v>
      </c>
      <c r="Z433" s="9" t="str">
        <f>IF(ISBLANK(X433), W433, X433)</f>
        <v>wand_ai_290_EN</v>
      </c>
    </row>
    <row r="434" spans="1:26">
      <c r="A434" s="9" t="s">
        <v>315</v>
      </c>
      <c r="B434" s="9" t="s">
        <v>1722</v>
      </c>
      <c r="C434" s="9">
        <v>4</v>
      </c>
      <c r="D434" s="9">
        <v>7</v>
      </c>
      <c r="E434" s="9" t="str">
        <f>_xlfn.CONCAT(B434, RIGHT(_xlfn.CONCAT("0", D434), 2))</f>
        <v>BZ-P207</v>
      </c>
      <c r="F434" s="9" t="s">
        <v>1587</v>
      </c>
      <c r="G434" s="9" t="s">
        <v>655</v>
      </c>
      <c r="H434" s="9" t="s">
        <v>654</v>
      </c>
      <c r="J434" s="9">
        <f>MATCH($A434, 'Spells By School'!A:A, 0)</f>
        <v>81</v>
      </c>
      <c r="K434" s="9" t="e">
        <f>MATCH($A434, 'Spells By School'!B:B, 0)</f>
        <v>#N/A</v>
      </c>
      <c r="L434" s="9" t="e">
        <f>MATCH($A434, 'Spells By School'!C:C, 0)</f>
        <v>#N/A</v>
      </c>
      <c r="M434" s="9" t="e">
        <f>MATCH($A434, 'Spells By School'!D:D, 0)</f>
        <v>#N/A</v>
      </c>
      <c r="N434" s="9" t="e">
        <f>MATCH($A434, 'Spells By School'!E:E, 0)</f>
        <v>#N/A</v>
      </c>
      <c r="O434" s="9" t="e">
        <f>MATCH($A434, 'Spells By School'!F:F, 0)</f>
        <v>#N/A</v>
      </c>
      <c r="P434" s="9" t="e">
        <f ca="1">MATCH($A434, 'Spells By School'!G:G, 0)</f>
        <v>#N/A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>IF(ISNA($J434), IF(ISNA($K434), IF(ISNA($L434), IF(ISNA($M434), IF(ISNA($N434), IF(ISNA($O434), IF(ISNA($P434), IF(ISNA($Q434), IF(ISNA($R434), "###error###", R$1),Q$1),P$1),O$1),N$1),M$1),L$1),K$1),J$1)</f>
        <v>Abjuration</v>
      </c>
      <c r="T434" s="9" t="str">
        <f>IF(ISNA($J434), IF(ISNA($K434), IF(ISNA($L434), IF(ISNA($M434), IF(ISNA($N434), IF(ISNA($O434), IF(ISNA($P434), IF(ISNA($Q434), IF(ISNA($R434), "###error###", "WM"),"IL"),"NE"),"EN"),"EV"),"TR"),"DI"),"CO"),"AB")</f>
        <v>AB</v>
      </c>
      <c r="U434" s="9">
        <f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52</v>
      </c>
      <c r="V434" s="9" t="str">
        <f>INDEX('Wand Mapping'!K:K, U434)</f>
        <v>wand_ai_500</v>
      </c>
      <c r="W434" s="9" t="str">
        <f>_xlfn.CONCAT(V434, "_", T434)</f>
        <v>wand_ai_500_AB</v>
      </c>
      <c r="Z434" s="9" t="str">
        <f>IF(ISBLANK(X434), W434, X434)</f>
        <v>wand_ai_500_AB</v>
      </c>
    </row>
    <row r="435" spans="1:26">
      <c r="A435" s="9" t="s">
        <v>465</v>
      </c>
      <c r="B435" s="9" t="s">
        <v>1724</v>
      </c>
      <c r="C435" s="9">
        <v>4</v>
      </c>
      <c r="D435" s="9">
        <v>7</v>
      </c>
      <c r="E435" s="9" t="str">
        <f>_xlfn.CONCAT(B435, RIGHT(_xlfn.CONCAT("0", D435), 2))</f>
        <v>BZ-P407</v>
      </c>
      <c r="F435" s="9" t="s">
        <v>1602</v>
      </c>
      <c r="G435" s="9" t="s">
        <v>655</v>
      </c>
      <c r="H435" s="9" t="s">
        <v>654</v>
      </c>
      <c r="J435" s="9" t="e">
        <f>MATCH($A435, 'Spells By School'!A:A, 0)</f>
        <v>#N/A</v>
      </c>
      <c r="K435" s="9">
        <f>MATCH($A435, 'Spells By School'!B:B, 0)</f>
        <v>34</v>
      </c>
      <c r="L435" s="9" t="e">
        <f>MATCH($A435, 'Spells By School'!C:C, 0)</f>
        <v>#N/A</v>
      </c>
      <c r="M435" s="9" t="e">
        <f>MATCH($A435, 'Spells By School'!D:D, 0)</f>
        <v>#N/A</v>
      </c>
      <c r="N435" s="9" t="e">
        <f>MATCH($A435, 'Spells By School'!E:E, 0)</f>
        <v>#N/A</v>
      </c>
      <c r="O435" s="9" t="e">
        <f>MATCH($A435, 'Spells By School'!F:F, 0)</f>
        <v>#N/A</v>
      </c>
      <c r="P435" s="9" t="e">
        <f ca="1">MATCH($A435, 'Spells By School'!G:G, 0)</f>
        <v>#N/A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>IF(ISNA($J435), IF(ISNA($K435), IF(ISNA($L435), IF(ISNA($M435), IF(ISNA($N435), IF(ISNA($O435), IF(ISNA($P435), IF(ISNA($Q435), IF(ISNA($R435), "###error###", R$1),Q$1),P$1),O$1),N$1),M$1),L$1),K$1),J$1)</f>
        <v>Conjuration</v>
      </c>
      <c r="T435" s="9" t="str">
        <f>IF(ISNA($J435), IF(ISNA($K435), IF(ISNA($L435), IF(ISNA($M435), IF(ISNA($N435), IF(ISNA($O435), IF(ISNA($P435), IF(ISNA($Q435), IF(ISNA($R435), "###error###", "WM"),"IL"),"NE"),"EN"),"EV"),"TR"),"DI"),"CO"),"AB")</f>
        <v>CO</v>
      </c>
      <c r="U435" s="9">
        <f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76</v>
      </c>
      <c r="V435" s="9" t="str">
        <f>INDEX('Wand Mapping'!K:K, U435)</f>
        <v>wand_ai_740</v>
      </c>
      <c r="W435" s="9" t="str">
        <f>_xlfn.CONCAT(V435, "_", T435)</f>
        <v>wand_ai_740_CO</v>
      </c>
      <c r="Z435" s="9" t="str">
        <f>IF(ISBLANK(X435), W435, X435)</f>
        <v>wand_ai_740_CO</v>
      </c>
    </row>
    <row r="436" spans="1:26">
      <c r="A436" s="9" t="s">
        <v>114</v>
      </c>
      <c r="B436" s="9" t="s">
        <v>1725</v>
      </c>
      <c r="C436" s="9">
        <v>5</v>
      </c>
      <c r="D436" s="9">
        <v>9</v>
      </c>
      <c r="E436" s="9" t="str">
        <f>_xlfn.CONCAT(B436, RIGHT(_xlfn.CONCAT("0", D436), 2))</f>
        <v>BZ-P509</v>
      </c>
      <c r="F436" s="9" t="s">
        <v>1541</v>
      </c>
      <c r="G436" s="9" t="s">
        <v>655</v>
      </c>
      <c r="H436" s="9" t="s">
        <v>654</v>
      </c>
      <c r="J436" s="9" t="e">
        <f>MATCH($A436, 'Spells By School'!A:A, 0)</f>
        <v>#N/A</v>
      </c>
      <c r="K436" s="9" t="e">
        <f>MATCH($A436, 'Spells By School'!B:B, 0)</f>
        <v>#N/A</v>
      </c>
      <c r="L436" s="9" t="e">
        <f>MATCH($A436, 'Spells By School'!C:C, 0)</f>
        <v>#N/A</v>
      </c>
      <c r="M436" s="9" t="e">
        <f>MATCH($A436, 'Spells By School'!D:D, 0)</f>
        <v>#N/A</v>
      </c>
      <c r="N436" s="9">
        <f>MATCH($A436, 'Spells By School'!E:E, 0)</f>
        <v>6</v>
      </c>
      <c r="O436" s="9" t="e">
        <f>MATCH($A436, 'Spells By School'!F:F, 0)</f>
        <v>#N/A</v>
      </c>
      <c r="P436" s="9" t="e">
        <f ca="1">MATCH($A436, 'Spells By School'!G:G, 0)</f>
        <v>#N/A</v>
      </c>
      <c r="Q436" s="9" t="e">
        <f>MATCH($A436, 'Spells By School'!H:H, 0)</f>
        <v>#N/A</v>
      </c>
      <c r="R436" s="9" t="e">
        <f>MATCH($A436, 'Spells By School'!I:I, 0)</f>
        <v>#N/A</v>
      </c>
      <c r="S436" s="9" t="str">
        <f>IF(ISNA($J436), IF(ISNA($K436), IF(ISNA($L436), IF(ISNA($M436), IF(ISNA($N436), IF(ISNA($O436), IF(ISNA($P436), IF(ISNA($Q436), IF(ISNA($R436), "###error###", R$1),Q$1),P$1),O$1),N$1),M$1),L$1),K$1),J$1)</f>
        <v>Invocation</v>
      </c>
      <c r="T436" s="9" t="str">
        <f>IF(ISNA($J436), IF(ISNA($K436), IF(ISNA($L436), IF(ISNA($M436), IF(ISNA($N436), IF(ISNA($O436), IF(ISNA($P436), IF(ISNA($Q436), IF(ISNA($R436), "###error###", "WM"),"IL"),"NE"),"EN"),"EV"),"TR"),"DI"),"CO"),"AB")</f>
        <v>EV</v>
      </c>
      <c r="U436" s="9">
        <f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20</v>
      </c>
      <c r="V436" s="9" t="str">
        <f>INDEX('Wand Mapping'!K:K, U436)</f>
        <v>wand_ai_180</v>
      </c>
      <c r="W436" s="9" t="str">
        <f>_xlfn.CONCAT(V436, "_", T436)</f>
        <v>wand_ai_180_EV</v>
      </c>
      <c r="Z436" s="9" t="str">
        <f>IF(ISBLANK(X436), W436, X436)</f>
        <v>wand_ai_180_EV</v>
      </c>
    </row>
    <row r="437" spans="1:26">
      <c r="A437" s="9" t="s">
        <v>327</v>
      </c>
      <c r="B437" s="9" t="s">
        <v>1726</v>
      </c>
      <c r="C437" s="9">
        <v>5</v>
      </c>
      <c r="D437" s="9">
        <v>9</v>
      </c>
      <c r="E437" s="9" t="str">
        <f>_xlfn.CONCAT(B437, RIGHT(_xlfn.CONCAT("0", D437), 2))</f>
        <v>BZ-P609</v>
      </c>
      <c r="F437" s="9" t="s">
        <v>1542</v>
      </c>
      <c r="G437" s="9" t="s">
        <v>655</v>
      </c>
      <c r="H437" s="9" t="s">
        <v>654</v>
      </c>
      <c r="J437" s="9" t="e">
        <f>MATCH($A437, 'Spells By School'!A:A, 0)</f>
        <v>#N/A</v>
      </c>
      <c r="K437" s="9" t="e">
        <f>MATCH($A437, 'Spells By School'!B:B, 0)</f>
        <v>#N/A</v>
      </c>
      <c r="L437" s="9" t="e">
        <f>MATCH($A437, 'Spells By School'!C:C, 0)</f>
        <v>#N/A</v>
      </c>
      <c r="M437" s="9" t="e">
        <f>MATCH($A437, 'Spells By School'!D:D, 0)</f>
        <v>#N/A</v>
      </c>
      <c r="N437" s="9" t="e">
        <f>MATCH($A437, 'Spells By School'!E:E, 0)</f>
        <v>#N/A</v>
      </c>
      <c r="O437" s="9" t="e">
        <f>MATCH($A437, 'Spells By School'!F:F, 0)</f>
        <v>#N/A</v>
      </c>
      <c r="P437" s="9" t="e">
        <f ca="1">MATCH($A437, 'Spells By School'!G:G, 0)</f>
        <v>#N/A</v>
      </c>
      <c r="Q437" s="9">
        <f>MATCH($A437, 'Spells By School'!H:H, 0)</f>
        <v>14</v>
      </c>
      <c r="R437" s="9" t="e">
        <f>MATCH($A437, 'Spells By School'!I:I, 0)</f>
        <v>#N/A</v>
      </c>
      <c r="S437" s="9" t="str">
        <f ca="1">IF(ISNA($J437), IF(ISNA($K437), IF(ISNA($L437), IF(ISNA($M437), IF(ISNA($N437), IF(ISNA($O437), IF(ISNA($P437), IF(ISNA($Q437), IF(ISNA($R437), "###error###", R$1),Q$1),P$1),O$1),N$1),M$1),L$1),K$1),J$1)</f>
        <v>Illusion</v>
      </c>
      <c r="T437" s="9" t="str">
        <f ca="1">IF(ISNA($J437), IF(ISNA($K437), IF(ISNA($L437), IF(ISNA($M437), IF(ISNA($N437), IF(ISNA($O437), IF(ISNA($P437), IF(ISNA($Q437), IF(ISNA($R437), "###error###", "WM"),"IL"),"NE"),"EN"),"EV"),"TR"),"DI"),"CO"),"AB")</f>
        <v>IL</v>
      </c>
      <c r="U437" s="9">
        <f ca="1"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53</v>
      </c>
      <c r="V437" s="9" t="str">
        <f ca="1">INDEX('Wand Mapping'!K:K, U437)</f>
        <v>wand_ai_510</v>
      </c>
      <c r="W437" s="9" t="str">
        <f ca="1">_xlfn.CONCAT(V437, "_", T437)</f>
        <v>wand_ai_510_IL</v>
      </c>
      <c r="Z437" s="9" t="str">
        <f ca="1">IF(ISBLANK(X437), W437, X437)</f>
        <v>wand_ai_510_IL</v>
      </c>
    </row>
    <row r="438" spans="1:26">
      <c r="A438" s="9" t="s">
        <v>259</v>
      </c>
      <c r="B438" s="9" t="s">
        <v>1727</v>
      </c>
      <c r="C438" s="9">
        <v>5</v>
      </c>
      <c r="D438" s="9">
        <v>9</v>
      </c>
      <c r="E438" s="9" t="str">
        <f>_xlfn.CONCAT(B438, RIGHT(_xlfn.CONCAT("0", D438), 2))</f>
        <v>BZ-P709</v>
      </c>
      <c r="F438" s="9" t="s">
        <v>1543</v>
      </c>
      <c r="G438" s="9" t="s">
        <v>655</v>
      </c>
      <c r="H438" s="9" t="s">
        <v>654</v>
      </c>
      <c r="J438" s="9" t="e">
        <f>MATCH($A438, 'Spells By School'!A:A, 0)</f>
        <v>#N/A</v>
      </c>
      <c r="K438" s="9">
        <f>MATCH($A438, 'Spells By School'!B:B, 0)</f>
        <v>16</v>
      </c>
      <c r="L438" s="9" t="e">
        <f>MATCH($A438, 'Spells By School'!C:C, 0)</f>
        <v>#N/A</v>
      </c>
      <c r="M438" s="9" t="e">
        <f>MATCH($A438, 'Spells By School'!D:D, 0)</f>
        <v>#N/A</v>
      </c>
      <c r="N438" s="9" t="e">
        <f>MATCH($A438, 'Spells By School'!E:E, 0)</f>
        <v>#N/A</v>
      </c>
      <c r="O438" s="9" t="e">
        <f>MATCH($A438, 'Spells By School'!F:F, 0)</f>
        <v>#N/A</v>
      </c>
      <c r="P438" s="9" t="e">
        <f ca="1">MATCH($A438, 'Spells By School'!G:G, 0)</f>
        <v>#N/A</v>
      </c>
      <c r="Q438" s="9" t="e">
        <f>MATCH($A438, 'Spells By School'!H:H, 0)</f>
        <v>#N/A</v>
      </c>
      <c r="R438" s="9" t="e">
        <f>MATCH($A438, 'Spells By School'!I:I, 0)</f>
        <v>#N/A</v>
      </c>
      <c r="S438" s="9" t="str">
        <f>IF(ISNA($J438), IF(ISNA($K438), IF(ISNA($L438), IF(ISNA($M438), IF(ISNA($N438), IF(ISNA($O438), IF(ISNA($P438), IF(ISNA($Q438), IF(ISNA($R438), "###error###", R$1),Q$1),P$1),O$1),N$1),M$1),L$1),K$1),J$1)</f>
        <v>Conjuration</v>
      </c>
      <c r="T438" s="9" t="str">
        <f>IF(ISNA($J438), IF(ISNA($K438), IF(ISNA($L438), IF(ISNA($M438), IF(ISNA($N438), IF(ISNA($O438), IF(ISNA($P438), IF(ISNA($Q438), IF(ISNA($R438), "###error###", "WM"),"IL"),"NE"),"EN"),"EV"),"TR"),"DI"),"CO"),"AB")</f>
        <v>CO</v>
      </c>
      <c r="U438" s="9">
        <f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44</v>
      </c>
      <c r="V438" s="9" t="str">
        <f>INDEX('Wand Mapping'!K:K, U438)</f>
        <v>wand_ai_420</v>
      </c>
      <c r="W438" s="9" t="str">
        <f>_xlfn.CONCAT(V438, "_", T438)</f>
        <v>wand_ai_420_CO</v>
      </c>
      <c r="Z438" s="9" t="str">
        <f>IF(ISBLANK(X438), W438, X438)</f>
        <v>wand_ai_420_CO</v>
      </c>
    </row>
    <row r="439" spans="1:26">
      <c r="A439" s="9" t="s">
        <v>198</v>
      </c>
      <c r="B439" s="9" t="s">
        <v>1728</v>
      </c>
      <c r="C439" s="9">
        <v>5</v>
      </c>
      <c r="D439" s="9">
        <v>9</v>
      </c>
      <c r="E439" s="9" t="str">
        <f>_xlfn.CONCAT(B439, RIGHT(_xlfn.CONCAT("0", D439), 2))</f>
        <v>BZ-P809</v>
      </c>
      <c r="F439" s="9" t="s">
        <v>1544</v>
      </c>
      <c r="G439" s="9" t="s">
        <v>655</v>
      </c>
      <c r="H439" s="9" t="s">
        <v>654</v>
      </c>
      <c r="J439" s="9" t="e">
        <f>MATCH($A439, 'Spells By School'!A:A, 0)</f>
        <v>#N/A</v>
      </c>
      <c r="K439" s="9">
        <f>MATCH($A439, 'Spells By School'!B:B, 0)</f>
        <v>67</v>
      </c>
      <c r="L439" s="9" t="e">
        <f>MATCH($A439, 'Spells By School'!C:C, 0)</f>
        <v>#N/A</v>
      </c>
      <c r="M439" s="9" t="e">
        <f>MATCH($A439, 'Spells By School'!D:D, 0)</f>
        <v>#N/A</v>
      </c>
      <c r="N439" s="9" t="e">
        <f>MATCH($A439, 'Spells By School'!E:E, 0)</f>
        <v>#N/A</v>
      </c>
      <c r="O439" s="9" t="e">
        <f>MATCH($A439, 'Spells By School'!F:F, 0)</f>
        <v>#N/A</v>
      </c>
      <c r="P439" s="9" t="e">
        <f ca="1">MATCH($A439, 'Spells By School'!G:G, 0)</f>
        <v>#N/A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>IF(ISNA($J439), IF(ISNA($K439), IF(ISNA($L439), IF(ISNA($M439), IF(ISNA($N439), IF(ISNA($O439), IF(ISNA($P439), IF(ISNA($Q439), IF(ISNA($R439), "###error###", R$1),Q$1),P$1),O$1),N$1),M$1),L$1),K$1),J$1)</f>
        <v>Conjuration</v>
      </c>
      <c r="T439" s="9" t="str">
        <f>IF(ISNA($J439), IF(ISNA($K439), IF(ISNA($L439), IF(ISNA($M439), IF(ISNA($N439), IF(ISNA($O439), IF(ISNA($P439), IF(ISNA($Q439), IF(ISNA($R439), "###error###", "WM"),"IL"),"NE"),"EN"),"EV"),"TR"),"DI"),"CO"),"AB")</f>
        <v>CO</v>
      </c>
      <c r="U439" s="9">
        <f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35</v>
      </c>
      <c r="V439" s="9" t="str">
        <f>INDEX('Wand Mapping'!K:K, U439)</f>
        <v>wand_ai_330</v>
      </c>
      <c r="W439" s="9" t="str">
        <f>_xlfn.CONCAT(V439, "_", T439)</f>
        <v>wand_ai_330_CO</v>
      </c>
      <c r="Z439" s="9" t="str">
        <f>IF(ISBLANK(X439), W439, X439)</f>
        <v>wand_ai_330_CO</v>
      </c>
    </row>
    <row r="440" spans="1:26">
      <c r="A440" s="9" t="s">
        <v>55</v>
      </c>
      <c r="B440" s="9" t="s">
        <v>1729</v>
      </c>
      <c r="C440" s="9">
        <v>5</v>
      </c>
      <c r="D440" s="9">
        <v>9</v>
      </c>
      <c r="E440" s="9" t="str">
        <f>_xlfn.CONCAT(B440, RIGHT(_xlfn.CONCAT("0", D440), 2))</f>
        <v>BZ-P909</v>
      </c>
      <c r="F440" s="9" t="s">
        <v>1545</v>
      </c>
      <c r="G440" s="9" t="s">
        <v>655</v>
      </c>
      <c r="H440" s="9" t="s">
        <v>654</v>
      </c>
      <c r="J440" s="9" t="e">
        <f>MATCH($A440, 'Spells By School'!A:A, 0)</f>
        <v>#N/A</v>
      </c>
      <c r="K440" s="9" t="e">
        <f>MATCH($A440, 'Spells By School'!B:B, 0)</f>
        <v>#N/A</v>
      </c>
      <c r="L440" s="9" t="e">
        <f>MATCH($A440, 'Spells By School'!C:C, 0)</f>
        <v>#N/A</v>
      </c>
      <c r="M440" s="9" t="e">
        <f>MATCH($A440, 'Spells By School'!D:D, 0)</f>
        <v>#N/A</v>
      </c>
      <c r="N440" s="9" t="e">
        <f>MATCH($A440, 'Spells By School'!E:E, 0)</f>
        <v>#N/A</v>
      </c>
      <c r="O440" s="9" t="e">
        <f>MATCH($A440, 'Spells By School'!F:F, 0)</f>
        <v>#N/A</v>
      </c>
      <c r="P440" s="9" t="e">
        <f ca="1">MATCH($A440, 'Spells By School'!G:G, 0)</f>
        <v>#N/A</v>
      </c>
      <c r="Q440" s="9">
        <f>MATCH($A440, 'Spells By School'!H:H, 0)</f>
        <v>30</v>
      </c>
      <c r="R440" s="9" t="e">
        <f>MATCH($A440, 'Spells By School'!I:I, 0)</f>
        <v>#N/A</v>
      </c>
      <c r="S440" s="9" t="str">
        <f ca="1">IF(ISNA($J440), IF(ISNA($K440), IF(ISNA($L440), IF(ISNA($M440), IF(ISNA($N440), IF(ISNA($O440), IF(ISNA($P440), IF(ISNA($Q440), IF(ISNA($R440), "###error###", R$1),Q$1),P$1),O$1),N$1),M$1),L$1),K$1),J$1)</f>
        <v>Illusion</v>
      </c>
      <c r="T440" s="9" t="str">
        <f ca="1">IF(ISNA($J440), IF(ISNA($K440), IF(ISNA($L440), IF(ISNA($M440), IF(ISNA($N440), IF(ISNA($O440), IF(ISNA($P440), IF(ISNA($Q440), IF(ISNA($R440), "###error###", "WM"),"IL"),"NE"),"EN"),"EV"),"TR"),"DI"),"CO"),"AB")</f>
        <v>IL</v>
      </c>
      <c r="U440" s="9">
        <f ca="1"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10</v>
      </c>
      <c r="V440" s="9" t="str">
        <f ca="1">INDEX('Wand Mapping'!K:K, U440)</f>
        <v>wand_ai_080</v>
      </c>
      <c r="W440" s="9" t="str">
        <f ca="1">_xlfn.CONCAT(V440, "_", T440)</f>
        <v>wand_ai_080_IL</v>
      </c>
      <c r="Z440" s="9" t="str">
        <f ca="1">IF(ISBLANK(X440), W440, X440)</f>
        <v>wand_ai_080_IL</v>
      </c>
    </row>
    <row r="441" spans="1:26">
      <c r="A441" s="9" t="s">
        <v>102</v>
      </c>
      <c r="B441" s="9" t="s">
        <v>1730</v>
      </c>
      <c r="C441" s="9">
        <v>5</v>
      </c>
      <c r="D441" s="9">
        <v>9</v>
      </c>
      <c r="E441" s="9" t="str">
        <f>_xlfn.CONCAT(B441, RIGHT(_xlfn.CONCAT("0", D441), 2))</f>
        <v>BZ-PA09</v>
      </c>
      <c r="F441" s="9" t="s">
        <v>1546</v>
      </c>
      <c r="G441" s="9" t="s">
        <v>655</v>
      </c>
      <c r="H441" s="9" t="s">
        <v>654</v>
      </c>
      <c r="J441" s="9" t="e">
        <f>MATCH($A441, 'Spells By School'!A:A, 0)</f>
        <v>#N/A</v>
      </c>
      <c r="K441" s="9" t="e">
        <f>MATCH($A441, 'Spells By School'!B:B, 0)</f>
        <v>#N/A</v>
      </c>
      <c r="L441" s="9" t="e">
        <f>MATCH($A441, 'Spells By School'!C:C, 0)</f>
        <v>#N/A</v>
      </c>
      <c r="M441" s="9" t="e">
        <f>MATCH($A441, 'Spells By School'!D:D, 0)</f>
        <v>#N/A</v>
      </c>
      <c r="N441" s="9" t="e">
        <f>MATCH($A441, 'Spells By School'!E:E, 0)</f>
        <v>#N/A</v>
      </c>
      <c r="O441" s="9" t="e">
        <f>MATCH($A441, 'Spells By School'!F:F, 0)</f>
        <v>#N/A</v>
      </c>
      <c r="P441" s="9">
        <f ca="1">MATCH($A441, 'Spells By School'!G:G, 0)</f>
        <v>59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 ca="1">IF(ISNA($J441), IF(ISNA($K441), IF(ISNA($L441), IF(ISNA($M441), IF(ISNA($N441), IF(ISNA($O441), IF(ISNA($P441), IF(ISNA($Q441), IF(ISNA($R441), "###error###", R$1),Q$1),P$1),O$1),N$1),M$1),L$1),K$1),J$1)</f>
        <v>Necromancy</v>
      </c>
      <c r="T441" s="9" t="str">
        <f ca="1">IF(ISNA($J441), IF(ISNA($K441), IF(ISNA($L441), IF(ISNA($M441), IF(ISNA($N441), IF(ISNA($O441), IF(ISNA($P441), IF(ISNA($Q441), IF(ISNA($R441), "###error###", "WM"),"IL"),"NE"),"EN"),"EV"),"TR"),"DI"),"CO"),"AB")</f>
        <v>NE</v>
      </c>
      <c r="U441" s="9">
        <f ca="1"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18</v>
      </c>
      <c r="V441" s="9" t="str">
        <f ca="1">INDEX('Wand Mapping'!K:K, U441)</f>
        <v>wand_ai_160</v>
      </c>
      <c r="W441" s="9" t="str">
        <f ca="1">_xlfn.CONCAT(V441, "_", T441)</f>
        <v>wand_ai_160_NE</v>
      </c>
      <c r="Z441" s="9" t="str">
        <f ca="1">IF(ISBLANK(X441), W441, X441)</f>
        <v>wand_ai_160_NE</v>
      </c>
    </row>
    <row r="442" spans="1:26">
      <c r="A442" s="9" t="s">
        <v>597</v>
      </c>
      <c r="B442" s="9" t="s">
        <v>1731</v>
      </c>
      <c r="C442" s="9">
        <v>5</v>
      </c>
      <c r="D442" s="9">
        <v>9</v>
      </c>
      <c r="E442" s="9" t="str">
        <f>_xlfn.CONCAT(B442, RIGHT(_xlfn.CONCAT("0", D442), 2))</f>
        <v>BZ-PB09</v>
      </c>
      <c r="F442" s="9" t="s">
        <v>1547</v>
      </c>
      <c r="G442" s="9" t="s">
        <v>655</v>
      </c>
      <c r="H442" s="9" t="s">
        <v>654</v>
      </c>
      <c r="J442" s="9" t="e">
        <f>MATCH($A442, 'Spells By School'!A:A, 0)</f>
        <v>#N/A</v>
      </c>
      <c r="K442" s="9" t="e">
        <f>MATCH($A442, 'Spells By School'!B:B, 0)</f>
        <v>#N/A</v>
      </c>
      <c r="L442" s="9" t="e">
        <f>MATCH($A442, 'Spells By School'!C:C, 0)</f>
        <v>#N/A</v>
      </c>
      <c r="M442" s="9" t="e">
        <f>MATCH($A442, 'Spells By School'!D:D, 0)</f>
        <v>#N/A</v>
      </c>
      <c r="N442" s="9">
        <f>MATCH($A442, 'Spells By School'!E:E, 0)</f>
        <v>32</v>
      </c>
      <c r="O442" s="9" t="e">
        <f>MATCH($A442, 'Spells By School'!F:F, 0)</f>
        <v>#N/A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>IF(ISNA($J442), IF(ISNA($K442), IF(ISNA($L442), IF(ISNA($M442), IF(ISNA($N442), IF(ISNA($O442), IF(ISNA($P442), IF(ISNA($Q442), IF(ISNA($R442), "###error###", R$1),Q$1),P$1),O$1),N$1),M$1),L$1),K$1),J$1)</f>
        <v>Invocation</v>
      </c>
      <c r="T442" s="9" t="str">
        <f>IF(ISNA($J442), IF(ISNA($K442), IF(ISNA($L442), IF(ISNA($M442), IF(ISNA($N442), IF(ISNA($O442), IF(ISNA($P442), IF(ISNA($Q442), IF(ISNA($R442), "###error###", "WM"),"IL"),"NE"),"EN"),"EV"),"TR"),"DI"),"CO"),"AB")</f>
        <v>EV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95</v>
      </c>
      <c r="V442" s="9" t="str">
        <f>INDEX('Wand Mapping'!K:K, U442)</f>
        <v>wand_ai_930</v>
      </c>
      <c r="W442" s="9" t="str">
        <f>_xlfn.CONCAT(V442, "_", T442)</f>
        <v>wand_ai_930_EV</v>
      </c>
      <c r="Z442" s="9" t="str">
        <f>IF(ISBLANK(X442), W442, X442)</f>
        <v>wand_ai_930_EV</v>
      </c>
    </row>
    <row r="443" spans="1:26">
      <c r="A443" s="9" t="s">
        <v>401</v>
      </c>
      <c r="B443" s="9" t="s">
        <v>1733</v>
      </c>
      <c r="C443" s="9">
        <v>5</v>
      </c>
      <c r="D443" s="9">
        <v>9</v>
      </c>
      <c r="E443" s="9" t="str">
        <f>_xlfn.CONCAT(B443, RIGHT(_xlfn.CONCAT("0", D443), 2))</f>
        <v>BZ-PD09</v>
      </c>
      <c r="F443" s="9" t="s">
        <v>1591</v>
      </c>
      <c r="G443" s="9" t="s">
        <v>655</v>
      </c>
      <c r="H443" s="9" t="s">
        <v>654</v>
      </c>
      <c r="J443" s="9">
        <f>MATCH($A443, 'Spells By School'!A:A, 0)</f>
        <v>16</v>
      </c>
      <c r="K443" s="9" t="e">
        <f>MATCH($A443, 'Spells By School'!B:B, 0)</f>
        <v>#N/A</v>
      </c>
      <c r="L443" s="9" t="e">
        <f>MATCH($A443, 'Spells By School'!C:C, 0)</f>
        <v>#N/A</v>
      </c>
      <c r="M443" s="9" t="e">
        <f>MATCH($A443, 'Spells By School'!D:D, 0)</f>
        <v>#N/A</v>
      </c>
      <c r="N443" s="9" t="e">
        <f>MATCH($A443, 'Spells By School'!E:E, 0)</f>
        <v>#N/A</v>
      </c>
      <c r="O443" s="9" t="e">
        <f>MATCH($A443, 'Spells By School'!F:F, 0)</f>
        <v>#N/A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>IF(ISNA($J443), IF(ISNA($K443), IF(ISNA($L443), IF(ISNA($M443), IF(ISNA($N443), IF(ISNA($O443), IF(ISNA($P443), IF(ISNA($Q443), IF(ISNA($R443), "###error###", R$1),Q$1),P$1),O$1),N$1),M$1),L$1),K$1),J$1)</f>
        <v>Abjuration</v>
      </c>
      <c r="T443" s="9" t="str">
        <f>IF(ISNA($J443), IF(ISNA($K443), IF(ISNA($L443), IF(ISNA($M443), IF(ISNA($N443), IF(ISNA($O443), IF(ISNA($P443), IF(ISNA($Q443), IF(ISNA($R443), "###error###", "WM"),"IL"),"NE"),"EN"),"EV"),"TR"),"DI"),"CO"),"AB")</f>
        <v>AB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66</v>
      </c>
      <c r="V443" s="9" t="str">
        <f>INDEX('Wand Mapping'!K:K, U443)</f>
        <v>wand_ai_640</v>
      </c>
      <c r="W443" s="9" t="str">
        <f>_xlfn.CONCAT(V443, "_", T443)</f>
        <v>wand_ai_640_AB</v>
      </c>
      <c r="Z443" s="9" t="str">
        <f>IF(ISBLANK(X443), W443, X443)</f>
        <v>wand_ai_640_AB</v>
      </c>
    </row>
    <row r="444" spans="1:26">
      <c r="A444" s="9" t="s">
        <v>441</v>
      </c>
      <c r="B444" s="9" t="s">
        <v>1734</v>
      </c>
      <c r="C444" s="9">
        <v>5</v>
      </c>
      <c r="D444" s="9">
        <v>9</v>
      </c>
      <c r="E444" s="9" t="str">
        <f>_xlfn.CONCAT(B444, RIGHT(_xlfn.CONCAT("0", D444), 2))</f>
        <v>BZ-PE09</v>
      </c>
      <c r="F444" s="9" t="s">
        <v>1592</v>
      </c>
      <c r="G444" s="9" t="s">
        <v>655</v>
      </c>
      <c r="H444" s="9" t="s">
        <v>654</v>
      </c>
      <c r="J444" s="9">
        <f>MATCH($A444, 'Spells By School'!A:A, 0)</f>
        <v>75</v>
      </c>
      <c r="K444" s="9" t="e">
        <f>MATCH($A444, 'Spells By School'!B:B, 0)</f>
        <v>#N/A</v>
      </c>
      <c r="L444" s="9" t="e">
        <f>MATCH($A444, 'Spells By School'!C:C, 0)</f>
        <v>#N/A</v>
      </c>
      <c r="M444" s="9" t="e">
        <f>MATCH($A444, 'Spells By School'!D:D, 0)</f>
        <v>#N/A</v>
      </c>
      <c r="N444" s="9" t="e">
        <f>MATCH($A444, 'Spells By School'!E:E, 0)</f>
        <v>#N/A</v>
      </c>
      <c r="O444" s="9" t="e">
        <f>MATCH($A444, 'Spells By School'!F:F, 0)</f>
        <v>#N/A</v>
      </c>
      <c r="P444" s="9" t="e">
        <f ca="1">MATCH($A444, 'Spells By School'!G:G, 0)</f>
        <v>#N/A</v>
      </c>
      <c r="Q444" s="9" t="e">
        <f>MATCH($A444, 'Spells By School'!H:H, 0)</f>
        <v>#N/A</v>
      </c>
      <c r="R444" s="9" t="e">
        <f>MATCH($A444, 'Spells By School'!I:I, 0)</f>
        <v>#N/A</v>
      </c>
      <c r="S444" s="9" t="str">
        <f>IF(ISNA($J444), IF(ISNA($K444), IF(ISNA($L444), IF(ISNA($M444), IF(ISNA($N444), IF(ISNA($O444), IF(ISNA($P444), IF(ISNA($Q444), IF(ISNA($R444), "###error###", R$1),Q$1),P$1),O$1),N$1),M$1),L$1),K$1),J$1)</f>
        <v>Abjuration</v>
      </c>
      <c r="T444" s="9" t="str">
        <f>IF(ISNA($J444), IF(ISNA($K444), IF(ISNA($L444), IF(ISNA($M444), IF(ISNA($N444), IF(ISNA($O444), IF(ISNA($P444), IF(ISNA($Q444), IF(ISNA($R444), "###error###", "WM"),"IL"),"NE"),"EN"),"EV"),"TR"),"DI"),"CO"),"AB")</f>
        <v>AB</v>
      </c>
      <c r="U444" s="9">
        <f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72</v>
      </c>
      <c r="V444" s="9" t="str">
        <f>INDEX('Wand Mapping'!K:K, U444)</f>
        <v>wand_ai_700</v>
      </c>
      <c r="W444" s="9" t="str">
        <f>_xlfn.CONCAT(V444, "_", T444)</f>
        <v>wand_ai_700_AB</v>
      </c>
      <c r="Z444" s="9" t="str">
        <f>IF(ISBLANK(X444), W444, X444)</f>
        <v>wand_ai_700_AB</v>
      </c>
    </row>
    <row r="445" spans="1:26">
      <c r="A445" s="9" t="s">
        <v>108</v>
      </c>
      <c r="B445" s="9" t="s">
        <v>1735</v>
      </c>
      <c r="C445" s="9">
        <v>6</v>
      </c>
      <c r="D445" s="9">
        <v>12</v>
      </c>
      <c r="E445" s="9" t="str">
        <f>_xlfn.CONCAT(B445, RIGHT(_xlfn.CONCAT("0", D445), 2))</f>
        <v>BZ-PF12</v>
      </c>
      <c r="F445" s="9" t="s">
        <v>1548</v>
      </c>
      <c r="G445" s="9" t="s">
        <v>655</v>
      </c>
      <c r="H445" s="9" t="s">
        <v>654</v>
      </c>
      <c r="J445" s="9" t="e">
        <f>MATCH($A445, 'Spells By School'!A:A, 0)</f>
        <v>#N/A</v>
      </c>
      <c r="K445" s="9" t="e">
        <f>MATCH($A445, 'Spells By School'!B:B, 0)</f>
        <v>#N/A</v>
      </c>
      <c r="L445" s="9" t="e">
        <f>MATCH($A445, 'Spells By School'!C:C, 0)</f>
        <v>#N/A</v>
      </c>
      <c r="M445" s="9" t="e">
        <f>MATCH($A445, 'Spells By School'!D:D, 0)</f>
        <v>#N/A</v>
      </c>
      <c r="N445" s="9">
        <f>MATCH($A445, 'Spells By School'!E:E, 0)</f>
        <v>42</v>
      </c>
      <c r="O445" s="9" t="e">
        <f>MATCH($A445, 'Spells By School'!F:F, 0)</f>
        <v>#N/A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>IF(ISNA($J445), IF(ISNA($K445), IF(ISNA($L445), IF(ISNA($M445), IF(ISNA($N445), IF(ISNA($O445), IF(ISNA($P445), IF(ISNA($Q445), IF(ISNA($R445), "###error###", R$1),Q$1),P$1),O$1),N$1),M$1),L$1),K$1),J$1)</f>
        <v>Invocation</v>
      </c>
      <c r="T445" s="9" t="str">
        <f>IF(ISNA($J445), IF(ISNA($K445), IF(ISNA($L445), IF(ISNA($M445), IF(ISNA($N445), IF(ISNA($O445), IF(ISNA($P445), IF(ISNA($Q445), IF(ISNA($R445), "###error###", "WM"),"IL"),"NE"),"EN"),"EV"),"TR"),"DI"),"CO"),"AB")</f>
        <v>EV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19</v>
      </c>
      <c r="V445" s="9" t="str">
        <f>INDEX('Wand Mapping'!K:K, U445)</f>
        <v>wand_ai_170</v>
      </c>
      <c r="W445" s="9" t="str">
        <f>_xlfn.CONCAT(V445, "_", T445)</f>
        <v>wand_ai_170_EV</v>
      </c>
      <c r="Z445" s="9" t="str">
        <f>IF(ISBLANK(X445), W445, X445)</f>
        <v>wand_ai_170_EV</v>
      </c>
    </row>
    <row r="446" spans="1:26">
      <c r="A446" s="9" t="s">
        <v>352</v>
      </c>
      <c r="B446" s="9" t="s">
        <v>1736</v>
      </c>
      <c r="C446" s="9">
        <v>6</v>
      </c>
      <c r="D446" s="9">
        <v>12</v>
      </c>
      <c r="E446" s="9" t="str">
        <f>_xlfn.CONCAT(B446, RIGHT(_xlfn.CONCAT("0", D446), 2))</f>
        <v>BZ-PG12</v>
      </c>
      <c r="F446" s="9" t="s">
        <v>1549</v>
      </c>
      <c r="G446" s="9" t="s">
        <v>655</v>
      </c>
      <c r="H446" s="9" t="s">
        <v>654</v>
      </c>
      <c r="J446" s="9" t="e">
        <f>MATCH($A446, 'Spells By School'!A:A, 0)</f>
        <v>#N/A</v>
      </c>
      <c r="K446" s="9" t="e">
        <f>MATCH($A446, 'Spells By School'!B:B, 0)</f>
        <v>#N/A</v>
      </c>
      <c r="L446" s="9" t="e">
        <f>MATCH($A446, 'Spells By School'!C:C, 0)</f>
        <v>#N/A</v>
      </c>
      <c r="M446" s="9">
        <f>MATCH($A446, 'Spells By School'!D:D, 0)</f>
        <v>31</v>
      </c>
      <c r="N446" s="9" t="e">
        <f>MATCH($A446, 'Spells By School'!E:E, 0)</f>
        <v>#N/A</v>
      </c>
      <c r="O446" s="9" t="e">
        <f>MATCH($A446, 'Spells By School'!F:F, 0)</f>
        <v>#N/A</v>
      </c>
      <c r="P446" s="9" t="e">
        <f ca="1">MATCH($A446, 'Spells By School'!G:G, 0)</f>
        <v>#N/A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>IF(ISNA($J446), IF(ISNA($K446), IF(ISNA($L446), IF(ISNA($M446), IF(ISNA($N446), IF(ISNA($O446), IF(ISNA($P446), IF(ISNA($Q446), IF(ISNA($R446), "###error###", R$1),Q$1),P$1),O$1),N$1),M$1),L$1),K$1),J$1)</f>
        <v>Transmutation</v>
      </c>
      <c r="T446" s="9" t="str">
        <f>IF(ISNA($J446), IF(ISNA($K446), IF(ISNA($L446), IF(ISNA($M446), IF(ISNA($N446), IF(ISNA($O446), IF(ISNA($P446), IF(ISNA($Q446), IF(ISNA($R446), "###error###", "WM"),"IL"),"NE"),"EN"),"EV"),"TR"),"DI"),"CO"),"AB")</f>
        <v>TR</v>
      </c>
      <c r="U446" s="9">
        <f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58</v>
      </c>
      <c r="V446" s="9" t="str">
        <f>INDEX('Wand Mapping'!K:K, U446)</f>
        <v>wand_ai_560</v>
      </c>
      <c r="W446" s="9" t="str">
        <f>_xlfn.CONCAT(V446, "_", T446)</f>
        <v>wand_ai_560_TR</v>
      </c>
      <c r="Z446" s="9" t="str">
        <f>IF(ISBLANK(X446), W446, X446)</f>
        <v>wand_ai_560_TR</v>
      </c>
    </row>
    <row r="447" spans="1:26">
      <c r="A447" s="9" t="s">
        <v>379</v>
      </c>
      <c r="B447" s="9" t="s">
        <v>1737</v>
      </c>
      <c r="C447" s="9">
        <v>6</v>
      </c>
      <c r="D447" s="9">
        <v>12</v>
      </c>
      <c r="E447" s="9" t="str">
        <f>_xlfn.CONCAT(B447, RIGHT(_xlfn.CONCAT("0", D447), 2))</f>
        <v>BZ-PH12</v>
      </c>
      <c r="F447" s="9" t="s">
        <v>1550</v>
      </c>
      <c r="G447" s="9" t="s">
        <v>655</v>
      </c>
      <c r="H447" s="9" t="s">
        <v>654</v>
      </c>
      <c r="J447" s="9" t="e">
        <f>MATCH($A447, 'Spells By School'!A:A, 0)</f>
        <v>#N/A</v>
      </c>
      <c r="K447" s="9" t="e">
        <f>MATCH($A447, 'Spells By School'!B:B, 0)</f>
        <v>#N/A</v>
      </c>
      <c r="L447" s="9" t="e">
        <f>MATCH($A447, 'Spells By School'!C:C, 0)</f>
        <v>#N/A</v>
      </c>
      <c r="M447" s="9" t="e">
        <f>MATCH($A447, 'Spells By School'!D:D, 0)</f>
        <v>#N/A</v>
      </c>
      <c r="N447" s="9" t="e">
        <f>MATCH($A447, 'Spells By School'!E:E, 0)</f>
        <v>#N/A</v>
      </c>
      <c r="O447" s="9">
        <f>MATCH($A447, 'Spells By School'!F:F, 0)</f>
        <v>28</v>
      </c>
      <c r="P447" s="9" t="e">
        <f ca="1">MATCH($A447, 'Spells By School'!G:G, 0)</f>
        <v>#N/A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>IF(ISNA($J447), IF(ISNA($K447), IF(ISNA($L447), IF(ISNA($M447), IF(ISNA($N447), IF(ISNA($O447), IF(ISNA($P447), IF(ISNA($Q447), IF(ISNA($R447), "###error###", R$1),Q$1),P$1),O$1),N$1),M$1),L$1),K$1),J$1)</f>
        <v>Enchantment</v>
      </c>
      <c r="T447" s="9" t="str">
        <f>IF(ISNA($J447), IF(ISNA($K447), IF(ISNA($L447), IF(ISNA($M447), IF(ISNA($N447), IF(ISNA($O447), IF(ISNA($P447), IF(ISNA($Q447), IF(ISNA($R447), "###error###", "WM"),"IL"),"NE"),"EN"),"EV"),"TR"),"DI"),"CO"),"AB")</f>
        <v>EN</v>
      </c>
      <c r="U447" s="9">
        <f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62</v>
      </c>
      <c r="V447" s="9" t="str">
        <f>INDEX('Wand Mapping'!K:K, U447)</f>
        <v>wand_ai_600</v>
      </c>
      <c r="W447" s="9" t="str">
        <f>_xlfn.CONCAT(V447, "_", T447)</f>
        <v>wand_ai_600_EN</v>
      </c>
      <c r="Z447" s="9" t="str">
        <f>IF(ISBLANK(X447), W447, X447)</f>
        <v>wand_ai_600_EN</v>
      </c>
    </row>
    <row r="448" spans="1:26">
      <c r="A448" s="9" t="s">
        <v>270</v>
      </c>
      <c r="B448" s="9" t="s">
        <v>1738</v>
      </c>
      <c r="C448" s="9">
        <v>6</v>
      </c>
      <c r="D448" s="9">
        <v>12</v>
      </c>
      <c r="E448" s="9" t="str">
        <f>_xlfn.CONCAT(B448, RIGHT(_xlfn.CONCAT("0", D448), 2))</f>
        <v>BZ-PI12</v>
      </c>
      <c r="F448" s="9" t="s">
        <v>1551</v>
      </c>
      <c r="G448" s="9" t="s">
        <v>655</v>
      </c>
      <c r="H448" s="9" t="s">
        <v>654</v>
      </c>
      <c r="J448" s="9" t="e">
        <f>MATCH($A448, 'Spells By School'!A:A, 0)</f>
        <v>#N/A</v>
      </c>
      <c r="K448" s="9" t="e">
        <f>MATCH($A448, 'Spells By School'!B:B, 0)</f>
        <v>#N/A</v>
      </c>
      <c r="L448" s="9" t="e">
        <f>MATCH($A448, 'Spells By School'!C:C, 0)</f>
        <v>#N/A</v>
      </c>
      <c r="M448" s="9" t="e">
        <f>MATCH($A448, 'Spells By School'!D:D, 0)</f>
        <v>#N/A</v>
      </c>
      <c r="N448" s="9" t="e">
        <f>MATCH($A448, 'Spells By School'!E:E, 0)</f>
        <v>#N/A</v>
      </c>
      <c r="O448" s="9">
        <f>MATCH($A448, 'Spells By School'!F:F, 0)</f>
        <v>36</v>
      </c>
      <c r="P448" s="9" t="e">
        <f ca="1">MATCH($A448, 'Spells By School'!G:G, 0)</f>
        <v>#N/A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>IF(ISNA($J448), IF(ISNA($K448), IF(ISNA($L448), IF(ISNA($M448), IF(ISNA($N448), IF(ISNA($O448), IF(ISNA($P448), IF(ISNA($Q448), IF(ISNA($R448), "###error###", R$1),Q$1),P$1),O$1),N$1),M$1),L$1),K$1),J$1)</f>
        <v>Enchantment</v>
      </c>
      <c r="T448" s="9" t="str">
        <f>IF(ISNA($J448), IF(ISNA($K448), IF(ISNA($L448), IF(ISNA($M448), IF(ISNA($N448), IF(ISNA($O448), IF(ISNA($P448), IF(ISNA($Q448), IF(ISNA($R448), "###error###", "WM"),"IL"),"NE"),"EN"),"EV"),"TR"),"DI"),"CO"),"AB")</f>
        <v>EN</v>
      </c>
      <c r="U448" s="9">
        <f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45</v>
      </c>
      <c r="V448" s="9" t="str">
        <f>INDEX('Wand Mapping'!K:K, U448)</f>
        <v>wand_ai_430</v>
      </c>
      <c r="W448" s="9" t="str">
        <f>_xlfn.CONCAT(V448, "_", T448)</f>
        <v>wand_ai_430_EN</v>
      </c>
      <c r="Z448" s="9" t="str">
        <f>IF(ISBLANK(X448), W448, X448)</f>
        <v>wand_ai_430_EN</v>
      </c>
    </row>
    <row r="449" spans="1:26">
      <c r="A449" s="9" t="s">
        <v>586</v>
      </c>
      <c r="B449" s="9" t="s">
        <v>1739</v>
      </c>
      <c r="C449" s="9">
        <v>6</v>
      </c>
      <c r="D449" s="9">
        <v>12</v>
      </c>
      <c r="E449" s="9" t="str">
        <f>_xlfn.CONCAT(B449, RIGHT(_xlfn.CONCAT("0", D449), 2))</f>
        <v>BZ-PJ12</v>
      </c>
      <c r="F449" s="9" t="s">
        <v>1552</v>
      </c>
      <c r="G449" s="9" t="s">
        <v>655</v>
      </c>
      <c r="H449" s="9" t="s">
        <v>654</v>
      </c>
      <c r="J449" s="9" t="e">
        <f>MATCH($A449, 'Spells By School'!A:A, 0)</f>
        <v>#N/A</v>
      </c>
      <c r="K449" s="9" t="e">
        <f>MATCH($A449, 'Spells By School'!B:B, 0)</f>
        <v>#N/A</v>
      </c>
      <c r="L449" s="9" t="e">
        <f>MATCH($A449, 'Spells By School'!C:C, 0)</f>
        <v>#N/A</v>
      </c>
      <c r="M449" s="9" t="e">
        <f>MATCH($A449, 'Spells By School'!D:D, 0)</f>
        <v>#N/A</v>
      </c>
      <c r="N449" s="9" t="e">
        <f>MATCH($A449, 'Spells By School'!E:E, 0)</f>
        <v>#N/A</v>
      </c>
      <c r="O449" s="9">
        <f>MATCH($A449, 'Spells By School'!F:F, 0)</f>
        <v>40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>IF(ISNA($J449), IF(ISNA($K449), IF(ISNA($L449), IF(ISNA($M449), IF(ISNA($N449), IF(ISNA($O449), IF(ISNA($P449), IF(ISNA($Q449), IF(ISNA($R449), "###error###", R$1),Q$1),P$1),O$1),N$1),M$1),L$1),K$1),J$1)</f>
        <v>Enchantment</v>
      </c>
      <c r="T449" s="9" t="str">
        <f>IF(ISNA($J449), IF(ISNA($K449), IF(ISNA($L449), IF(ISNA($M449), IF(ISNA($N449), IF(ISNA($O449), IF(ISNA($P449), IF(ISNA($Q449), IF(ISNA($R449), "###error###", "WM"),"IL"),"NE"),"EN"),"EV"),"TR"),"DI"),"CO"),"AB")</f>
        <v>EN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93</v>
      </c>
      <c r="V449" s="9" t="str">
        <f>INDEX('Wand Mapping'!K:K, U449)</f>
        <v>wand_ai_910</v>
      </c>
      <c r="W449" s="9" t="str">
        <f>_xlfn.CONCAT(V449, "_", T449)</f>
        <v>wand_ai_910_EN</v>
      </c>
      <c r="Z449" s="9" t="str">
        <f>IF(ISBLANK(X449), W449, X449)</f>
        <v>wand_ai_910_EN</v>
      </c>
    </row>
    <row r="450" spans="1:26">
      <c r="A450" s="9" t="s">
        <v>15</v>
      </c>
      <c r="B450" s="9" t="s">
        <v>1740</v>
      </c>
      <c r="C450" s="9">
        <v>6</v>
      </c>
      <c r="D450" s="9">
        <v>12</v>
      </c>
      <c r="E450" s="9" t="str">
        <f>_xlfn.CONCAT(B450, RIGHT(_xlfn.CONCAT("0", D450), 2))</f>
        <v>BZ-PK12</v>
      </c>
      <c r="F450" s="9" t="s">
        <v>1553</v>
      </c>
      <c r="G450" s="9" t="s">
        <v>655</v>
      </c>
      <c r="H450" s="9" t="s">
        <v>654</v>
      </c>
      <c r="J450" s="9" t="e">
        <f>MATCH($A450, 'Spells By School'!A:A, 0)</f>
        <v>#N/A</v>
      </c>
      <c r="K450" s="9">
        <f>MATCH($A450, 'Spells By School'!B:B, 0)</f>
        <v>28</v>
      </c>
      <c r="L450" s="9" t="e">
        <f>MATCH($A450, 'Spells By School'!C:C, 0)</f>
        <v>#N/A</v>
      </c>
      <c r="M450" s="9" t="e">
        <f>MATCH($A450, 'Spells By School'!D:D, 0)</f>
        <v>#N/A</v>
      </c>
      <c r="N450" s="9" t="e">
        <f>MATCH($A450, 'Spells By School'!E:E, 0)</f>
        <v>#N/A</v>
      </c>
      <c r="O450" s="9" t="e">
        <f>MATCH($A450, 'Spells By School'!F:F, 0)</f>
        <v>#N/A</v>
      </c>
      <c r="P450" s="9" t="e">
        <f ca="1">MATCH($A450, 'Spells By School'!G:G, 0)</f>
        <v>#N/A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>IF(ISNA($J450), IF(ISNA($K450), IF(ISNA($L450), IF(ISNA($M450), IF(ISNA($N450), IF(ISNA($O450), IF(ISNA($P450), IF(ISNA($Q450), IF(ISNA($R450), "###error###", R$1),Q$1),P$1),O$1),N$1),M$1),L$1),K$1),J$1)</f>
        <v>Conjuration</v>
      </c>
      <c r="T450" s="9" t="str">
        <f>IF(ISNA($J450), IF(ISNA($K450), IF(ISNA($L450), IF(ISNA($M450), IF(ISNA($N450), IF(ISNA($O450), IF(ISNA($P450), IF(ISNA($Q450), IF(ISNA($R450), "###error###", "WM"),"IL"),"NE"),"EN"),"EV"),"TR"),"DI"),"CO"),"AB")</f>
        <v>CO</v>
      </c>
      <c r="U450" s="9">
        <f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3</v>
      </c>
      <c r="V450" s="9" t="str">
        <f>INDEX('Wand Mapping'!K:K, U450)</f>
        <v>wand_ai_010</v>
      </c>
      <c r="W450" s="9" t="str">
        <f>_xlfn.CONCAT(V450, "_", T450)</f>
        <v>wand_ai_010_CO</v>
      </c>
      <c r="Z450" s="9" t="str">
        <f>IF(ISBLANK(X450), W450, X450)</f>
        <v>wand_ai_010_CO</v>
      </c>
    </row>
    <row r="451" spans="1:26">
      <c r="A451" s="9" t="s">
        <v>147</v>
      </c>
      <c r="B451" s="9" t="s">
        <v>1741</v>
      </c>
      <c r="C451" s="9">
        <v>6</v>
      </c>
      <c r="D451" s="9">
        <v>12</v>
      </c>
      <c r="E451" s="9" t="str">
        <f>_xlfn.CONCAT(B451, RIGHT(_xlfn.CONCAT("0", D451), 2))</f>
        <v>BZ-PL12</v>
      </c>
      <c r="F451" s="9" t="s">
        <v>1594</v>
      </c>
      <c r="G451" s="9" t="s">
        <v>655</v>
      </c>
      <c r="H451" s="9" t="s">
        <v>654</v>
      </c>
      <c r="J451" s="9" t="e">
        <f>MATCH($A451, 'Spells By School'!A:A, 0)</f>
        <v>#N/A</v>
      </c>
      <c r="K451" s="9" t="e">
        <f>MATCH($A451, 'Spells By School'!B:B, 0)</f>
        <v>#N/A</v>
      </c>
      <c r="L451" s="9" t="e">
        <f>MATCH($A451, 'Spells By School'!C:C, 0)</f>
        <v>#N/A</v>
      </c>
      <c r="M451" s="9">
        <f>MATCH($A451, 'Spells By School'!D:D, 0)</f>
        <v>19</v>
      </c>
      <c r="N451" s="9" t="e">
        <f>MATCH($A451, 'Spells By School'!E:E, 0)</f>
        <v>#N/A</v>
      </c>
      <c r="O451" s="9" t="e">
        <f>MATCH($A451, 'Spells By School'!F:F, 0)</f>
        <v>#N/A</v>
      </c>
      <c r="P451" s="9" t="e">
        <f ca="1">MATCH($A451, 'Spells By School'!G:G, 0)</f>
        <v>#N/A</v>
      </c>
      <c r="Q451" s="9" t="e">
        <f>MATCH($A451, 'Spells By School'!H:H, 0)</f>
        <v>#N/A</v>
      </c>
      <c r="R451" s="9" t="e">
        <f>MATCH($A451, 'Spells By School'!I:I, 0)</f>
        <v>#N/A</v>
      </c>
      <c r="S451" s="9" t="str">
        <f>IF(ISNA($J451), IF(ISNA($K451), IF(ISNA($L451), IF(ISNA($M451), IF(ISNA($N451), IF(ISNA($O451), IF(ISNA($P451), IF(ISNA($Q451), IF(ISNA($R451), "###error###", R$1),Q$1),P$1),O$1),N$1),M$1),L$1),K$1),J$1)</f>
        <v>Transmutation</v>
      </c>
      <c r="T451" s="9" t="str">
        <f>IF(ISNA($J451), IF(ISNA($K451), IF(ISNA($L451), IF(ISNA($M451), IF(ISNA($N451), IF(ISNA($O451), IF(ISNA($P451), IF(ISNA($Q451), IF(ISNA($R451), "###error###", "WM"),"IL"),"NE"),"EN"),"EV"),"TR"),"DI"),"CO"),"AB")</f>
        <v>TR</v>
      </c>
      <c r="U451" s="9">
        <f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26</v>
      </c>
      <c r="V451" s="9" t="str">
        <f>INDEX('Wand Mapping'!K:K, U451)</f>
        <v>wand_ai_240</v>
      </c>
      <c r="W451" s="9" t="str">
        <f>_xlfn.CONCAT(V451, "_", T451)</f>
        <v>wand_ai_240_TR</v>
      </c>
      <c r="Z451" s="9" t="str">
        <f>IF(ISBLANK(X451), W451, X451)</f>
        <v>wand_ai_240_TR</v>
      </c>
    </row>
    <row r="452" spans="1:26">
      <c r="A452" s="9" t="s">
        <v>291</v>
      </c>
      <c r="B452" s="9" t="s">
        <v>1742</v>
      </c>
      <c r="C452" s="9">
        <v>6</v>
      </c>
      <c r="D452" s="9">
        <v>12</v>
      </c>
      <c r="E452" s="9" t="str">
        <f>_xlfn.CONCAT(B452, RIGHT(_xlfn.CONCAT("0", D452), 2))</f>
        <v>BZ-PM12</v>
      </c>
      <c r="F452" s="9" t="s">
        <v>1595</v>
      </c>
      <c r="G452" s="9" t="s">
        <v>655</v>
      </c>
      <c r="H452" s="9" t="s">
        <v>654</v>
      </c>
      <c r="J452" s="9" t="e">
        <f>MATCH($A452, 'Spells By School'!A:A, 0)</f>
        <v>#N/A</v>
      </c>
      <c r="K452" s="9" t="e">
        <f>MATCH($A452, 'Spells By School'!B:B, 0)</f>
        <v>#N/A</v>
      </c>
      <c r="L452" s="9" t="e">
        <f>MATCH($A452, 'Spells By School'!C:C, 0)</f>
        <v>#N/A</v>
      </c>
      <c r="M452" s="9" t="e">
        <f>MATCH($A452, 'Spells By School'!D:D, 0)</f>
        <v>#N/A</v>
      </c>
      <c r="N452" s="9">
        <f>MATCH($A452, 'Spells By School'!E:E, 0)</f>
        <v>45</v>
      </c>
      <c r="O452" s="9" t="e">
        <f>MATCH($A452, 'Spells By School'!F:F, 0)</f>
        <v>#N/A</v>
      </c>
      <c r="P452" s="9" t="e">
        <f ca="1">MATCH($A452, 'Spells By School'!G:G, 0)</f>
        <v>#N/A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>IF(ISNA($J452), IF(ISNA($K452), IF(ISNA($L452), IF(ISNA($M452), IF(ISNA($N452), IF(ISNA($O452), IF(ISNA($P452), IF(ISNA($Q452), IF(ISNA($R452), "###error###", R$1),Q$1),P$1),O$1),N$1),M$1),L$1),K$1),J$1)</f>
        <v>Invocation</v>
      </c>
      <c r="T452" s="9" t="str">
        <f>IF(ISNA($J452), IF(ISNA($K452), IF(ISNA($L452), IF(ISNA($M452), IF(ISNA($N452), IF(ISNA($O452), IF(ISNA($P452), IF(ISNA($Q452), IF(ISNA($R452), "###error###", "WM"),"IL"),"NE"),"EN"),"EV"),"TR"),"DI"),"CO"),"AB")</f>
        <v>EV</v>
      </c>
      <c r="U452" s="9">
        <f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48</v>
      </c>
      <c r="V452" s="9" t="str">
        <f>INDEX('Wand Mapping'!K:K, U452)</f>
        <v>wand_ai_460</v>
      </c>
      <c r="W452" s="9" t="str">
        <f>_xlfn.CONCAT(V452, "_", T452)</f>
        <v>wand_ai_460_EV</v>
      </c>
      <c r="Z452" s="9" t="str">
        <f>IF(ISBLANK(X452), W452, X452)</f>
        <v>wand_ai_460_EV</v>
      </c>
    </row>
    <row r="453" spans="1:26">
      <c r="A453" s="9" t="s">
        <v>191</v>
      </c>
      <c r="B453" s="9" t="s">
        <v>1836</v>
      </c>
      <c r="C453" s="9">
        <v>6</v>
      </c>
      <c r="D453" s="9">
        <v>12</v>
      </c>
      <c r="E453" s="9" t="str">
        <f>_xlfn.CONCAT(B453, RIGHT(_xlfn.CONCAT("0", D453), 2))</f>
        <v>BZ-PN12</v>
      </c>
      <c r="F453" s="9" t="s">
        <v>1596</v>
      </c>
      <c r="G453" s="9" t="s">
        <v>655</v>
      </c>
      <c r="H453" s="9" t="s">
        <v>654</v>
      </c>
      <c r="J453" s="9">
        <f>MATCH($A453, 'Spells By School'!A:A, 0)</f>
        <v>49</v>
      </c>
      <c r="K453" s="9" t="e">
        <f>MATCH($A453, 'Spells By School'!B:B, 0)</f>
        <v>#N/A</v>
      </c>
      <c r="L453" s="9" t="e">
        <f>MATCH($A453, 'Spells By School'!C:C, 0)</f>
        <v>#N/A</v>
      </c>
      <c r="M453" s="9" t="e">
        <f>MATCH($A453, 'Spells By School'!D:D, 0)</f>
        <v>#N/A</v>
      </c>
      <c r="N453" s="9" t="e">
        <f>MATCH($A453, 'Spells By School'!E:E, 0)</f>
        <v>#N/A</v>
      </c>
      <c r="O453" s="9" t="e">
        <f>MATCH($A453, 'Spells By School'!F:F, 0)</f>
        <v>#N/A</v>
      </c>
      <c r="P453" s="9" t="e">
        <f ca="1">MATCH($A453, 'Spells By School'!G:G, 0)</f>
        <v>#N/A</v>
      </c>
      <c r="Q453" s="9" t="e">
        <f>MATCH($A453, 'Spells By School'!H:H, 0)</f>
        <v>#N/A</v>
      </c>
      <c r="R453" s="9" t="e">
        <f>MATCH($A453, 'Spells By School'!I:I, 0)</f>
        <v>#N/A</v>
      </c>
      <c r="S453" s="9" t="str">
        <f>IF(ISNA($J453), IF(ISNA($K453), IF(ISNA($L453), IF(ISNA($M453), IF(ISNA($N453), IF(ISNA($O453), IF(ISNA($P453), IF(ISNA($Q453), IF(ISNA($R453), "###error###", R$1),Q$1),P$1),O$1),N$1),M$1),L$1),K$1),J$1)</f>
        <v>Abjuration</v>
      </c>
      <c r="T453" s="9" t="str">
        <f>IF(ISNA($J453), IF(ISNA($K453), IF(ISNA($L453), IF(ISNA($M453), IF(ISNA($N453), IF(ISNA($O453), IF(ISNA($P453), IF(ISNA($Q453), IF(ISNA($R453), "###error###", "WM"),"IL"),"NE"),"EN"),"EV"),"TR"),"DI"),"CO"),"AB")</f>
        <v>AB</v>
      </c>
      <c r="U453" s="9">
        <f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34</v>
      </c>
      <c r="V453" s="9" t="str">
        <f>INDEX('Wand Mapping'!K:K, U453)</f>
        <v>wand_ai_320</v>
      </c>
      <c r="W453" s="9" t="str">
        <f>_xlfn.CONCAT(V453, "_", T453)</f>
        <v>wand_ai_320_AB</v>
      </c>
      <c r="Z453" s="9" t="str">
        <f>IF(ISBLANK(X453), W453, X453)</f>
        <v>wand_ai_320_AB</v>
      </c>
    </row>
    <row r="454" spans="1:26">
      <c r="A454" s="9" t="s">
        <v>298</v>
      </c>
      <c r="B454" s="9" t="s">
        <v>1743</v>
      </c>
      <c r="C454" s="9">
        <v>6</v>
      </c>
      <c r="D454" s="9">
        <v>12</v>
      </c>
      <c r="E454" s="9" t="str">
        <f>_xlfn.CONCAT(B454, RIGHT(_xlfn.CONCAT("0", D454), 2))</f>
        <v>BZ-PO12</v>
      </c>
      <c r="F454" s="9" t="s">
        <v>1597</v>
      </c>
      <c r="G454" s="9" t="s">
        <v>655</v>
      </c>
      <c r="H454" s="9" t="s">
        <v>654</v>
      </c>
      <c r="J454" s="9" t="e">
        <f>MATCH($A454, 'Spells By School'!A:A, 0)</f>
        <v>#N/A</v>
      </c>
      <c r="K454" s="9" t="e">
        <f>MATCH($A454, 'Spells By School'!B:B, 0)</f>
        <v>#N/A</v>
      </c>
      <c r="L454" s="9" t="e">
        <f>MATCH($A454, 'Spells By School'!C:C, 0)</f>
        <v>#N/A</v>
      </c>
      <c r="M454" s="9" t="e">
        <f>MATCH($A454, 'Spells By School'!D:D, 0)</f>
        <v>#N/A</v>
      </c>
      <c r="N454" s="9">
        <f>MATCH($A454, 'Spells By School'!E:E, 0)</f>
        <v>79</v>
      </c>
      <c r="O454" s="9" t="e">
        <f>MATCH($A454, 'Spells By School'!F:F, 0)</f>
        <v>#N/A</v>
      </c>
      <c r="P454" s="9" t="e">
        <f ca="1">MATCH($A454, 'Spells By School'!G:G, 0)</f>
        <v>#N/A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>IF(ISNA($J454), IF(ISNA($K454), IF(ISNA($L454), IF(ISNA($M454), IF(ISNA($N454), IF(ISNA($O454), IF(ISNA($P454), IF(ISNA($Q454), IF(ISNA($R454), "###error###", R$1),Q$1),P$1),O$1),N$1),M$1),L$1),K$1),J$1)</f>
        <v>Invocation</v>
      </c>
      <c r="T454" s="9" t="str">
        <f>IF(ISNA($J454), IF(ISNA($K454), IF(ISNA($L454), IF(ISNA($M454), IF(ISNA($N454), IF(ISNA($O454), IF(ISNA($P454), IF(ISNA($Q454), IF(ISNA($R454), "###error###", "WM"),"IL"),"NE"),"EN"),"EV"),"TR"),"DI"),"CO"),"AB")</f>
        <v>EV</v>
      </c>
      <c r="U454" s="9">
        <f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49</v>
      </c>
      <c r="V454" s="9" t="str">
        <f>INDEX('Wand Mapping'!K:K, U454)</f>
        <v>wand_ai_470</v>
      </c>
      <c r="W454" s="9" t="str">
        <f>_xlfn.CONCAT(V454, "_", T454)</f>
        <v>wand_ai_470_EV</v>
      </c>
      <c r="Z454" s="9" t="str">
        <f>IF(ISBLANK(X454), W454, X454)</f>
        <v>wand_ai_470_EV</v>
      </c>
    </row>
    <row r="455" spans="1:26">
      <c r="A455" s="9" t="s">
        <v>112</v>
      </c>
      <c r="B455" s="9" t="s">
        <v>1745</v>
      </c>
      <c r="C455" s="9">
        <v>7</v>
      </c>
      <c r="D455" s="9">
        <v>14</v>
      </c>
      <c r="E455" s="9" t="str">
        <f>_xlfn.CONCAT(B455, RIGHT(_xlfn.CONCAT("0", D455), 2))</f>
        <v>BZ-PQ14</v>
      </c>
      <c r="F455" s="9" t="s">
        <v>1554</v>
      </c>
      <c r="G455" s="9" t="s">
        <v>655</v>
      </c>
      <c r="H455" s="9" t="s">
        <v>654</v>
      </c>
      <c r="J455" s="9" t="e">
        <f>MATCH($A455, 'Spells By School'!A:A, 0)</f>
        <v>#N/A</v>
      </c>
      <c r="K455" s="9">
        <f>MATCH($A455, 'Spells By School'!B:B, 0)</f>
        <v>74</v>
      </c>
      <c r="L455" s="9" t="e">
        <f>MATCH($A455, 'Spells By School'!C:C, 0)</f>
        <v>#N/A</v>
      </c>
      <c r="M455" s="9" t="e">
        <f>MATCH($A455, 'Spells By School'!D:D, 0)</f>
        <v>#N/A</v>
      </c>
      <c r="N455" s="9" t="e">
        <f>MATCH($A455, 'Spells By School'!E:E, 0)</f>
        <v>#N/A</v>
      </c>
      <c r="O455" s="9" t="e">
        <f>MATCH($A455, 'Spells By School'!F:F, 0)</f>
        <v>#N/A</v>
      </c>
      <c r="P455" s="9" t="e">
        <f ca="1">MATCH($A455, 'Spells By School'!G:G, 0)</f>
        <v>#N/A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>IF(ISNA($J455), IF(ISNA($K455), IF(ISNA($L455), IF(ISNA($M455), IF(ISNA($N455), IF(ISNA($O455), IF(ISNA($P455), IF(ISNA($Q455), IF(ISNA($R455), "###error###", R$1),Q$1),P$1),O$1),N$1),M$1),L$1),K$1),J$1)</f>
        <v>Conjuration</v>
      </c>
      <c r="T455" s="9" t="str">
        <f>IF(ISNA($J455), IF(ISNA($K455), IF(ISNA($L455), IF(ISNA($M455), IF(ISNA($N455), IF(ISNA($O455), IF(ISNA($P455), IF(ISNA($Q455), IF(ISNA($R455), "###error###", "WM"),"IL"),"NE"),"EN"),"EV"),"TR"),"DI"),"CO"),"AB")</f>
        <v>CO</v>
      </c>
      <c r="U455" s="9">
        <f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20</v>
      </c>
      <c r="V455" s="9" t="str">
        <f>INDEX('Wand Mapping'!K:K, U455)</f>
        <v>wand_ai_180</v>
      </c>
      <c r="W455" s="9" t="str">
        <f>_xlfn.CONCAT(V455, "_", T455)</f>
        <v>wand_ai_180_CO</v>
      </c>
      <c r="Z455" s="9" t="str">
        <f>IF(ISBLANK(X455), W455, X455)</f>
        <v>wand_ai_180_CO</v>
      </c>
    </row>
    <row r="456" spans="1:26">
      <c r="A456" s="9" t="s">
        <v>496</v>
      </c>
      <c r="B456" s="9" t="s">
        <v>1746</v>
      </c>
      <c r="C456" s="9">
        <v>7</v>
      </c>
      <c r="D456" s="9">
        <v>14</v>
      </c>
      <c r="E456" s="9" t="str">
        <f>_xlfn.CONCAT(B456, RIGHT(_xlfn.CONCAT("0", D456), 2))</f>
        <v>BZ-PR14</v>
      </c>
      <c r="F456" s="9" t="s">
        <v>1555</v>
      </c>
      <c r="G456" s="9" t="s">
        <v>655</v>
      </c>
      <c r="H456" s="9" t="s">
        <v>654</v>
      </c>
      <c r="J456" s="9" t="e">
        <f>MATCH($A456, 'Spells By School'!A:A, 0)</f>
        <v>#N/A</v>
      </c>
      <c r="K456" s="9" t="e">
        <f>MATCH($A456, 'Spells By School'!B:B, 0)</f>
        <v>#N/A</v>
      </c>
      <c r="L456" s="9" t="e">
        <f>MATCH($A456, 'Spells By School'!C:C, 0)</f>
        <v>#N/A</v>
      </c>
      <c r="M456" s="9" t="e">
        <f>MATCH($A456, 'Spells By School'!D:D, 0)</f>
        <v>#N/A</v>
      </c>
      <c r="N456" s="9" t="e">
        <f>MATCH($A456, 'Spells By School'!E:E, 0)</f>
        <v>#N/A</v>
      </c>
      <c r="O456" s="9">
        <f>MATCH($A456, 'Spells By School'!F:F, 0)</f>
        <v>23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>IF(ISNA($J456), IF(ISNA($K456), IF(ISNA($L456), IF(ISNA($M456), IF(ISNA($N456), IF(ISNA($O456), IF(ISNA($P456), IF(ISNA($Q456), IF(ISNA($R456), "###error###", R$1),Q$1),P$1),O$1),N$1),M$1),L$1),K$1),J$1)</f>
        <v>Enchantment</v>
      </c>
      <c r="T456" s="9" t="str">
        <f>IF(ISNA($J456), IF(ISNA($K456), IF(ISNA($L456), IF(ISNA($M456), IF(ISNA($N456), IF(ISNA($O456), IF(ISNA($P456), IF(ISNA($Q456), IF(ISNA($R456), "###error###", "WM"),"IL"),"NE"),"EN"),"EV"),"TR"),"DI"),"CO"),"AB")</f>
        <v>EN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80</v>
      </c>
      <c r="V456" s="9" t="str">
        <f>INDEX('Wand Mapping'!K:K, U456)</f>
        <v>wand_ai_780</v>
      </c>
      <c r="W456" s="9" t="str">
        <f>_xlfn.CONCAT(V456, "_", T456)</f>
        <v>wand_ai_780_EN</v>
      </c>
      <c r="Z456" s="9" t="str">
        <f>IF(ISBLANK(X456), W456, X456)</f>
        <v>wand_ai_780_EN</v>
      </c>
    </row>
    <row r="457" spans="1:26">
      <c r="A457" s="9" t="s">
        <v>261</v>
      </c>
      <c r="B457" s="9" t="s">
        <v>1747</v>
      </c>
      <c r="C457" s="9">
        <v>7</v>
      </c>
      <c r="D457" s="9">
        <v>14</v>
      </c>
      <c r="E457" s="9" t="str">
        <f>_xlfn.CONCAT(B457, RIGHT(_xlfn.CONCAT("0", D457), 2))</f>
        <v>BZ-PS14</v>
      </c>
      <c r="F457" s="9" t="s">
        <v>1556</v>
      </c>
      <c r="G457" s="9" t="s">
        <v>655</v>
      </c>
      <c r="H457" s="9" t="s">
        <v>654</v>
      </c>
      <c r="J457" s="9" t="e">
        <f>MATCH($A457, 'Spells By School'!A:A, 0)</f>
        <v>#N/A</v>
      </c>
      <c r="K457" s="9" t="e">
        <f>MATCH($A457, 'Spells By School'!B:B, 0)</f>
        <v>#N/A</v>
      </c>
      <c r="L457" s="9" t="e">
        <f>MATCH($A457, 'Spells By School'!C:C, 0)</f>
        <v>#N/A</v>
      </c>
      <c r="M457" s="9" t="e">
        <f>MATCH($A457, 'Spells By School'!D:D, 0)</f>
        <v>#N/A</v>
      </c>
      <c r="N457" s="9">
        <f>MATCH($A457, 'Spells By School'!E:E, 0)</f>
        <v>44</v>
      </c>
      <c r="O457" s="9" t="e">
        <f>MATCH($A457, 'Spells By School'!F:F, 0)</f>
        <v>#N/A</v>
      </c>
      <c r="P457" s="9" t="e">
        <f ca="1">MATCH($A457, 'Spells By School'!G:G, 0)</f>
        <v>#N/A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>IF(ISNA($J457), IF(ISNA($K457), IF(ISNA($L457), IF(ISNA($M457), IF(ISNA($N457), IF(ISNA($O457), IF(ISNA($P457), IF(ISNA($Q457), IF(ISNA($R457), "###error###", R$1),Q$1),P$1),O$1),N$1),M$1),L$1),K$1),J$1)</f>
        <v>Invocation</v>
      </c>
      <c r="T457" s="9" t="str">
        <f>IF(ISNA($J457), IF(ISNA($K457), IF(ISNA($L457), IF(ISNA($M457), IF(ISNA($N457), IF(ISNA($O457), IF(ISNA($P457), IF(ISNA($Q457), IF(ISNA($R457), "###error###", "WM"),"IL"),"NE"),"EN"),"EV"),"TR"),"DI"),"CO"),"AB")</f>
        <v>EV</v>
      </c>
      <c r="U457" s="9">
        <f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44</v>
      </c>
      <c r="V457" s="9" t="str">
        <f>INDEX('Wand Mapping'!K:K, U457)</f>
        <v>wand_ai_420</v>
      </c>
      <c r="W457" s="9" t="str">
        <f>_xlfn.CONCAT(V457, "_", T457)</f>
        <v>wand_ai_420_EV</v>
      </c>
      <c r="Z457" s="9" t="str">
        <f>IF(ISBLANK(X457), W457, X457)</f>
        <v>wand_ai_420_EV</v>
      </c>
    </row>
    <row r="458" spans="1:26">
      <c r="A458" s="9" t="s">
        <v>299</v>
      </c>
      <c r="B458" s="9" t="s">
        <v>1748</v>
      </c>
      <c r="C458" s="9">
        <v>7</v>
      </c>
      <c r="D458" s="9">
        <v>14</v>
      </c>
      <c r="E458" s="9" t="str">
        <f>_xlfn.CONCAT(B458, RIGHT(_xlfn.CONCAT("0", D458), 2))</f>
        <v>BZ-PT14</v>
      </c>
      <c r="F458" s="9" t="s">
        <v>1599</v>
      </c>
      <c r="G458" s="9" t="s">
        <v>655</v>
      </c>
      <c r="H458" s="9" t="s">
        <v>654</v>
      </c>
      <c r="J458" s="9" t="e">
        <f>MATCH($A458, 'Spells By School'!A:A, 0)</f>
        <v>#N/A</v>
      </c>
      <c r="K458" s="9" t="e">
        <f>MATCH($A458, 'Spells By School'!B:B, 0)</f>
        <v>#N/A</v>
      </c>
      <c r="L458" s="9" t="e">
        <f>MATCH($A458, 'Spells By School'!C:C, 0)</f>
        <v>#N/A</v>
      </c>
      <c r="M458" s="9" t="e">
        <f>MATCH($A458, 'Spells By School'!D:D, 0)</f>
        <v>#N/A</v>
      </c>
      <c r="N458" s="9" t="e">
        <f>MATCH($A458, 'Spells By School'!E:E, 0)</f>
        <v>#N/A</v>
      </c>
      <c r="O458" s="9" t="e">
        <f>MATCH($A458, 'Spells By School'!F:F, 0)</f>
        <v>#N/A</v>
      </c>
      <c r="P458" s="9">
        <f ca="1">MATCH($A458, 'Spells By School'!G:G, 0)</f>
        <v>53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 ca="1">IF(ISNA($J458), IF(ISNA($K458), IF(ISNA($L458), IF(ISNA($M458), IF(ISNA($N458), IF(ISNA($O458), IF(ISNA($P458), IF(ISNA($Q458), IF(ISNA($R458), "###error###", R$1),Q$1),P$1),O$1),N$1),M$1),L$1),K$1),J$1)</f>
        <v>Necromancy</v>
      </c>
      <c r="T458" s="9" t="str">
        <f ca="1">IF(ISNA($J458), IF(ISNA($K458), IF(ISNA($L458), IF(ISNA($M458), IF(ISNA($N458), IF(ISNA($O458), IF(ISNA($P458), IF(ISNA($Q458), IF(ISNA($R458), "###error###", "WM"),"IL"),"NE"),"EN"),"EV"),"TR"),"DI"),"CO"),"AB")</f>
        <v>NE</v>
      </c>
      <c r="U458" s="9">
        <f ca="1"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49</v>
      </c>
      <c r="V458" s="9" t="str">
        <f ca="1">INDEX('Wand Mapping'!K:K, U458)</f>
        <v>wand_ai_470</v>
      </c>
      <c r="W458" s="9" t="str">
        <f ca="1">_xlfn.CONCAT(V458, "_", T458)</f>
        <v>wand_ai_470_NE</v>
      </c>
      <c r="Z458" s="9" t="str">
        <f ca="1">IF(ISBLANK(X458), W458, X458)</f>
        <v>wand_ai_470_NE</v>
      </c>
    </row>
    <row r="459" spans="1:26">
      <c r="A459" s="28" t="s">
        <v>311</v>
      </c>
      <c r="B459" s="9" t="s">
        <v>1749</v>
      </c>
      <c r="C459" s="9">
        <v>7</v>
      </c>
      <c r="D459" s="9">
        <v>14</v>
      </c>
      <c r="E459" s="9" t="str">
        <f>_xlfn.CONCAT(B459, RIGHT(_xlfn.CONCAT("0", D459), 2))</f>
        <v>BZ-PU14</v>
      </c>
      <c r="F459" s="9" t="s">
        <v>1600</v>
      </c>
      <c r="G459" s="9" t="s">
        <v>655</v>
      </c>
      <c r="H459" s="9" t="s">
        <v>654</v>
      </c>
      <c r="J459" s="9" t="e">
        <f>MATCH($A459, 'Spells By School'!A:A, 0)</f>
        <v>#N/A</v>
      </c>
      <c r="K459" s="9" t="e">
        <f>MATCH($A459, 'Spells By School'!B:B, 0)</f>
        <v>#N/A</v>
      </c>
      <c r="L459" s="9" t="e">
        <f>MATCH($A459, 'Spells By School'!C:C, 0)</f>
        <v>#N/A</v>
      </c>
      <c r="M459" s="9">
        <f>MATCH($A459, 'Spells By School'!D:D, 0)</f>
        <v>21</v>
      </c>
      <c r="N459" s="9" t="e">
        <f>MATCH($A459, 'Spells By School'!E:E, 0)</f>
        <v>#N/A</v>
      </c>
      <c r="O459" s="9" t="e">
        <f>MATCH($A459, 'Spells By School'!F:F, 0)</f>
        <v>#N/A</v>
      </c>
      <c r="P459" s="9" t="e">
        <f ca="1">MATCH($A459, 'Spells By School'!G:G, 0)</f>
        <v>#N/A</v>
      </c>
      <c r="Q459" s="9" t="e">
        <f>MATCH($A459, 'Spells By School'!H:H, 0)</f>
        <v>#N/A</v>
      </c>
      <c r="R459" s="9" t="e">
        <f>MATCH($A459, 'Spells By School'!I:I, 0)</f>
        <v>#N/A</v>
      </c>
      <c r="S459" s="9" t="str">
        <f>IF(ISNA($J459), IF(ISNA($K459), IF(ISNA($L459), IF(ISNA($M459), IF(ISNA($N459), IF(ISNA($O459), IF(ISNA($P459), IF(ISNA($Q459), IF(ISNA($R459), "###error###", R$1),Q$1),P$1),O$1),N$1),M$1),L$1),K$1),J$1)</f>
        <v>Transmutation</v>
      </c>
      <c r="T459" s="9" t="str">
        <f>IF(ISNA($J459), IF(ISNA($K459), IF(ISNA($L459), IF(ISNA($M459), IF(ISNA($N459), IF(ISNA($O459), IF(ISNA($P459), IF(ISNA($Q459), IF(ISNA($R459), "###error###", "WM"),"IL"),"NE"),"EN"),"EV"),"TR"),"DI"),"CO"),"AB")</f>
        <v>TR</v>
      </c>
      <c r="U459" s="9">
        <f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51</v>
      </c>
      <c r="V459" s="9" t="str">
        <f>INDEX('Wand Mapping'!K:K, U459)</f>
        <v>wand_ai_490</v>
      </c>
      <c r="W459" s="9" t="str">
        <f>_xlfn.CONCAT(V459, "_", T459)</f>
        <v>wand_ai_490_TR</v>
      </c>
      <c r="Z459" s="9" t="str">
        <f>IF(ISBLANK(X459), W459, X459)</f>
        <v>wand_ai_490_TR</v>
      </c>
    </row>
    <row r="460" spans="1:26">
      <c r="A460" s="9" t="s">
        <v>498</v>
      </c>
      <c r="B460" s="9" t="s">
        <v>1751</v>
      </c>
      <c r="C460" s="9">
        <v>8</v>
      </c>
      <c r="D460" s="9">
        <v>16</v>
      </c>
      <c r="E460" s="9" t="str">
        <f>_xlfn.CONCAT(B460, RIGHT(_xlfn.CONCAT("0", D460), 2))</f>
        <v>BZ-PW16</v>
      </c>
      <c r="F460" s="9" t="s">
        <v>1558</v>
      </c>
      <c r="G460" s="9" t="s">
        <v>655</v>
      </c>
      <c r="H460" s="9" t="s">
        <v>654</v>
      </c>
      <c r="J460" s="9" t="e">
        <f>MATCH($A460, 'Spells By School'!A:A, 0)</f>
        <v>#N/A</v>
      </c>
      <c r="K460" s="9" t="e">
        <f>MATCH($A460, 'Spells By School'!B:B, 0)</f>
        <v>#N/A</v>
      </c>
      <c r="L460" s="9" t="e">
        <f>MATCH($A460, 'Spells By School'!C:C, 0)</f>
        <v>#N/A</v>
      </c>
      <c r="M460" s="9" t="e">
        <f>MATCH($A460, 'Spells By School'!D:D, 0)</f>
        <v>#N/A</v>
      </c>
      <c r="N460" s="9" t="e">
        <f>MATCH($A460, 'Spells By School'!E:E, 0)</f>
        <v>#N/A</v>
      </c>
      <c r="O460" s="9" t="e">
        <f>MATCH($A460, 'Spells By School'!F:F, 0)</f>
        <v>#N/A</v>
      </c>
      <c r="P460" s="9" t="e">
        <f ca="1">MATCH($A460, 'Spells By School'!G:G, 0)</f>
        <v>#N/A</v>
      </c>
      <c r="Q460" s="9">
        <f>MATCH($A460, 'Spells By School'!H:H, 0)</f>
        <v>10</v>
      </c>
      <c r="R460" s="9" t="e">
        <f>MATCH($A460, 'Spells By School'!I:I, 0)</f>
        <v>#N/A</v>
      </c>
      <c r="S460" s="9" t="str">
        <f ca="1">IF(ISNA($J460), IF(ISNA($K460), IF(ISNA($L460), IF(ISNA($M460), IF(ISNA($N460), IF(ISNA($O460), IF(ISNA($P460), IF(ISNA($Q460), IF(ISNA($R460), "###error###", R$1),Q$1),P$1),O$1),N$1),M$1),L$1),K$1),J$1)</f>
        <v>Illusion</v>
      </c>
      <c r="T460" s="9" t="str">
        <f ca="1">IF(ISNA($J460), IF(ISNA($K460), IF(ISNA($L460), IF(ISNA($M460), IF(ISNA($N460), IF(ISNA($O460), IF(ISNA($P460), IF(ISNA($Q460), IF(ISNA($R460), "###error###", "WM"),"IL"),"NE"),"EN"),"EV"),"TR"),"DI"),"CO"),"AB")</f>
        <v>IL</v>
      </c>
      <c r="U460" s="9">
        <f ca="1"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80</v>
      </c>
      <c r="V460" s="9" t="str">
        <f ca="1">INDEX('Wand Mapping'!K:K, U460)</f>
        <v>wand_ai_780</v>
      </c>
      <c r="W460" s="9" t="str">
        <f ca="1">_xlfn.CONCAT(V460, "_", T460)</f>
        <v>wand_ai_780_IL</v>
      </c>
      <c r="Z460" s="9" t="str">
        <f ca="1">IF(ISBLANK(X460), W460, X460)</f>
        <v>wand_ai_780_IL</v>
      </c>
    </row>
    <row r="461" spans="1:26">
      <c r="A461" s="9" t="s">
        <v>146</v>
      </c>
      <c r="B461" s="9" t="s">
        <v>1752</v>
      </c>
      <c r="C461" s="9">
        <v>8</v>
      </c>
      <c r="D461" s="9">
        <v>16</v>
      </c>
      <c r="E461" s="9" t="str">
        <f>_xlfn.CONCAT(B461, RIGHT(_xlfn.CONCAT("0", D461), 2))</f>
        <v>BZ-PX16</v>
      </c>
      <c r="F461" s="9" t="s">
        <v>1559</v>
      </c>
      <c r="G461" s="9" t="s">
        <v>655</v>
      </c>
      <c r="H461" s="9" t="s">
        <v>654</v>
      </c>
      <c r="J461" s="9" t="e">
        <f>MATCH($A461, 'Spells By School'!A:A, 0)</f>
        <v>#N/A</v>
      </c>
      <c r="K461" s="9" t="e">
        <f>MATCH($A461, 'Spells By School'!B:B, 0)</f>
        <v>#N/A</v>
      </c>
      <c r="L461" s="9">
        <f>MATCH($A461, 'Spells By School'!C:C, 0)</f>
        <v>10</v>
      </c>
      <c r="M461" s="9" t="e">
        <f>MATCH($A461, 'Spells By School'!D:D, 0)</f>
        <v>#N/A</v>
      </c>
      <c r="N461" s="9" t="e">
        <f>MATCH($A461, 'Spells By School'!E:E, 0)</f>
        <v>#N/A</v>
      </c>
      <c r="O461" s="9" t="e">
        <f>MATCH($A461, 'Spells By School'!F:F, 0)</f>
        <v>#N/A</v>
      </c>
      <c r="P461" s="9" t="e">
        <f ca="1">MATCH($A461, 'Spells By School'!G:G, 0)</f>
        <v>#N/A</v>
      </c>
      <c r="Q461" s="9" t="e">
        <f>MATCH($A461, 'Spells By School'!H:H, 0)</f>
        <v>#N/A</v>
      </c>
      <c r="R461" s="9" t="e">
        <f>MATCH($A461, 'Spells By School'!I:I, 0)</f>
        <v>#N/A</v>
      </c>
      <c r="S461" s="9" t="str">
        <f>IF(ISNA($J461), IF(ISNA($K461), IF(ISNA($L461), IF(ISNA($M461), IF(ISNA($N461), IF(ISNA($O461), IF(ISNA($P461), IF(ISNA($Q461), IF(ISNA($R461), "###error###", R$1),Q$1),P$1),O$1),N$1),M$1),L$1),K$1),J$1)</f>
        <v>Divination</v>
      </c>
      <c r="T461" s="9" t="str">
        <f>IF(ISNA($J461), IF(ISNA($K461), IF(ISNA($L461), IF(ISNA($M461), IF(ISNA($N461), IF(ISNA($O461), IF(ISNA($P461), IF(ISNA($Q461), IF(ISNA($R461), "###error###", "WM"),"IL"),"NE"),"EN"),"EV"),"TR"),"DI"),"CO"),"AB")</f>
        <v>DI</v>
      </c>
      <c r="U461" s="9">
        <f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26</v>
      </c>
      <c r="V461" s="9" t="str">
        <f>INDEX('Wand Mapping'!K:K, U461)</f>
        <v>wand_ai_240</v>
      </c>
      <c r="W461" s="9" t="str">
        <f>_xlfn.CONCAT(V461, "_", T461)</f>
        <v>wand_ai_240_DI</v>
      </c>
      <c r="Z461" s="9" t="str">
        <f>IF(ISBLANK(X461), W461, X461)</f>
        <v>wand_ai_240_DI</v>
      </c>
    </row>
    <row r="462" spans="1:26">
      <c r="A462" s="9" t="s">
        <v>13</v>
      </c>
      <c r="B462" s="9" t="s">
        <v>1753</v>
      </c>
      <c r="C462" s="9">
        <v>8</v>
      </c>
      <c r="D462" s="9">
        <v>16</v>
      </c>
      <c r="E462" s="9" t="str">
        <f>_xlfn.CONCAT(B462, RIGHT(_xlfn.CONCAT("0", D462), 2))</f>
        <v>BZ-PY16</v>
      </c>
      <c r="F462" s="9" t="s">
        <v>1560</v>
      </c>
      <c r="G462" s="9" t="s">
        <v>655</v>
      </c>
      <c r="H462" s="9" t="s">
        <v>654</v>
      </c>
      <c r="J462" s="9" t="e">
        <f>MATCH($A462, 'Spells By School'!A:A, 0)</f>
        <v>#N/A</v>
      </c>
      <c r="K462" s="9" t="e">
        <f>MATCH($A462, 'Spells By School'!B:B, 0)</f>
        <v>#N/A</v>
      </c>
      <c r="L462" s="9" t="e">
        <f>MATCH($A462, 'Spells By School'!C:C, 0)</f>
        <v>#N/A</v>
      </c>
      <c r="M462" s="9" t="e">
        <f>MATCH($A462, 'Spells By School'!D:D, 0)</f>
        <v>#N/A</v>
      </c>
      <c r="N462" s="9" t="e">
        <f>MATCH($A462, 'Spells By School'!E:E, 0)</f>
        <v>#N/A</v>
      </c>
      <c r="O462" s="9" t="e">
        <f>MATCH($A462, 'Spells By School'!F:F, 0)</f>
        <v>#N/A</v>
      </c>
      <c r="P462" s="9">
        <f ca="1">MATCH($A462, 'Spells By School'!G:G, 0)</f>
        <v>28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 ca="1">IF(ISNA($J462), IF(ISNA($K462), IF(ISNA($L462), IF(ISNA($M462), IF(ISNA($N462), IF(ISNA($O462), IF(ISNA($P462), IF(ISNA($Q462), IF(ISNA($R462), "###error###", R$1),Q$1),P$1),O$1),N$1),M$1),L$1),K$1),J$1)</f>
        <v>Necromancy</v>
      </c>
      <c r="T462" s="9" t="str">
        <f ca="1">IF(ISNA($J462), IF(ISNA($K462), IF(ISNA($L462), IF(ISNA($M462), IF(ISNA($N462), IF(ISNA($O462), IF(ISNA($P462), IF(ISNA($Q462), IF(ISNA($R462), "###error###", "WM"),"IL"),"NE"),"EN"),"EV"),"TR"),"DI"),"CO"),"AB")</f>
        <v>NE</v>
      </c>
      <c r="U462" s="9">
        <f ca="1"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2</v>
      </c>
      <c r="V462" s="9" t="str">
        <f ca="1">INDEX('Wand Mapping'!K:K, U462)</f>
        <v>wand_ai_000</v>
      </c>
      <c r="W462" s="9" t="str">
        <f ca="1">_xlfn.CONCAT(V462, "_", T462)</f>
        <v>wand_ai_000_NE</v>
      </c>
      <c r="Z462" s="9" t="str">
        <f ca="1">IF(ISBLANK(X462), W462, X462)</f>
        <v>wand_ai_000_NE</v>
      </c>
    </row>
    <row r="463" spans="1:26">
      <c r="A463" s="9" t="s">
        <v>325</v>
      </c>
      <c r="B463" s="9" t="s">
        <v>1754</v>
      </c>
      <c r="C463" s="9">
        <v>8</v>
      </c>
      <c r="D463" s="9">
        <v>16</v>
      </c>
      <c r="E463" s="9" t="str">
        <f>_xlfn.CONCAT(B463, RIGHT(_xlfn.CONCAT("0", D463), 2))</f>
        <v>BZ-PZ16</v>
      </c>
      <c r="F463" s="9" t="s">
        <v>1561</v>
      </c>
      <c r="G463" s="9" t="s">
        <v>655</v>
      </c>
      <c r="H463" s="9" t="s">
        <v>654</v>
      </c>
      <c r="J463" s="9" t="e">
        <f>MATCH($A463, 'Spells By School'!A:A, 0)</f>
        <v>#N/A</v>
      </c>
      <c r="K463" s="9" t="e">
        <f>MATCH($A463, 'Spells By School'!B:B, 0)</f>
        <v>#N/A</v>
      </c>
      <c r="L463" s="9" t="e">
        <f>MATCH($A463, 'Spells By School'!C:C, 0)</f>
        <v>#N/A</v>
      </c>
      <c r="M463" s="9" t="e">
        <f>MATCH($A463, 'Spells By School'!D:D, 0)</f>
        <v>#N/A</v>
      </c>
      <c r="N463" s="9" t="e">
        <f>MATCH($A463, 'Spells By School'!E:E, 0)</f>
        <v>#N/A</v>
      </c>
      <c r="O463" s="9">
        <f>MATCH($A463, 'Spells By School'!F:F, 0)</f>
        <v>22</v>
      </c>
      <c r="P463" s="9" t="e">
        <f ca="1">MATCH($A463, 'Spells By School'!G:G, 0)</f>
        <v>#N/A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>IF(ISNA($J463), IF(ISNA($K463), IF(ISNA($L463), IF(ISNA($M463), IF(ISNA($N463), IF(ISNA($O463), IF(ISNA($P463), IF(ISNA($Q463), IF(ISNA($R463), "###error###", R$1),Q$1),P$1),O$1),N$1),M$1),L$1),K$1),J$1)</f>
        <v>Enchantment</v>
      </c>
      <c r="T463" s="9" t="str">
        <f>IF(ISNA($J463), IF(ISNA($K463), IF(ISNA($L463), IF(ISNA($M463), IF(ISNA($N463), IF(ISNA($O463), IF(ISNA($P463), IF(ISNA($Q463), IF(ISNA($R463), "###error###", "WM"),"IL"),"NE"),"EN"),"EV"),"TR"),"DI"),"CO"),"AB")</f>
        <v>EN</v>
      </c>
      <c r="U463" s="9">
        <f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53</v>
      </c>
      <c r="V463" s="9" t="str">
        <f>INDEX('Wand Mapping'!K:K, U463)</f>
        <v>wand_ai_510</v>
      </c>
      <c r="W463" s="9" t="str">
        <f>_xlfn.CONCAT(V463, "_", T463)</f>
        <v>wand_ai_510_EN</v>
      </c>
      <c r="Z463" s="9" t="str">
        <f>IF(ISBLANK(X463), W463, X463)</f>
        <v>wand_ai_510_EN</v>
      </c>
    </row>
    <row r="464" spans="1:26">
      <c r="A464" s="9" t="s">
        <v>546</v>
      </c>
      <c r="B464" s="9" t="s">
        <v>1372</v>
      </c>
      <c r="C464" s="9">
        <v>8</v>
      </c>
      <c r="D464" s="9">
        <v>16</v>
      </c>
      <c r="E464" s="9" t="str">
        <f>_xlfn.CONCAT(B464, RIGHT(_xlfn.CONCAT("0", D464), 2))</f>
        <v>BZ-Q016</v>
      </c>
      <c r="F464" s="9" t="s">
        <v>1562</v>
      </c>
      <c r="G464" s="9" t="s">
        <v>655</v>
      </c>
      <c r="H464" s="9" t="s">
        <v>654</v>
      </c>
      <c r="J464" s="9" t="e">
        <f>MATCH($A464, 'Spells By School'!A:A, 0)</f>
        <v>#N/A</v>
      </c>
      <c r="K464" s="9" t="e">
        <f>MATCH($A464, 'Spells By School'!B:B, 0)</f>
        <v>#N/A</v>
      </c>
      <c r="L464" s="9" t="e">
        <f>MATCH($A464, 'Spells By School'!C:C, 0)</f>
        <v>#N/A</v>
      </c>
      <c r="M464" s="9" t="e">
        <f>MATCH($A464, 'Spells By School'!D:D, 0)</f>
        <v>#N/A</v>
      </c>
      <c r="N464" s="9">
        <f>MATCH($A464, 'Spells By School'!E:E, 0)</f>
        <v>60</v>
      </c>
      <c r="O464" s="9" t="e">
        <f>MATCH($A464, 'Spells By School'!F:F, 0)</f>
        <v>#N/A</v>
      </c>
      <c r="P464" s="9" t="e">
        <f ca="1">MATCH($A464, 'Spells By School'!G:G, 0)</f>
        <v>#N/A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>IF(ISNA($J464), IF(ISNA($K464), IF(ISNA($L464), IF(ISNA($M464), IF(ISNA($N464), IF(ISNA($O464), IF(ISNA($P464), IF(ISNA($Q464), IF(ISNA($R464), "###error###", R$1),Q$1),P$1),O$1),N$1),M$1),L$1),K$1),J$1)</f>
        <v>Invocation</v>
      </c>
      <c r="T464" s="9" t="str">
        <f>IF(ISNA($J464), IF(ISNA($K464), IF(ISNA($L464), IF(ISNA($M464), IF(ISNA($N464), IF(ISNA($O464), IF(ISNA($P464), IF(ISNA($Q464), IF(ISNA($R464), "###error###", "WM"),"IL"),"NE"),"EN"),"EV"),"TR"),"DI"),"CO"),"AB")</f>
        <v>EV</v>
      </c>
      <c r="U464" s="9">
        <f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87</v>
      </c>
      <c r="V464" s="9" t="str">
        <f>INDEX('Wand Mapping'!K:K, U464)</f>
        <v>wand_ai_850</v>
      </c>
      <c r="W464" s="9" t="str">
        <f>_xlfn.CONCAT(V464, "_", T464)</f>
        <v>wand_ai_850_EV</v>
      </c>
      <c r="Z464" s="9" t="str">
        <f>IF(ISBLANK(X464), W464, X464)</f>
        <v>wand_ai_850_EV</v>
      </c>
    </row>
    <row r="465" spans="1:26">
      <c r="A465" s="9" t="s">
        <v>572</v>
      </c>
      <c r="B465" s="9" t="s">
        <v>1373</v>
      </c>
      <c r="C465" s="9">
        <v>8</v>
      </c>
      <c r="D465" s="9">
        <v>16</v>
      </c>
      <c r="E465" s="9" t="str">
        <f>_xlfn.CONCAT(B465, RIGHT(_xlfn.CONCAT("0", D465), 2))</f>
        <v>BZ-Q116</v>
      </c>
      <c r="F465" s="9" t="s">
        <v>1563</v>
      </c>
      <c r="G465" s="9" t="s">
        <v>655</v>
      </c>
      <c r="H465" s="9" t="s">
        <v>654</v>
      </c>
      <c r="J465" s="9" t="e">
        <f>MATCH($A465, 'Spells By School'!A:A, 0)</f>
        <v>#N/A</v>
      </c>
      <c r="K465" s="9" t="e">
        <f>MATCH($A465, 'Spells By School'!B:B, 0)</f>
        <v>#N/A</v>
      </c>
      <c r="L465" s="9" t="e">
        <f>MATCH($A465, 'Spells By School'!C:C, 0)</f>
        <v>#N/A</v>
      </c>
      <c r="M465" s="9" t="e">
        <f>MATCH($A465, 'Spells By School'!D:D, 0)</f>
        <v>#N/A</v>
      </c>
      <c r="N465" s="9" t="e">
        <f>MATCH($A465, 'Spells By School'!E:E, 0)</f>
        <v>#N/A</v>
      </c>
      <c r="O465" s="9" t="e">
        <f>MATCH($A465, 'Spells By School'!F:F, 0)</f>
        <v>#N/A</v>
      </c>
      <c r="P465" s="9" t="e">
        <f ca="1">MATCH($A465, 'Spells By School'!G:G, 0)</f>
        <v>#N/A</v>
      </c>
      <c r="Q465" s="9">
        <f>MATCH($A465, 'Spells By School'!H:H, 0)</f>
        <v>6</v>
      </c>
      <c r="R465" s="9" t="e">
        <f>MATCH($A465, 'Spells By School'!I:I, 0)</f>
        <v>#N/A</v>
      </c>
      <c r="S465" s="9" t="str">
        <f ca="1">IF(ISNA($J465), IF(ISNA($K465), IF(ISNA($L465), IF(ISNA($M465), IF(ISNA($N465), IF(ISNA($O465), IF(ISNA($P465), IF(ISNA($Q465), IF(ISNA($R465), "###error###", R$1),Q$1),P$1),O$1),N$1),M$1),L$1),K$1),J$1)</f>
        <v>Illusion</v>
      </c>
      <c r="T465" s="9" t="str">
        <f ca="1">IF(ISNA($J465), IF(ISNA($K465), IF(ISNA($L465), IF(ISNA($M465), IF(ISNA($N465), IF(ISNA($O465), IF(ISNA($P465), IF(ISNA($Q465), IF(ISNA($R465), "###error###", "WM"),"IL"),"NE"),"EN"),"EV"),"TR"),"DI"),"CO"),"AB")</f>
        <v>IL</v>
      </c>
      <c r="U465" s="9">
        <f ca="1"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91</v>
      </c>
      <c r="V465" s="9" t="str">
        <f ca="1">INDEX('Wand Mapping'!K:K, U465)</f>
        <v>wand_ai_890</v>
      </c>
      <c r="W465" s="9" t="str">
        <f ca="1">_xlfn.CONCAT(V465, "_", T465)</f>
        <v>wand_ai_890_IL</v>
      </c>
      <c r="Z465" s="9" t="str">
        <f ca="1">IF(ISBLANK(X465), W465, X465)</f>
        <v>wand_ai_890_IL</v>
      </c>
    </row>
    <row r="466" spans="1:26">
      <c r="A466" s="9" t="s">
        <v>110</v>
      </c>
      <c r="B466" s="9" t="s">
        <v>1374</v>
      </c>
      <c r="C466" s="9">
        <v>9</v>
      </c>
      <c r="D466" s="9">
        <v>18</v>
      </c>
      <c r="E466" s="9" t="str">
        <f>_xlfn.CONCAT(B466, RIGHT(_xlfn.CONCAT("0", D466), 2))</f>
        <v>BZ-Q218</v>
      </c>
      <c r="F466" s="9" t="s">
        <v>1564</v>
      </c>
      <c r="G466" s="9" t="s">
        <v>655</v>
      </c>
      <c r="H466" s="9" t="s">
        <v>654</v>
      </c>
      <c r="J466" s="9" t="e">
        <f>MATCH($A466, 'Spells By School'!A:A, 0)</f>
        <v>#N/A</v>
      </c>
      <c r="K466" s="9" t="e">
        <f>MATCH($A466, 'Spells By School'!B:B, 0)</f>
        <v>#N/A</v>
      </c>
      <c r="L466" s="9" t="e">
        <f>MATCH($A466, 'Spells By School'!C:C, 0)</f>
        <v>#N/A</v>
      </c>
      <c r="M466" s="9" t="e">
        <f>MATCH($A466, 'Spells By School'!D:D, 0)</f>
        <v>#N/A</v>
      </c>
      <c r="N466" s="9" t="e">
        <f>MATCH($A466, 'Spells By School'!E:E, 0)</f>
        <v>#N/A</v>
      </c>
      <c r="O466" s="9" t="e">
        <f>MATCH($A466, 'Spells By School'!F:F, 0)</f>
        <v>#N/A</v>
      </c>
      <c r="P466" s="9" t="e">
        <f ca="1">MATCH($A466, 'Spells By School'!G:G, 0)</f>
        <v>#N/A</v>
      </c>
      <c r="Q466" s="9">
        <f>MATCH($A466, 'Spells By School'!H:H, 0)</f>
        <v>19</v>
      </c>
      <c r="R466" s="9" t="e">
        <f>MATCH($A466, 'Spells By School'!I:I, 0)</f>
        <v>#N/A</v>
      </c>
      <c r="S466" s="9" t="str">
        <f ca="1">IF(ISNA($J466), IF(ISNA($K466), IF(ISNA($L466), IF(ISNA($M466), IF(ISNA($N466), IF(ISNA($O466), IF(ISNA($P466), IF(ISNA($Q466), IF(ISNA($R466), "###error###", R$1),Q$1),P$1),O$1),N$1),M$1),L$1),K$1),J$1)</f>
        <v>Illusion</v>
      </c>
      <c r="T466" s="9" t="str">
        <f ca="1">IF(ISNA($J466), IF(ISNA($K466), IF(ISNA($L466), IF(ISNA($M466), IF(ISNA($N466), IF(ISNA($O466), IF(ISNA($P466), IF(ISNA($Q466), IF(ISNA($R466), "###error###", "WM"),"IL"),"NE"),"EN"),"EV"),"TR"),"DI"),"CO"),"AB")</f>
        <v>IL</v>
      </c>
      <c r="U466" s="9">
        <f ca="1"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19</v>
      </c>
      <c r="V466" s="9" t="str">
        <f ca="1">INDEX('Wand Mapping'!K:K, U466)</f>
        <v>wand_ai_170</v>
      </c>
      <c r="W466" s="9" t="str">
        <f ca="1">_xlfn.CONCAT(V466, "_", T466)</f>
        <v>wand_ai_170_IL</v>
      </c>
      <c r="Z466" s="9" t="str">
        <f ca="1">IF(ISBLANK(X466), W466, X466)</f>
        <v>wand_ai_170_IL</v>
      </c>
    </row>
    <row r="467" spans="1:26">
      <c r="A467" s="9" t="s">
        <v>284</v>
      </c>
      <c r="B467" s="9" t="s">
        <v>1407</v>
      </c>
      <c r="C467" s="9">
        <v>9</v>
      </c>
      <c r="D467" s="9">
        <v>18</v>
      </c>
      <c r="E467" s="9" t="str">
        <f>_xlfn.CONCAT(B467, RIGHT(_xlfn.CONCAT("0", D467), 2))</f>
        <v>BZ-Q318</v>
      </c>
      <c r="F467" s="9" t="s">
        <v>1565</v>
      </c>
      <c r="G467" s="9" t="s">
        <v>655</v>
      </c>
      <c r="H467" s="9" t="s">
        <v>654</v>
      </c>
      <c r="J467" s="9" t="e">
        <f>MATCH($A467, 'Spells By School'!A:A, 0)</f>
        <v>#N/A</v>
      </c>
      <c r="K467" s="9" t="e">
        <f>MATCH($A467, 'Spells By School'!B:B, 0)</f>
        <v>#N/A</v>
      </c>
      <c r="L467" s="9" t="e">
        <f>MATCH($A467, 'Spells By School'!C:C, 0)</f>
        <v>#N/A</v>
      </c>
      <c r="M467" s="9" t="e">
        <f>MATCH($A467, 'Spells By School'!D:D, 0)</f>
        <v>#N/A</v>
      </c>
      <c r="N467" s="9" t="e">
        <f>MATCH($A467, 'Spells By School'!E:E, 0)</f>
        <v>#N/A</v>
      </c>
      <c r="O467" s="9">
        <f>MATCH($A467, 'Spells By School'!F:F, 0)</f>
        <v>37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>IF(ISNA($J467), IF(ISNA($K467), IF(ISNA($L467), IF(ISNA($M467), IF(ISNA($N467), IF(ISNA($O467), IF(ISNA($P467), IF(ISNA($Q467), IF(ISNA($R467), "###error###", R$1),Q$1),P$1),O$1),N$1),M$1),L$1),K$1),J$1)</f>
        <v>Enchantment</v>
      </c>
      <c r="T467" s="9" t="str">
        <f>IF(ISNA($J467), IF(ISNA($K467), IF(ISNA($L467), IF(ISNA($M467), IF(ISNA($N467), IF(ISNA($O467), IF(ISNA($P467), IF(ISNA($Q467), IF(ISNA($R467), "###error###", "WM"),"IL"),"NE"),"EN"),"EV"),"TR"),"DI"),"CO"),"AB")</f>
        <v>EN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47</v>
      </c>
      <c r="V467" s="9" t="str">
        <f>INDEX('Wand Mapping'!K:K, U467)</f>
        <v>wand_ai_450</v>
      </c>
      <c r="W467" s="9" t="str">
        <f>_xlfn.CONCAT(V467, "_", T467)</f>
        <v>wand_ai_450_EN</v>
      </c>
      <c r="Z467" s="9" t="str">
        <f>IF(ISBLANK(X467), W467, X467)</f>
        <v>wand_ai_450_EN</v>
      </c>
    </row>
    <row r="468" spans="1:26">
      <c r="A468" s="9" t="s">
        <v>502</v>
      </c>
      <c r="B468" s="9" t="s">
        <v>1408</v>
      </c>
      <c r="C468" s="9">
        <v>9</v>
      </c>
      <c r="D468" s="9">
        <v>18</v>
      </c>
      <c r="E468" s="9" t="str">
        <f>_xlfn.CONCAT(B468, RIGHT(_xlfn.CONCAT("0", D468), 2))</f>
        <v>BZ-Q418</v>
      </c>
      <c r="F468" s="9" t="s">
        <v>1566</v>
      </c>
      <c r="G468" s="9" t="s">
        <v>655</v>
      </c>
      <c r="H468" s="9" t="s">
        <v>654</v>
      </c>
      <c r="J468" s="9" t="e">
        <f>MATCH($A468, 'Spells By School'!A:A, 0)</f>
        <v>#N/A</v>
      </c>
      <c r="K468" s="9" t="e">
        <f>MATCH($A468, 'Spells By School'!B:B, 0)</f>
        <v>#N/A</v>
      </c>
      <c r="L468" s="9" t="e">
        <f>MATCH($A468, 'Spells By School'!C:C, 0)</f>
        <v>#N/A</v>
      </c>
      <c r="M468" s="9">
        <f>MATCH($A468, 'Spells By School'!D:D, 0)</f>
        <v>3</v>
      </c>
      <c r="N468" s="9" t="e">
        <f>MATCH($A468, 'Spells By School'!E:E, 0)</f>
        <v>#N/A</v>
      </c>
      <c r="O468" s="9" t="e">
        <f>MATCH($A468, 'Spells By School'!F:F, 0)</f>
        <v>#N/A</v>
      </c>
      <c r="P468" s="9" t="e">
        <f ca="1">MATCH($A468, 'Spells By School'!G:G, 0)</f>
        <v>#N/A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>IF(ISNA($J468), IF(ISNA($K468), IF(ISNA($L468), IF(ISNA($M468), IF(ISNA($N468), IF(ISNA($O468), IF(ISNA($P468), IF(ISNA($Q468), IF(ISNA($R468), "###error###", R$1),Q$1),P$1),O$1),N$1),M$1),L$1),K$1),J$1)</f>
        <v>Transmutation</v>
      </c>
      <c r="T468" s="9" t="str">
        <f>IF(ISNA($J468), IF(ISNA($K468), IF(ISNA($L468), IF(ISNA($M468), IF(ISNA($N468), IF(ISNA($O468), IF(ISNA($P468), IF(ISNA($Q468), IF(ISNA($R468), "###error###", "WM"),"IL"),"NE"),"EN"),"EV"),"TR"),"DI"),"CO"),"AB")</f>
        <v>TR</v>
      </c>
      <c r="U468" s="9">
        <f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81</v>
      </c>
      <c r="V468" s="9" t="str">
        <f>INDEX('Wand Mapping'!K:K, U468)</f>
        <v>wand_ai_790</v>
      </c>
      <c r="W468" s="9" t="str">
        <f>_xlfn.CONCAT(V468, "_", T468)</f>
        <v>wand_ai_790_TR</v>
      </c>
      <c r="Z468" s="9" t="str">
        <f>IF(ISBLANK(X468), W468, X468)</f>
        <v>wand_ai_790_TR</v>
      </c>
    </row>
    <row r="469" spans="1:26">
      <c r="A469" s="9" t="s">
        <v>60</v>
      </c>
      <c r="B469" s="9" t="s">
        <v>1409</v>
      </c>
      <c r="C469" s="9">
        <v>9</v>
      </c>
      <c r="D469" s="9">
        <v>18</v>
      </c>
      <c r="E469" s="9" t="str">
        <f>_xlfn.CONCAT(B469, RIGHT(_xlfn.CONCAT("0", D469), 2))</f>
        <v>BZ-Q518</v>
      </c>
      <c r="F469" s="9" t="s">
        <v>1567</v>
      </c>
      <c r="G469" s="9" t="s">
        <v>655</v>
      </c>
      <c r="H469" s="9" t="s">
        <v>654</v>
      </c>
      <c r="J469" s="9" t="e">
        <f>MATCH($A469, 'Spells By School'!A:A, 0)</f>
        <v>#N/A</v>
      </c>
      <c r="K469" s="9" t="e">
        <f>MATCH($A469, 'Spells By School'!B:B, 0)</f>
        <v>#N/A</v>
      </c>
      <c r="L469" s="9" t="e">
        <f>MATCH($A469, 'Spells By School'!C:C, 0)</f>
        <v>#N/A</v>
      </c>
      <c r="M469" s="9" t="e">
        <f>MATCH($A469, 'Spells By School'!D:D, 0)</f>
        <v>#N/A</v>
      </c>
      <c r="N469" s="9" t="e">
        <f>MATCH($A469, 'Spells By School'!E:E, 0)</f>
        <v>#N/A</v>
      </c>
      <c r="O469" s="9" t="e">
        <f>MATCH($A469, 'Spells By School'!F:F, 0)</f>
        <v>#N/A</v>
      </c>
      <c r="P469" s="9">
        <f ca="1">MATCH($A469, 'Spells By School'!G:G, 0)</f>
        <v>74</v>
      </c>
      <c r="Q469" s="9" t="e">
        <f>MATCH($A469, 'Spells By School'!H:H, 0)</f>
        <v>#N/A</v>
      </c>
      <c r="R469" s="9" t="e">
        <f>MATCH($A469, 'Spells By School'!I:I, 0)</f>
        <v>#N/A</v>
      </c>
      <c r="S469" s="9" t="str">
        <f ca="1">IF(ISNA($J469), IF(ISNA($K469), IF(ISNA($L469), IF(ISNA($M469), IF(ISNA($N469), IF(ISNA($O469), IF(ISNA($P469), IF(ISNA($Q469), IF(ISNA($R469), "###error###", R$1),Q$1),P$1),O$1),N$1),M$1),L$1),K$1),J$1)</f>
        <v>Necromancy</v>
      </c>
      <c r="T469" s="9" t="str">
        <f ca="1">IF(ISNA($J469), IF(ISNA($K469), IF(ISNA($L469), IF(ISNA($M469), IF(ISNA($N469), IF(ISNA($O469), IF(ISNA($P469), IF(ISNA($Q469), IF(ISNA($R469), "###error###", "WM"),"IL"),"NE"),"EN"),"EV"),"TR"),"DI"),"CO"),"AB")</f>
        <v>NE</v>
      </c>
      <c r="U469" s="9">
        <f ca="1"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11</v>
      </c>
      <c r="V469" s="9" t="str">
        <f ca="1">INDEX('Wand Mapping'!K:K, U469)</f>
        <v>wand_ai_090</v>
      </c>
      <c r="W469" s="9" t="str">
        <f ca="1">_xlfn.CONCAT(V469, "_", T469)</f>
        <v>wand_ai_090_NE</v>
      </c>
      <c r="Z469" s="9" t="str">
        <f ca="1">IF(ISBLANK(X469), W469, X469)</f>
        <v>wand_ai_090_NE</v>
      </c>
    </row>
    <row r="470" spans="1:26">
      <c r="A470" s="9" t="s">
        <v>250</v>
      </c>
      <c r="B470" s="9" t="s">
        <v>1410</v>
      </c>
      <c r="C470" s="9">
        <v>9</v>
      </c>
      <c r="D470" s="9">
        <v>18</v>
      </c>
      <c r="E470" s="9" t="str">
        <f>_xlfn.CONCAT(B470, RIGHT(_xlfn.CONCAT("0", D470), 2))</f>
        <v>BZ-Q618</v>
      </c>
      <c r="F470" s="9" t="s">
        <v>1568</v>
      </c>
      <c r="G470" s="9" t="s">
        <v>655</v>
      </c>
      <c r="H470" s="9" t="s">
        <v>654</v>
      </c>
      <c r="J470" s="9">
        <f>MATCH($A470, 'Spells By School'!A:A, 0)</f>
        <v>12</v>
      </c>
      <c r="K470" s="9" t="e">
        <f>MATCH($A470, 'Spells By School'!B:B, 0)</f>
        <v>#N/A</v>
      </c>
      <c r="L470" s="9" t="e">
        <f>MATCH($A470, 'Spells By School'!C:C, 0)</f>
        <v>#N/A</v>
      </c>
      <c r="M470" s="9" t="e">
        <f>MATCH($A470, 'Spells By School'!D:D, 0)</f>
        <v>#N/A</v>
      </c>
      <c r="N470" s="9" t="e">
        <f>MATCH($A470, 'Spells By School'!E:E, 0)</f>
        <v>#N/A</v>
      </c>
      <c r="O470" s="9" t="e">
        <f>MATCH($A470, 'Spells By School'!F:F, 0)</f>
        <v>#N/A</v>
      </c>
      <c r="P470" s="9" t="e">
        <f ca="1">MATCH($A470, 'Spells By School'!G:G, 0)</f>
        <v>#N/A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>IF(ISNA($J470), IF(ISNA($K470), IF(ISNA($L470), IF(ISNA($M470), IF(ISNA($N470), IF(ISNA($O470), IF(ISNA($P470), IF(ISNA($Q470), IF(ISNA($R470), "###error###", R$1),Q$1),P$1),O$1),N$1),M$1),L$1),K$1),J$1)</f>
        <v>Abjuration</v>
      </c>
      <c r="T470" s="9" t="str">
        <f>IF(ISNA($J470), IF(ISNA($K470), IF(ISNA($L470), IF(ISNA($M470), IF(ISNA($N470), IF(ISNA($O470), IF(ISNA($P470), IF(ISNA($Q470), IF(ISNA($R470), "###error###", "WM"),"IL"),"NE"),"EN"),"EV"),"TR"),"DI"),"CO"),"AB")</f>
        <v>AB</v>
      </c>
      <c r="U470" s="9">
        <f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43</v>
      </c>
      <c r="V470" s="9" t="str">
        <f>INDEX('Wand Mapping'!K:K, U470)</f>
        <v>wand_ai_410</v>
      </c>
      <c r="W470" s="9" t="str">
        <f>_xlfn.CONCAT(V470, "_", T470)</f>
        <v>wand_ai_410_AB</v>
      </c>
      <c r="Z470" s="9" t="str">
        <f>IF(ISBLANK(X470), W470, X470)</f>
        <v>wand_ai_410_AB</v>
      </c>
    </row>
    <row r="471" spans="1:26">
      <c r="A471" s="9" t="s">
        <v>519</v>
      </c>
      <c r="B471" s="9" t="s">
        <v>1411</v>
      </c>
      <c r="C471" s="13" t="s">
        <v>1572</v>
      </c>
      <c r="D471" s="9">
        <v>18</v>
      </c>
      <c r="E471" s="9" t="str">
        <f>_xlfn.CONCAT(B471, RIGHT(_xlfn.CONCAT("0", D471), 2))</f>
        <v>BZ-Q718</v>
      </c>
      <c r="F471" s="9" t="s">
        <v>1569</v>
      </c>
      <c r="G471" s="9" t="s">
        <v>655</v>
      </c>
      <c r="H471" s="9" t="s">
        <v>654</v>
      </c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 t="e">
        <f>MATCH($A471, 'Spells By School'!D:D, 0)</f>
        <v>#N/A</v>
      </c>
      <c r="N471" s="9" t="e">
        <f>MATCH($A471, 'Spells By School'!E:E, 0)</f>
        <v>#N/A</v>
      </c>
      <c r="O471" s="9">
        <f>MATCH($A471, 'Spells By School'!F:F, 0)</f>
        <v>17</v>
      </c>
      <c r="P471" s="9" t="e">
        <f ca="1">MATCH($A471, 'Spells By School'!G:G, 0)</f>
        <v>#N/A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>IF(ISNA($J471), IF(ISNA($K471), IF(ISNA($L471), IF(ISNA($M471), IF(ISNA($N471), IF(ISNA($O471), IF(ISNA($P471), IF(ISNA($Q471), IF(ISNA($R471), "###error###", R$1),Q$1),P$1),O$1),N$1),M$1),L$1),K$1),J$1)</f>
        <v>Enchantment</v>
      </c>
      <c r="T471" s="9" t="str">
        <f>IF(ISNA($J471), IF(ISNA($K471), IF(ISNA($L471), IF(ISNA($M471), IF(ISNA($N471), IF(ISNA($O471), IF(ISNA($P471), IF(ISNA($Q471), IF(ISNA($R471), "###error###", "WM"),"IL"),"NE"),"EN"),"EV"),"TR"),"DI"),"CO"),"AB")</f>
        <v>EN</v>
      </c>
      <c r="U471" s="9">
        <f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83</v>
      </c>
      <c r="V471" s="9" t="str">
        <f>INDEX('Wand Mapping'!K:K, U471)</f>
        <v>wand_ai_810</v>
      </c>
      <c r="W471" s="9" t="str">
        <f>_xlfn.CONCAT(V471, "_", T471)</f>
        <v>wand_ai_810_EN</v>
      </c>
      <c r="Z471" s="9" t="str">
        <f>IF(ISBLANK(X471), W471, X471)</f>
        <v>wand_ai_810_EN</v>
      </c>
    </row>
    <row r="472" spans="1:26">
      <c r="A472" s="9" t="s">
        <v>182</v>
      </c>
      <c r="B472" s="9" t="s">
        <v>1412</v>
      </c>
      <c r="C472" s="13" t="s">
        <v>1572</v>
      </c>
      <c r="D472" s="9">
        <v>18</v>
      </c>
      <c r="E472" s="9" t="str">
        <f>_xlfn.CONCAT(B472, RIGHT(_xlfn.CONCAT("0", D472), 2))</f>
        <v>BZ-Q818</v>
      </c>
      <c r="F472" s="9" t="s">
        <v>1570</v>
      </c>
      <c r="G472" s="9" t="s">
        <v>655</v>
      </c>
      <c r="H472" s="9" t="s">
        <v>654</v>
      </c>
      <c r="J472" s="9" t="e">
        <f>MATCH($A472, 'Spells By School'!A:A, 0)</f>
        <v>#N/A</v>
      </c>
      <c r="K472" s="9" t="e">
        <f>MATCH($A472, 'Spells By School'!B:B, 0)</f>
        <v>#N/A</v>
      </c>
      <c r="L472" s="9" t="e">
        <f>MATCH($A472, 'Spells By School'!C:C, 0)</f>
        <v>#N/A</v>
      </c>
      <c r="M472" s="9" t="e">
        <f>MATCH($A472, 'Spells By School'!D:D, 0)</f>
        <v>#N/A</v>
      </c>
      <c r="N472" s="9">
        <f>MATCH($A472, 'Spells By School'!E:E, 0)</f>
        <v>31</v>
      </c>
      <c r="O472" s="9" t="e">
        <f>MATCH($A472, 'Spells By School'!F:F, 0)</f>
        <v>#N/A</v>
      </c>
      <c r="P472" s="9" t="e">
        <f ca="1">MATCH($A472, 'Spells By School'!G:G, 0)</f>
        <v>#N/A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>IF(ISNA($J472), IF(ISNA($K472), IF(ISNA($L472), IF(ISNA($M472), IF(ISNA($N472), IF(ISNA($O472), IF(ISNA($P472), IF(ISNA($Q472), IF(ISNA($R472), "###error###", R$1),Q$1),P$1),O$1),N$1),M$1),L$1),K$1),J$1)</f>
        <v>Invocation</v>
      </c>
      <c r="T472" s="9" t="str">
        <f>IF(ISNA($J472), IF(ISNA($K472), IF(ISNA($L472), IF(ISNA($M472), IF(ISNA($N472), IF(ISNA($O472), IF(ISNA($P472), IF(ISNA($Q472), IF(ISNA($R472), "###error###", "WM"),"IL"),"NE"),"EN"),"EV"),"TR"),"DI"),"CO"),"AB")</f>
        <v>EV</v>
      </c>
      <c r="U472" s="9">
        <f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32</v>
      </c>
      <c r="V472" s="9" t="str">
        <f>INDEX('Wand Mapping'!K:K, U472)</f>
        <v>wand_ai_300</v>
      </c>
      <c r="W472" s="9" t="str">
        <f>_xlfn.CONCAT(V472, "_", T472)</f>
        <v>wand_ai_300_EV</v>
      </c>
      <c r="Z472" s="9" t="str">
        <f>IF(ISBLANK(X472), W472, X472)</f>
        <v>wand_ai_300_EV</v>
      </c>
    </row>
    <row r="473" spans="1:26">
      <c r="A473" s="9" t="s">
        <v>219</v>
      </c>
      <c r="B473" s="9" t="s">
        <v>1413</v>
      </c>
      <c r="C473" s="13" t="s">
        <v>1572</v>
      </c>
      <c r="D473" s="9">
        <v>18</v>
      </c>
      <c r="E473" s="9" t="str">
        <f>_xlfn.CONCAT(B473, RIGHT(_xlfn.CONCAT("0", D473), 2))</f>
        <v>BZ-Q918</v>
      </c>
      <c r="F473" s="9" t="s">
        <v>1571</v>
      </c>
      <c r="G473" s="9" t="s">
        <v>655</v>
      </c>
      <c r="H473" s="9" t="s">
        <v>654</v>
      </c>
      <c r="J473" s="9" t="e">
        <f>MATCH($A473, 'Spells By School'!A:A, 0)</f>
        <v>#N/A</v>
      </c>
      <c r="K473" s="9" t="e">
        <f>MATCH($A473, 'Spells By School'!B:B, 0)</f>
        <v>#N/A</v>
      </c>
      <c r="L473" s="9" t="e">
        <f>MATCH($A473, 'Spells By School'!C:C, 0)</f>
        <v>#N/A</v>
      </c>
      <c r="M473" s="9" t="e">
        <f>MATCH($A473, 'Spells By School'!D:D, 0)</f>
        <v>#N/A</v>
      </c>
      <c r="N473" s="9">
        <f>MATCH($A473, 'Spells By School'!E:E, 0)</f>
        <v>61</v>
      </c>
      <c r="O473" s="9" t="e">
        <f>MATCH($A473, 'Spells By School'!F:F, 0)</f>
        <v>#N/A</v>
      </c>
      <c r="P473" s="9" t="e">
        <f ca="1">MATCH($A473, 'Spells By School'!G:G, 0)</f>
        <v>#N/A</v>
      </c>
      <c r="Q473" s="9" t="e">
        <f>MATCH($A473, 'Spells By School'!H:H, 0)</f>
        <v>#N/A</v>
      </c>
      <c r="R473" s="9" t="e">
        <f>MATCH($A473, 'Spells By School'!I:I, 0)</f>
        <v>#N/A</v>
      </c>
      <c r="S473" s="9" t="str">
        <f>IF(ISNA($J473), IF(ISNA($K473), IF(ISNA($L473), IF(ISNA($M473), IF(ISNA($N473), IF(ISNA($O473), IF(ISNA($P473), IF(ISNA($Q473), IF(ISNA($R473), "###error###", R$1),Q$1),P$1),O$1),N$1),M$1),L$1),K$1),J$1)</f>
        <v>Invocation</v>
      </c>
      <c r="T473" s="9" t="str">
        <f>IF(ISNA($J473), IF(ISNA($K473), IF(ISNA($L473), IF(ISNA($M473), IF(ISNA($N473), IF(ISNA($O473), IF(ISNA($P473), IF(ISNA($Q473), IF(ISNA($R473), "###error###", "WM"),"IL"),"NE"),"EN"),"EV"),"TR"),"DI"),"CO"),"AB")</f>
        <v>EV</v>
      </c>
      <c r="U473" s="9">
        <f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38</v>
      </c>
      <c r="V473" s="9" t="str">
        <f>INDEX('Wand Mapping'!K:K, U473)</f>
        <v>wand_ai_360</v>
      </c>
      <c r="W473" s="9" t="str">
        <f>_xlfn.CONCAT(V473, "_", T473)</f>
        <v>wand_ai_360_EV</v>
      </c>
      <c r="Z473" s="9" t="str">
        <f>IF(ISBLANK(X473), W473, X473)</f>
        <v>wand_ai_360_EV</v>
      </c>
    </row>
    <row r="474" spans="1:26">
      <c r="A474" s="9" t="s">
        <v>626</v>
      </c>
      <c r="B474" s="9" t="s">
        <v>1414</v>
      </c>
      <c r="C474" s="13" t="s">
        <v>1371</v>
      </c>
      <c r="D474" s="9">
        <v>18</v>
      </c>
      <c r="E474" s="9" t="str">
        <f>_xlfn.CONCAT(B474, RIGHT(_xlfn.CONCAT("0", D474), 2))</f>
        <v>BZ-QA18</v>
      </c>
      <c r="F474" s="9" t="s">
        <v>1603</v>
      </c>
      <c r="G474" s="9" t="s">
        <v>655</v>
      </c>
      <c r="H474" s="9" t="s">
        <v>654</v>
      </c>
      <c r="J474" s="9" t="e">
        <f>MATCH($A474, 'Spells By School'!A:A, 0)</f>
        <v>#N/A</v>
      </c>
      <c r="K474" s="9">
        <f>MATCH($A474, 'Spells By School'!B:B, 0)</f>
        <v>14</v>
      </c>
      <c r="L474" s="9" t="e">
        <f>MATCH($A474, 'Spells By School'!C:C, 0)</f>
        <v>#N/A</v>
      </c>
      <c r="M474" s="9" t="e">
        <f>MATCH($A474, 'Spells By School'!D:D, 0)</f>
        <v>#N/A</v>
      </c>
      <c r="N474" s="9" t="e">
        <f>MATCH($A474, 'Spells By School'!E:E, 0)</f>
        <v>#N/A</v>
      </c>
      <c r="O474" s="9" t="e">
        <f>MATCH($A474, 'Spells By School'!F:F, 0)</f>
        <v>#N/A</v>
      </c>
      <c r="P474" s="9" t="e">
        <f ca="1">MATCH($A474, 'Spells By School'!G:G, 0)</f>
        <v>#N/A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>IF(ISNA($J474), IF(ISNA($K474), IF(ISNA($L474), IF(ISNA($M474), IF(ISNA($N474), IF(ISNA($O474), IF(ISNA($P474), IF(ISNA($Q474), IF(ISNA($R474), "###error###", R$1),Q$1),P$1),O$1),N$1),M$1),L$1),K$1),J$1)</f>
        <v>Conjuration</v>
      </c>
      <c r="T474" s="9" t="str">
        <f>IF(ISNA($J474), IF(ISNA($K474), IF(ISNA($L474), IF(ISNA($M474), IF(ISNA($N474), IF(ISNA($O474), IF(ISNA($P474), IF(ISNA($Q474), IF(ISNA($R474), "###error###", "WM"),"IL"),"NE"),"EN"),"EV"),"TR"),"DI"),"CO"),"AB")</f>
        <v>CO</v>
      </c>
      <c r="U474" s="9">
        <f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100</v>
      </c>
      <c r="V474" s="9" t="str">
        <f>INDEX('Wand Mapping'!K:K, U474)</f>
        <v>wand_ai_980</v>
      </c>
      <c r="W474" s="9" t="str">
        <f>_xlfn.CONCAT(V474, "_", T474)</f>
        <v>wand_ai_980_CO</v>
      </c>
      <c r="Z474" s="9" t="str">
        <f>IF(ISBLANK(X474), W474, X474)</f>
        <v>wand_ai_980_CO</v>
      </c>
    </row>
    <row r="475" spans="1:26">
      <c r="A475" s="9" t="s">
        <v>278</v>
      </c>
      <c r="B475" s="9" t="s">
        <v>1415</v>
      </c>
      <c r="C475" s="13" t="s">
        <v>1371</v>
      </c>
      <c r="D475" s="9">
        <v>18</v>
      </c>
      <c r="E475" s="9" t="str">
        <f>_xlfn.CONCAT(B475, RIGHT(_xlfn.CONCAT("0", D475), 2))</f>
        <v>BZ-QB18</v>
      </c>
      <c r="F475" s="9" t="s">
        <v>1604</v>
      </c>
      <c r="G475" s="9" t="s">
        <v>655</v>
      </c>
      <c r="H475" s="9" t="s">
        <v>654</v>
      </c>
      <c r="J475" s="9" t="e">
        <f>MATCH($A475, 'Spells By School'!A:A, 0)</f>
        <v>#N/A</v>
      </c>
      <c r="K475" s="9" t="e">
        <f>MATCH($A475, 'Spells By School'!B:B, 0)</f>
        <v>#N/A</v>
      </c>
      <c r="L475" s="9" t="e">
        <f>MATCH($A475, 'Spells By School'!C:C, 0)</f>
        <v>#N/A</v>
      </c>
      <c r="M475" s="9" t="e">
        <f>MATCH($A475, 'Spells By School'!D:D, 0)</f>
        <v>#N/A</v>
      </c>
      <c r="N475" s="9" t="e">
        <f>MATCH($A475, 'Spells By School'!E:E, 0)</f>
        <v>#N/A</v>
      </c>
      <c r="O475" s="9" t="e">
        <f>MATCH($A475, 'Spells By School'!F:F, 0)</f>
        <v>#N/A</v>
      </c>
      <c r="P475" s="9">
        <f ca="1">MATCH($A475, 'Spells By School'!G:G, 0)</f>
        <v>14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 ca="1">IF(ISNA($J475), IF(ISNA($K475), IF(ISNA($L475), IF(ISNA($M475), IF(ISNA($N475), IF(ISNA($O475), IF(ISNA($P475), IF(ISNA($Q475), IF(ISNA($R475), "###error###", R$1),Q$1),P$1),O$1),N$1),M$1),L$1),K$1),J$1)</f>
        <v>Necromancy</v>
      </c>
      <c r="T475" s="9" t="str">
        <f ca="1">IF(ISNA($J475), IF(ISNA($K475), IF(ISNA($L475), IF(ISNA($M475), IF(ISNA($N475), IF(ISNA($O475), IF(ISNA($P475), IF(ISNA($Q475), IF(ISNA($R475), "###error###", "WM"),"IL"),"NE"),"EN"),"EV"),"TR"),"DI"),"CO"),"AB")</f>
        <v>NE</v>
      </c>
      <c r="U475" s="9">
        <f ca="1"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46</v>
      </c>
      <c r="V475" s="9" t="str">
        <f ca="1">INDEX('Wand Mapping'!K:K, U475)</f>
        <v>wand_ai_440</v>
      </c>
      <c r="W475" s="9" t="str">
        <f ca="1">_xlfn.CONCAT(V475, "_", T475)</f>
        <v>wand_ai_440_NE</v>
      </c>
      <c r="Z475" s="9" t="str">
        <f ca="1">IF(ISBLANK(X475), W475, X475)</f>
        <v>wand_ai_440_NE</v>
      </c>
    </row>
    <row r="476" spans="1:26">
      <c r="A476" s="9" t="s">
        <v>48</v>
      </c>
      <c r="B476" s="9" t="s">
        <v>1756</v>
      </c>
      <c r="C476" s="13" t="s">
        <v>1371</v>
      </c>
      <c r="D476" s="9">
        <v>18</v>
      </c>
      <c r="E476" s="9" t="str">
        <f>_xlfn.CONCAT(B476, RIGHT(_xlfn.CONCAT("0", D476), 2))</f>
        <v>BZ-QC18</v>
      </c>
      <c r="F476" s="9" t="s">
        <v>1605</v>
      </c>
      <c r="G476" s="9" t="s">
        <v>655</v>
      </c>
      <c r="H476" s="9" t="s">
        <v>654</v>
      </c>
      <c r="J476" s="9" t="e">
        <f>MATCH($A476, 'Spells By School'!A:A, 0)</f>
        <v>#N/A</v>
      </c>
      <c r="K476" s="9" t="e">
        <f>MATCH($A476, 'Spells By School'!B:B, 0)</f>
        <v>#N/A</v>
      </c>
      <c r="L476" s="9" t="e">
        <f>MATCH($A476, 'Spells By School'!C:C, 0)</f>
        <v>#N/A</v>
      </c>
      <c r="M476" s="9" t="e">
        <f>MATCH($A476, 'Spells By School'!D:D, 0)</f>
        <v>#N/A</v>
      </c>
      <c r="N476" s="9" t="e">
        <f>MATCH($A476, 'Spells By School'!E:E, 0)</f>
        <v>#N/A</v>
      </c>
      <c r="O476" s="9" t="e">
        <f>MATCH($A476, 'Spells By School'!F:F, 0)</f>
        <v>#N/A</v>
      </c>
      <c r="P476" s="9">
        <f ca="1">MATCH($A476, 'Spells By School'!G:G, 0)</f>
        <v>47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 ca="1">IF(ISNA($J476), IF(ISNA($K476), IF(ISNA($L476), IF(ISNA($M476), IF(ISNA($N476), IF(ISNA($O476), IF(ISNA($P476), IF(ISNA($Q476), IF(ISNA($R476), "###error###", R$1),Q$1),P$1),O$1),N$1),M$1),L$1),K$1),J$1)</f>
        <v>Necromancy</v>
      </c>
      <c r="T476" s="9" t="str">
        <f ca="1">IF(ISNA($J476), IF(ISNA($K476), IF(ISNA($L476), IF(ISNA($M476), IF(ISNA($N476), IF(ISNA($O476), IF(ISNA($P476), IF(ISNA($Q476), IF(ISNA($R476), "###error###", "WM"),"IL"),"NE"),"EN"),"EV"),"TR"),"DI"),"CO"),"AB")</f>
        <v>NE</v>
      </c>
      <c r="U476" s="9">
        <f ca="1"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9</v>
      </c>
      <c r="V476" s="9" t="str">
        <f ca="1">INDEX('Wand Mapping'!K:K, U476)</f>
        <v>wand_ai_070</v>
      </c>
      <c r="W476" s="9" t="str">
        <f ca="1">_xlfn.CONCAT(V476, "_", T476)</f>
        <v>wand_ai_070_NE</v>
      </c>
      <c r="Z476" s="9" t="str">
        <f ca="1">IF(ISBLANK(X476), W476, X476)</f>
        <v>wand_ai_070_NE</v>
      </c>
    </row>
    <row r="477" spans="1:26">
      <c r="A477" s="9" t="s">
        <v>578</v>
      </c>
      <c r="B477" s="9" t="s">
        <v>1757</v>
      </c>
      <c r="C477" s="13" t="s">
        <v>1371</v>
      </c>
      <c r="D477" s="9">
        <v>18</v>
      </c>
      <c r="E477" s="9" t="str">
        <f>_xlfn.CONCAT(B477, RIGHT(_xlfn.CONCAT("0", D477), 2))</f>
        <v>BZ-QD18</v>
      </c>
      <c r="F477" s="9" t="s">
        <v>1606</v>
      </c>
      <c r="G477" s="9" t="s">
        <v>655</v>
      </c>
      <c r="H477" s="9" t="s">
        <v>654</v>
      </c>
      <c r="J477" s="9" t="e">
        <f>MATCH($A477, 'Spells By School'!A:A, 0)</f>
        <v>#N/A</v>
      </c>
      <c r="K477" s="9" t="e">
        <f>MATCH($A477, 'Spells By School'!B:B, 0)</f>
        <v>#N/A</v>
      </c>
      <c r="L477" s="9" t="e">
        <f>MATCH($A477, 'Spells By School'!C:C, 0)</f>
        <v>#N/A</v>
      </c>
      <c r="M477" s="9" t="e">
        <f>MATCH($A477, 'Spells By School'!D:D, 0)</f>
        <v>#N/A</v>
      </c>
      <c r="N477" s="9" t="e">
        <f>MATCH($A477, 'Spells By School'!E:E, 0)</f>
        <v>#N/A</v>
      </c>
      <c r="O477" s="9">
        <f>MATCH($A477, 'Spells By School'!F:F, 0)</f>
        <v>9</v>
      </c>
      <c r="P477" s="9" t="e">
        <f ca="1">MATCH($A477, 'Spells By School'!G:G, 0)</f>
        <v>#N/A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>IF(ISNA($J477), IF(ISNA($K477), IF(ISNA($L477), IF(ISNA($M477), IF(ISNA($N477), IF(ISNA($O477), IF(ISNA($P477), IF(ISNA($Q477), IF(ISNA($R477), "###error###", R$1),Q$1),P$1),O$1),N$1),M$1),L$1),K$1),J$1)</f>
        <v>Enchantment</v>
      </c>
      <c r="T477" s="9" t="str">
        <f>IF(ISNA($J477), IF(ISNA($K477), IF(ISNA($L477), IF(ISNA($M477), IF(ISNA($N477), IF(ISNA($O477), IF(ISNA($P477), IF(ISNA($Q477), IF(ISNA($R477), "###error###", "WM"),"IL"),"NE"),"EN"),"EV"),"TR"),"DI"),"CO"),"AB")</f>
        <v>EN</v>
      </c>
      <c r="U477" s="9">
        <f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92</v>
      </c>
      <c r="V477" s="9" t="str">
        <f>INDEX('Wand Mapping'!K:K, U477)</f>
        <v>wand_ai_900</v>
      </c>
      <c r="W477" s="9" t="str">
        <f>_xlfn.CONCAT(V477, "_", T477)</f>
        <v>wand_ai_900_EN</v>
      </c>
      <c r="Z477" s="9" t="str">
        <f>IF(ISBLANK(X477), W477, X477)</f>
        <v>wand_ai_900_EN</v>
      </c>
    </row>
    <row r="478" spans="1:26">
      <c r="A478" s="9" t="s">
        <v>527</v>
      </c>
      <c r="B478" s="9" t="s">
        <v>1758</v>
      </c>
      <c r="C478" s="9">
        <v>5</v>
      </c>
      <c r="D478" s="9">
        <v>9</v>
      </c>
      <c r="E478" s="9" t="str">
        <f>_xlfn.CONCAT(B478, RIGHT(_xlfn.CONCAT("0", D478), 2))</f>
        <v>BZ-QE09</v>
      </c>
      <c r="F478" s="9" t="s">
        <v>1607</v>
      </c>
      <c r="G478" s="9" t="s">
        <v>655</v>
      </c>
      <c r="H478" s="9" t="s">
        <v>654</v>
      </c>
      <c r="I478" s="9" t="s">
        <v>658</v>
      </c>
      <c r="J478" s="9" t="e">
        <f>MATCH($A478, 'Spells By School'!A:A, 0)</f>
        <v>#N/A</v>
      </c>
      <c r="K478" s="9" t="e">
        <f>MATCH($A478, 'Spells By School'!B:B, 0)</f>
        <v>#N/A</v>
      </c>
      <c r="L478" s="9" t="e">
        <f>MATCH($A478, 'Spells By School'!C:C, 0)</f>
        <v>#N/A</v>
      </c>
      <c r="M478" s="9" t="e">
        <f>MATCH($A478, 'Spells By School'!D:D, 0)</f>
        <v>#N/A</v>
      </c>
      <c r="N478" s="9" t="e">
        <f>MATCH($A478, 'Spells By School'!E:E, 0)</f>
        <v>#N/A</v>
      </c>
      <c r="O478" s="9" t="e">
        <f>MATCH($A478, 'Spells By School'!F:F, 0)</f>
        <v>#N/A</v>
      </c>
      <c r="P478" s="9">
        <f ca="1">MATCH($A478, 'Spells By School'!G:G, 0)</f>
        <v>43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 ca="1">IF(ISNA($J478), IF(ISNA($K478), IF(ISNA($L478), IF(ISNA($M478), IF(ISNA($N478), IF(ISNA($O478), IF(ISNA($P478), IF(ISNA($Q478), IF(ISNA($R478), "###error###", R$1),Q$1),P$1),O$1),N$1),M$1),L$1),K$1),J$1)</f>
        <v>Necromancy</v>
      </c>
      <c r="T478" s="9" t="str">
        <f ca="1">IF(ISNA($J478), IF(ISNA($K478), IF(ISNA($L478), IF(ISNA($M478), IF(ISNA($N478), IF(ISNA($O478), IF(ISNA($P478), IF(ISNA($Q478), IF(ISNA($R478), "###error###", "WM"),"IL"),"NE"),"EN"),"EV"),"TR"),"DI"),"CO"),"AB")</f>
        <v>NE</v>
      </c>
      <c r="U478" s="9">
        <f ca="1"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84</v>
      </c>
      <c r="V478" s="9" t="str">
        <f ca="1">INDEX('Wand Mapping'!K:K, U478)</f>
        <v>wand_ai_820</v>
      </c>
      <c r="W478" s="9" t="str">
        <f ca="1">_xlfn.CONCAT(V478, "_", T478)</f>
        <v>wand_ai_820_NE</v>
      </c>
      <c r="Z478" s="9" t="str">
        <f ca="1">IF(ISBLANK(X478), W478, X478)</f>
        <v>wand_ai_820_NE</v>
      </c>
    </row>
    <row r="479" spans="1:26">
      <c r="A479" s="9" t="s">
        <v>430</v>
      </c>
      <c r="B479" s="9" t="s">
        <v>1759</v>
      </c>
      <c r="C479" s="9">
        <v>5</v>
      </c>
      <c r="D479" s="9">
        <v>9</v>
      </c>
      <c r="E479" s="9" t="str">
        <f>_xlfn.CONCAT(B479, RIGHT(_xlfn.CONCAT("0", D479), 2))</f>
        <v>BZ-QF09</v>
      </c>
      <c r="F479" s="9" t="s">
        <v>1608</v>
      </c>
      <c r="G479" s="9" t="s">
        <v>655</v>
      </c>
      <c r="H479" s="9" t="s">
        <v>654</v>
      </c>
      <c r="I479" s="9" t="s">
        <v>658</v>
      </c>
      <c r="J479" s="9" t="e">
        <f>MATCH($A479, 'Spells By School'!A:A, 0)</f>
        <v>#N/A</v>
      </c>
      <c r="K479" s="9" t="e">
        <f>MATCH($A479, 'Spells By School'!B:B, 0)</f>
        <v>#N/A</v>
      </c>
      <c r="L479" s="9" t="e">
        <f>MATCH($A479, 'Spells By School'!C:C, 0)</f>
        <v>#N/A</v>
      </c>
      <c r="M479" s="9" t="e">
        <f>MATCH($A479, 'Spells By School'!D:D, 0)</f>
        <v>#N/A</v>
      </c>
      <c r="N479" s="9">
        <f>MATCH($A479, 'Spells By School'!E:E, 0)</f>
        <v>53</v>
      </c>
      <c r="O479" s="9" t="e">
        <f>MATCH($A479, 'Spells By School'!F:F, 0)</f>
        <v>#N/A</v>
      </c>
      <c r="P479" s="9" t="e">
        <f ca="1">MATCH($A479, 'Spells By School'!G:G, 0)</f>
        <v>#N/A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>IF(ISNA($J479), IF(ISNA($K479), IF(ISNA($L479), IF(ISNA($M479), IF(ISNA($N479), IF(ISNA($O479), IF(ISNA($P479), IF(ISNA($Q479), IF(ISNA($R479), "###error###", R$1),Q$1),P$1),O$1),N$1),M$1),L$1),K$1),J$1)</f>
        <v>Invocation</v>
      </c>
      <c r="T479" s="9" t="str">
        <f>IF(ISNA($J479), IF(ISNA($K479), IF(ISNA($L479), IF(ISNA($M479), IF(ISNA($N479), IF(ISNA($O479), IF(ISNA($P479), IF(ISNA($Q479), IF(ISNA($R479), "###error###", "WM"),"IL"),"NE"),"EN"),"EV"),"TR"),"DI"),"CO"),"AB")</f>
        <v>EV</v>
      </c>
      <c r="U479" s="9">
        <f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70</v>
      </c>
      <c r="V479" s="9" t="str">
        <f>INDEX('Wand Mapping'!K:K, U479)</f>
        <v>wand_ai_680</v>
      </c>
      <c r="W479" s="9" t="str">
        <f>_xlfn.CONCAT(V479, "_", T479)</f>
        <v>wand_ai_680_EV</v>
      </c>
      <c r="Z479" s="9" t="str">
        <f>IF(ISBLANK(X479), W479, X479)</f>
        <v>wand_ai_680_EV</v>
      </c>
    </row>
    <row r="480" spans="1:26">
      <c r="A480" s="9" t="s">
        <v>127</v>
      </c>
      <c r="B480" s="9" t="s">
        <v>1760</v>
      </c>
      <c r="C480" s="9">
        <v>6</v>
      </c>
      <c r="D480" s="9">
        <v>12</v>
      </c>
      <c r="E480" s="9" t="str">
        <f>_xlfn.CONCAT(B480, RIGHT(_xlfn.CONCAT("0", D480), 2))</f>
        <v>BZ-QG12</v>
      </c>
      <c r="F480" s="9" t="s">
        <v>1609</v>
      </c>
      <c r="G480" s="9" t="s">
        <v>655</v>
      </c>
      <c r="H480" s="9" t="s">
        <v>654</v>
      </c>
      <c r="I480" s="9" t="s">
        <v>658</v>
      </c>
      <c r="J480" s="9">
        <f>MATCH($A480, 'Spells By School'!A:A, 0)</f>
        <v>5</v>
      </c>
      <c r="K480" s="9" t="e">
        <f>MATCH($A480, 'Spells By School'!B:B, 0)</f>
        <v>#N/A</v>
      </c>
      <c r="L480" s="9" t="e">
        <f>MATCH($A480, 'Spells By School'!C:C, 0)</f>
        <v>#N/A</v>
      </c>
      <c r="M480" s="9" t="e">
        <f>MATCH($A480, 'Spells By School'!D:D, 0)</f>
        <v>#N/A</v>
      </c>
      <c r="N480" s="9" t="e">
        <f>MATCH($A480, 'Spells By School'!E:E, 0)</f>
        <v>#N/A</v>
      </c>
      <c r="O480" s="9" t="e">
        <f>MATCH($A480, 'Spells By School'!F:F, 0)</f>
        <v>#N/A</v>
      </c>
      <c r="P480" s="9" t="e">
        <f ca="1">MATCH($A480, 'Spells By School'!G:G, 0)</f>
        <v>#N/A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>IF(ISNA($J480), IF(ISNA($K480), IF(ISNA($L480), IF(ISNA($M480), IF(ISNA($N480), IF(ISNA($O480), IF(ISNA($P480), IF(ISNA($Q480), IF(ISNA($R480), "###error###", R$1),Q$1),P$1),O$1),N$1),M$1),L$1),K$1),J$1)</f>
        <v>Abjuration</v>
      </c>
      <c r="T480" s="9" t="str">
        <f>IF(ISNA($J480), IF(ISNA($K480), IF(ISNA($L480), IF(ISNA($M480), IF(ISNA($N480), IF(ISNA($O480), IF(ISNA($P480), IF(ISNA($Q480), IF(ISNA($R480), "###error###", "WM"),"IL"),"NE"),"EN"),"EV"),"TR"),"DI"),"CO"),"AB")</f>
        <v>AB</v>
      </c>
      <c r="U480" s="9">
        <f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23</v>
      </c>
      <c r="V480" s="9" t="str">
        <f>INDEX('Wand Mapping'!K:K, U480)</f>
        <v>wand_ai_210</v>
      </c>
      <c r="W480" s="9" t="str">
        <f>_xlfn.CONCAT(V480, "_", T480)</f>
        <v>wand_ai_210_AB</v>
      </c>
      <c r="Z480" s="9" t="str">
        <f>IF(ISBLANK(X480), W480, X480)</f>
        <v>wand_ai_210_AB</v>
      </c>
    </row>
    <row r="481" spans="1:26">
      <c r="A481" s="9" t="s">
        <v>568</v>
      </c>
      <c r="B481" s="9" t="s">
        <v>1761</v>
      </c>
      <c r="C481" s="9">
        <v>7</v>
      </c>
      <c r="D481" s="9">
        <v>14</v>
      </c>
      <c r="E481" s="9" t="str">
        <f>_xlfn.CONCAT(B481, RIGHT(_xlfn.CONCAT("0", D481), 2))</f>
        <v>BZ-QH14</v>
      </c>
      <c r="F481" s="9" t="s">
        <v>1610</v>
      </c>
      <c r="G481" s="9" t="s">
        <v>655</v>
      </c>
      <c r="H481" s="9" t="s">
        <v>654</v>
      </c>
      <c r="I481" s="9" t="s">
        <v>658</v>
      </c>
      <c r="J481" s="9" t="e">
        <f>MATCH($A481, 'Spells By School'!A:A, 0)</f>
        <v>#N/A</v>
      </c>
      <c r="K481" s="9">
        <f>MATCH($A481, 'Spells By School'!B:B, 0)</f>
        <v>56</v>
      </c>
      <c r="L481" s="9" t="e">
        <f>MATCH($A481, 'Spells By School'!C:C, 0)</f>
        <v>#N/A</v>
      </c>
      <c r="M481" s="9" t="e">
        <f>MATCH($A481, 'Spells By School'!D:D, 0)</f>
        <v>#N/A</v>
      </c>
      <c r="N481" s="9" t="e">
        <f>MATCH($A481, 'Spells By School'!E:E, 0)</f>
        <v>#N/A</v>
      </c>
      <c r="O481" s="9" t="e">
        <f>MATCH($A481, 'Spells By School'!F:F, 0)</f>
        <v>#N/A</v>
      </c>
      <c r="P481" s="9" t="e">
        <f ca="1">MATCH($A481, 'Spells By School'!G:G, 0)</f>
        <v>#N/A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>IF(ISNA($J481), IF(ISNA($K481), IF(ISNA($L481), IF(ISNA($M481), IF(ISNA($N481), IF(ISNA($O481), IF(ISNA($P481), IF(ISNA($Q481), IF(ISNA($R481), "###error###", R$1),Q$1),P$1),O$1),N$1),M$1),L$1),K$1),J$1)</f>
        <v>Conjuration</v>
      </c>
      <c r="T481" s="9" t="str">
        <f>IF(ISNA($J481), IF(ISNA($K481), IF(ISNA($L481), IF(ISNA($M481), IF(ISNA($N481), IF(ISNA($O481), IF(ISNA($P481), IF(ISNA($Q481), IF(ISNA($R481), "###error###", "WM"),"IL"),"NE"),"EN"),"EV"),"TR"),"DI"),"CO"),"AB")</f>
        <v>CO</v>
      </c>
      <c r="U481" s="9">
        <f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91</v>
      </c>
      <c r="V481" s="9" t="str">
        <f>INDEX('Wand Mapping'!K:K, U481)</f>
        <v>wand_ai_890</v>
      </c>
      <c r="W481" s="9" t="str">
        <f>_xlfn.CONCAT(V481, "_", T481)</f>
        <v>wand_ai_890_CO</v>
      </c>
      <c r="Z481" s="9" t="str">
        <f>IF(ISBLANK(X481), W481, X481)</f>
        <v>wand_ai_890_CO</v>
      </c>
    </row>
    <row r="482" spans="1:26">
      <c r="A482" s="37" t="s">
        <v>282</v>
      </c>
      <c r="B482" s="9" t="s">
        <v>1762</v>
      </c>
      <c r="C482" s="9">
        <v>7</v>
      </c>
      <c r="D482" s="9">
        <v>14</v>
      </c>
      <c r="E482" s="9" t="str">
        <f>_xlfn.CONCAT(B482, RIGHT(_xlfn.CONCAT("0", D482), 2))</f>
        <v>BZ-QI14</v>
      </c>
      <c r="F482" s="9" t="s">
        <v>1611</v>
      </c>
      <c r="G482" s="9" t="s">
        <v>655</v>
      </c>
      <c r="H482" s="9" t="s">
        <v>654</v>
      </c>
      <c r="I482" s="9" t="s">
        <v>658</v>
      </c>
      <c r="J482" s="9" t="e">
        <f>MATCH($A482, 'Spells By School'!A:A, 0)</f>
        <v>#N/A</v>
      </c>
      <c r="K482" s="9" t="e">
        <f>MATCH($A482, 'Spells By School'!B:B, 0)</f>
        <v>#N/A</v>
      </c>
      <c r="L482" s="9" t="e">
        <f>MATCH($A482, 'Spells By School'!C:C, 0)</f>
        <v>#N/A</v>
      </c>
      <c r="M482" s="9">
        <f>MATCH($A482, 'Spells By School'!D:D, 0)</f>
        <v>48</v>
      </c>
      <c r="N482" s="9" t="e">
        <f>MATCH($A482, 'Spells By School'!E:E, 0)</f>
        <v>#N/A</v>
      </c>
      <c r="O482" s="9" t="e">
        <f>MATCH($A482, 'Spells By School'!F:F, 0)</f>
        <v>#N/A</v>
      </c>
      <c r="P482" s="9" t="e">
        <f ca="1">MATCH($A482, 'Spells By School'!G:G, 0)</f>
        <v>#N/A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>IF(ISNA($J482), IF(ISNA($K482), IF(ISNA($L482), IF(ISNA($M482), IF(ISNA($N482), IF(ISNA($O482), IF(ISNA($P482), IF(ISNA($Q482), IF(ISNA($R482), "###error###", R$1),Q$1),P$1),O$1),N$1),M$1),L$1),K$1),J$1)</f>
        <v>Transmutation</v>
      </c>
      <c r="T482" s="9" t="str">
        <f>IF(ISNA($J482), IF(ISNA($K482), IF(ISNA($L482), IF(ISNA($M482), IF(ISNA($N482), IF(ISNA($O482), IF(ISNA($P482), IF(ISNA($Q482), IF(ISNA($R482), "###error###", "WM"),"IL"),"NE"),"EN"),"EV"),"TR"),"DI"),"CO"),"AB")</f>
        <v>TR</v>
      </c>
      <c r="U482" s="9">
        <f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47</v>
      </c>
      <c r="V482" s="9" t="str">
        <f>INDEX('Wand Mapping'!K:K, U482)</f>
        <v>wand_ai_450</v>
      </c>
      <c r="W482" s="9" t="str">
        <f>_xlfn.CONCAT(V482, "_", T482)</f>
        <v>wand_ai_450_TR</v>
      </c>
      <c r="Z482" s="9" t="str">
        <f>IF(ISBLANK(X482), W482, X482)</f>
        <v>wand_ai_450_TR</v>
      </c>
    </row>
    <row r="483" spans="1:26">
      <c r="A483" s="9" t="s">
        <v>588</v>
      </c>
      <c r="B483" s="9" t="s">
        <v>1763</v>
      </c>
      <c r="C483" s="9">
        <v>7</v>
      </c>
      <c r="D483" s="9">
        <v>14</v>
      </c>
      <c r="E483" s="9" t="str">
        <f>_xlfn.CONCAT(B483, RIGHT(_xlfn.CONCAT("0", D483), 2))</f>
        <v>BZ-QJ14</v>
      </c>
      <c r="F483" s="9" t="s">
        <v>1612</v>
      </c>
      <c r="G483" s="9" t="s">
        <v>655</v>
      </c>
      <c r="H483" s="9" t="s">
        <v>654</v>
      </c>
      <c r="I483" s="9" t="s">
        <v>658</v>
      </c>
      <c r="J483" s="9">
        <f>MATCH($A483, 'Spells By School'!A:A, 0)</f>
        <v>80</v>
      </c>
      <c r="K483" s="9" t="e">
        <f>MATCH($A483, 'Spells By School'!B:B, 0)</f>
        <v>#N/A</v>
      </c>
      <c r="L483" s="9" t="e">
        <f>MATCH($A483, 'Spells By School'!C:C, 0)</f>
        <v>#N/A</v>
      </c>
      <c r="M483" s="9" t="e">
        <f>MATCH($A483, 'Spells By School'!D:D, 0)</f>
        <v>#N/A</v>
      </c>
      <c r="N483" s="9" t="e">
        <f>MATCH($A483, 'Spells By School'!E:E, 0)</f>
        <v>#N/A</v>
      </c>
      <c r="O483" s="9" t="e">
        <f>MATCH($A483, 'Spells By School'!F:F, 0)</f>
        <v>#N/A</v>
      </c>
      <c r="P483" s="9" t="e">
        <f ca="1">MATCH($A483, 'Spells By School'!G:G, 0)</f>
        <v>#N/A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>IF(ISNA($J483), IF(ISNA($K483), IF(ISNA($L483), IF(ISNA($M483), IF(ISNA($N483), IF(ISNA($O483), IF(ISNA($P483), IF(ISNA($Q483), IF(ISNA($R483), "###error###", R$1),Q$1),P$1),O$1),N$1),M$1),L$1),K$1),J$1)</f>
        <v>Abjuration</v>
      </c>
      <c r="T483" s="9" t="str">
        <f>IF(ISNA($J483), IF(ISNA($K483), IF(ISNA($L483), IF(ISNA($M483), IF(ISNA($N483), IF(ISNA($O483), IF(ISNA($P483), IF(ISNA($Q483), IF(ISNA($R483), "###error###", "WM"),"IL"),"NE"),"EN"),"EV"),"TR"),"DI"),"CO"),"AB")</f>
        <v>AB</v>
      </c>
      <c r="U483" s="9">
        <f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94</v>
      </c>
      <c r="V483" s="9" t="str">
        <f>INDEX('Wand Mapping'!K:K, U483)</f>
        <v>wand_ai_920</v>
      </c>
      <c r="W483" s="9" t="str">
        <f>_xlfn.CONCAT(V483, "_", T483)</f>
        <v>wand_ai_920_AB</v>
      </c>
      <c r="Z483" s="9" t="str">
        <f>IF(ISBLANK(X483), W483, X483)</f>
        <v>wand_ai_920_AB</v>
      </c>
    </row>
    <row r="484" spans="1:26">
      <c r="A484" s="9" t="s">
        <v>495</v>
      </c>
      <c r="B484" s="9" t="s">
        <v>1765</v>
      </c>
      <c r="C484" s="9">
        <v>8</v>
      </c>
      <c r="D484" s="9">
        <v>16</v>
      </c>
      <c r="E484" s="9" t="str">
        <f>_xlfn.CONCAT(B484, RIGHT(_xlfn.CONCAT("0", D484), 2))</f>
        <v>BZ-QL16</v>
      </c>
      <c r="F484" s="9" t="s">
        <v>1614</v>
      </c>
      <c r="G484" s="9" t="s">
        <v>655</v>
      </c>
      <c r="H484" s="9" t="s">
        <v>654</v>
      </c>
      <c r="I484" s="9" t="s">
        <v>658</v>
      </c>
      <c r="J484" s="9" t="e">
        <f>MATCH($A484, 'Spells By School'!A:A, 0)</f>
        <v>#N/A</v>
      </c>
      <c r="K484" s="9" t="e">
        <f>MATCH($A484, 'Spells By School'!B:B, 0)</f>
        <v>#N/A</v>
      </c>
      <c r="L484" s="9" t="e">
        <f>MATCH($A484, 'Spells By School'!C:C, 0)</f>
        <v>#N/A</v>
      </c>
      <c r="M484" s="9" t="e">
        <f>MATCH($A484, 'Spells By School'!D:D, 0)</f>
        <v>#N/A</v>
      </c>
      <c r="N484" s="9">
        <f>MATCH($A484, 'Spells By School'!E:E, 0)</f>
        <v>50</v>
      </c>
      <c r="O484" s="9" t="e">
        <f>MATCH($A484, 'Spells By School'!F:F, 0)</f>
        <v>#N/A</v>
      </c>
      <c r="P484" s="9" t="e">
        <f ca="1">MATCH($A484, 'Spells By School'!G:G, 0)</f>
        <v>#N/A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>IF(ISNA($J484), IF(ISNA($K484), IF(ISNA($L484), IF(ISNA($M484), IF(ISNA($N484), IF(ISNA($O484), IF(ISNA($P484), IF(ISNA($Q484), IF(ISNA($R484), "###error###", R$1),Q$1),P$1),O$1),N$1),M$1),L$1),K$1),J$1)</f>
        <v>Invocation</v>
      </c>
      <c r="T484" s="9" t="str">
        <f>IF(ISNA($J484), IF(ISNA($K484), IF(ISNA($L484), IF(ISNA($M484), IF(ISNA($N484), IF(ISNA($O484), IF(ISNA($P484), IF(ISNA($Q484), IF(ISNA($R484), "###error###", "WM"),"IL"),"NE"),"EN"),"EV"),"TR"),"DI"),"CO"),"AB")</f>
        <v>EV</v>
      </c>
      <c r="U484" s="9">
        <f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80</v>
      </c>
      <c r="V484" s="9" t="str">
        <f>INDEX('Wand Mapping'!K:K, U484)</f>
        <v>wand_ai_780</v>
      </c>
      <c r="W484" s="9" t="str">
        <f>_xlfn.CONCAT(V484, "_", T484)</f>
        <v>wand_ai_780_EV</v>
      </c>
      <c r="Z484" s="9" t="str">
        <f>IF(ISBLANK(X484), W484, X484)</f>
        <v>wand_ai_780_EV</v>
      </c>
    </row>
    <row r="485" spans="1:26">
      <c r="A485" s="9" t="s">
        <v>422</v>
      </c>
      <c r="B485" s="9" t="s">
        <v>1766</v>
      </c>
      <c r="C485" s="9">
        <v>9</v>
      </c>
      <c r="D485" s="9">
        <v>18</v>
      </c>
      <c r="E485" s="9" t="str">
        <f>_xlfn.CONCAT(B485, RIGHT(_xlfn.CONCAT("0", D485), 2))</f>
        <v>BZ-QM18</v>
      </c>
      <c r="F485" s="9" t="s">
        <v>1615</v>
      </c>
      <c r="G485" s="9" t="s">
        <v>655</v>
      </c>
      <c r="H485" s="9" t="s">
        <v>654</v>
      </c>
      <c r="I485" s="9" t="s">
        <v>658</v>
      </c>
      <c r="J485" s="9" t="e">
        <f>MATCH($A485, 'Spells By School'!A:A, 0)</f>
        <v>#N/A</v>
      </c>
      <c r="K485" s="9" t="e">
        <f>MATCH($A485, 'Spells By School'!B:B, 0)</f>
        <v>#N/A</v>
      </c>
      <c r="L485" s="9" t="e">
        <f>MATCH($A485, 'Spells By School'!C:C, 0)</f>
        <v>#N/A</v>
      </c>
      <c r="M485" s="9" t="e">
        <f>MATCH($A485, 'Spells By School'!D:D, 0)</f>
        <v>#N/A</v>
      </c>
      <c r="N485" s="9">
        <f>MATCH($A485, 'Spells By School'!E:E, 0)</f>
        <v>48</v>
      </c>
      <c r="O485" s="9" t="e">
        <f>MATCH($A485, 'Spells By School'!F:F, 0)</f>
        <v>#N/A</v>
      </c>
      <c r="P485" s="9" t="e">
        <f ca="1">MATCH($A485, 'Spells By School'!G:G, 0)</f>
        <v>#N/A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>IF(ISNA($J485), IF(ISNA($K485), IF(ISNA($L485), IF(ISNA($M485), IF(ISNA($N485), IF(ISNA($O485), IF(ISNA($P485), IF(ISNA($Q485), IF(ISNA($R485), "###error###", R$1),Q$1),P$1),O$1),N$1),M$1),L$1),K$1),J$1)</f>
        <v>Invocation</v>
      </c>
      <c r="T485" s="9" t="str">
        <f>IF(ISNA($J485), IF(ISNA($K485), IF(ISNA($L485), IF(ISNA($M485), IF(ISNA($N485), IF(ISNA($O485), IF(ISNA($P485), IF(ISNA($Q485), IF(ISNA($R485), "###error###", "WM"),"IL"),"NE"),"EN"),"EV"),"TR"),"DI"),"CO"),"AB")</f>
        <v>EV</v>
      </c>
      <c r="U485" s="9">
        <f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69</v>
      </c>
      <c r="V485" s="9" t="str">
        <f>INDEX('Wand Mapping'!K:K, U485)</f>
        <v>wand_ai_670</v>
      </c>
      <c r="W485" s="9" t="str">
        <f>_xlfn.CONCAT(V485, "_", T485)</f>
        <v>wand_ai_670_EV</v>
      </c>
      <c r="Z485" s="9" t="str">
        <f>IF(ISBLANK(X485), W485, X485)</f>
        <v>wand_ai_670_EV</v>
      </c>
    </row>
    <row r="486" spans="1:26">
      <c r="A486" s="9" t="s">
        <v>30</v>
      </c>
      <c r="B486" s="9" t="s">
        <v>1835</v>
      </c>
      <c r="C486" s="9">
        <v>9</v>
      </c>
      <c r="D486" s="9">
        <v>18</v>
      </c>
      <c r="E486" s="9" t="str">
        <f>_xlfn.CONCAT(B486, RIGHT(_xlfn.CONCAT("0", D486), 2))</f>
        <v>BZ-QN18</v>
      </c>
      <c r="F486" s="9" t="s">
        <v>1616</v>
      </c>
      <c r="G486" s="9" t="s">
        <v>655</v>
      </c>
      <c r="H486" s="9" t="s">
        <v>654</v>
      </c>
      <c r="I486" s="9" t="s">
        <v>658</v>
      </c>
      <c r="J486" s="9" t="e">
        <f>MATCH($A486, 'Spells By School'!A:A, 0)</f>
        <v>#N/A</v>
      </c>
      <c r="K486" s="9" t="e">
        <f>MATCH($A486, 'Spells By School'!B:B, 0)</f>
        <v>#N/A</v>
      </c>
      <c r="L486" s="9">
        <f>MATCH($A486, 'Spells By School'!C:C, 0)</f>
        <v>9</v>
      </c>
      <c r="M486" s="9" t="e">
        <f>MATCH($A486, 'Spells By School'!D:D, 0)</f>
        <v>#N/A</v>
      </c>
      <c r="N486" s="9" t="e">
        <f>MATCH($A486, 'Spells By School'!E:E, 0)</f>
        <v>#N/A</v>
      </c>
      <c r="O486" s="9" t="e">
        <f>MATCH($A486, 'Spells By School'!F:F, 0)</f>
        <v>#N/A</v>
      </c>
      <c r="P486" s="9" t="e">
        <f ca="1">MATCH($A486, 'Spells By School'!G:G, 0)</f>
        <v>#N/A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>IF(ISNA($J486), IF(ISNA($K486), IF(ISNA($L486), IF(ISNA($M486), IF(ISNA($N486), IF(ISNA($O486), IF(ISNA($P486), IF(ISNA($Q486), IF(ISNA($R486), "###error###", R$1),Q$1),P$1),O$1),N$1),M$1),L$1),K$1),J$1)</f>
        <v>Divination</v>
      </c>
      <c r="T486" s="9" t="str">
        <f>IF(ISNA($J486), IF(ISNA($K486), IF(ISNA($L486), IF(ISNA($M486), IF(ISNA($N486), IF(ISNA($O486), IF(ISNA($P486), IF(ISNA($Q486), IF(ISNA($R486), "###error###", "WM"),"IL"),"NE"),"EN"),"EV"),"TR"),"DI"),"CO"),"AB")</f>
        <v>DI</v>
      </c>
      <c r="U486" s="9">
        <f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6</v>
      </c>
      <c r="V486" s="9" t="str">
        <f>INDEX('Wand Mapping'!K:K, U486)</f>
        <v>wand_ai_040</v>
      </c>
      <c r="W486" s="9" t="str">
        <f>_xlfn.CONCAT(V486, "_", T486)</f>
        <v>wand_ai_040_DI</v>
      </c>
      <c r="Z486" s="9" t="str">
        <f>IF(ISBLANK(X486), W486, X486)</f>
        <v>wand_ai_040_DI</v>
      </c>
    </row>
    <row r="487" spans="1:26">
      <c r="A487" s="9" t="s">
        <v>184</v>
      </c>
      <c r="B487" s="9" t="s">
        <v>1767</v>
      </c>
      <c r="C487" s="9">
        <v>9</v>
      </c>
      <c r="D487" s="9">
        <v>18</v>
      </c>
      <c r="E487" s="9" t="str">
        <f>_xlfn.CONCAT(B487, RIGHT(_xlfn.CONCAT("0", D487), 2))</f>
        <v>BZ-QO18</v>
      </c>
      <c r="F487" s="9" t="s">
        <v>1617</v>
      </c>
      <c r="G487" s="9" t="s">
        <v>655</v>
      </c>
      <c r="H487" s="9" t="s">
        <v>654</v>
      </c>
      <c r="I487" s="9" t="s">
        <v>658</v>
      </c>
      <c r="J487" s="9" t="e">
        <f>MATCH($A487, 'Spells By School'!A:A, 0)</f>
        <v>#N/A</v>
      </c>
      <c r="K487" s="9" t="e">
        <f>MATCH($A487, 'Spells By School'!B:B, 0)</f>
        <v>#N/A</v>
      </c>
      <c r="L487" s="9" t="e">
        <f>MATCH($A487, 'Spells By School'!C:C, 0)</f>
        <v>#N/A</v>
      </c>
      <c r="M487" s="9" t="e">
        <f>MATCH($A487, 'Spells By School'!D:D, 0)</f>
        <v>#N/A</v>
      </c>
      <c r="N487" s="9" t="e">
        <f>MATCH($A487, 'Spells By School'!E:E, 0)</f>
        <v>#N/A</v>
      </c>
      <c r="O487" s="9" t="e">
        <f>MATCH($A487, 'Spells By School'!F:F, 0)</f>
        <v>#N/A</v>
      </c>
      <c r="P487" s="9" t="e">
        <f ca="1">MATCH($A487, 'Spells By School'!G:G, 0)</f>
        <v>#N/A</v>
      </c>
      <c r="Q487" s="9">
        <f>MATCH($A487, 'Spells By School'!H:H, 0)</f>
        <v>20</v>
      </c>
      <c r="R487" s="9" t="e">
        <f>MATCH($A487, 'Spells By School'!I:I, 0)</f>
        <v>#N/A</v>
      </c>
      <c r="S487" s="9" t="str">
        <f ca="1">IF(ISNA($J487), IF(ISNA($K487), IF(ISNA($L487), IF(ISNA($M487), IF(ISNA($N487), IF(ISNA($O487), IF(ISNA($P487), IF(ISNA($Q487), IF(ISNA($R487), "###error###", R$1),Q$1),P$1),O$1),N$1),M$1),L$1),K$1),J$1)</f>
        <v>Illusion</v>
      </c>
      <c r="T487" s="9" t="str">
        <f ca="1">IF(ISNA($J487), IF(ISNA($K487), IF(ISNA($L487), IF(ISNA($M487), IF(ISNA($N487), IF(ISNA($O487), IF(ISNA($P487), IF(ISNA($Q487), IF(ISNA($R487), "###error###", "WM"),"IL"),"NE"),"EN"),"EV"),"TR"),"DI"),"CO"),"AB")</f>
        <v>IL</v>
      </c>
      <c r="U487" s="9">
        <f ca="1"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32</v>
      </c>
      <c r="V487" s="9" t="str">
        <f ca="1">INDEX('Wand Mapping'!K:K, U487)</f>
        <v>wand_ai_300</v>
      </c>
      <c r="W487" s="9" t="str">
        <f ca="1">_xlfn.CONCAT(V487, "_", T487)</f>
        <v>wand_ai_300_IL</v>
      </c>
      <c r="Z487" s="9" t="str">
        <f ca="1">IF(ISBLANK(X487), W487, X487)</f>
        <v>wand_ai_300_IL</v>
      </c>
    </row>
    <row r="488" spans="1:26">
      <c r="A488" s="9" t="s">
        <v>33</v>
      </c>
      <c r="B488" s="9" t="s">
        <v>1768</v>
      </c>
      <c r="C488" s="9">
        <v>9</v>
      </c>
      <c r="D488" s="9">
        <v>18</v>
      </c>
      <c r="E488" s="9" t="str">
        <f>_xlfn.CONCAT(B488, RIGHT(_xlfn.CONCAT("0", D488), 2))</f>
        <v>BZ-QP18</v>
      </c>
      <c r="F488" s="9" t="s">
        <v>1618</v>
      </c>
      <c r="G488" s="9" t="s">
        <v>655</v>
      </c>
      <c r="H488" s="9" t="s">
        <v>654</v>
      </c>
      <c r="I488" s="9" t="s">
        <v>658</v>
      </c>
      <c r="J488" s="9">
        <f>MATCH($A488, 'Spells By School'!A:A, 0)</f>
        <v>54</v>
      </c>
      <c r="K488" s="9" t="e">
        <f>MATCH($A488, 'Spells By School'!B:B, 0)</f>
        <v>#N/A</v>
      </c>
      <c r="L488" s="9" t="e">
        <f>MATCH($A488, 'Spells By School'!C:C, 0)</f>
        <v>#N/A</v>
      </c>
      <c r="M488" s="9" t="e">
        <f>MATCH($A488, 'Spells By School'!D:D, 0)</f>
        <v>#N/A</v>
      </c>
      <c r="N488" s="9" t="e">
        <f>MATCH($A488, 'Spells By School'!E:E, 0)</f>
        <v>#N/A</v>
      </c>
      <c r="O488" s="9" t="e">
        <f>MATCH($A488, 'Spells By School'!F:F, 0)</f>
        <v>#N/A</v>
      </c>
      <c r="P488" s="9" t="e">
        <f ca="1">MATCH($A488, 'Spells By School'!G:G, 0)</f>
        <v>#N/A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>IF(ISNA($J488), IF(ISNA($K488), IF(ISNA($L488), IF(ISNA($M488), IF(ISNA($N488), IF(ISNA($O488), IF(ISNA($P488), IF(ISNA($Q488), IF(ISNA($R488), "###error###", R$1),Q$1),P$1),O$1),N$1),M$1),L$1),K$1),J$1)</f>
        <v>Abjuration</v>
      </c>
      <c r="T488" s="9" t="str">
        <f>IF(ISNA($J488), IF(ISNA($K488), IF(ISNA($L488), IF(ISNA($M488), IF(ISNA($N488), IF(ISNA($O488), IF(ISNA($P488), IF(ISNA($Q488), IF(ISNA($R488), "###error###", "WM"),"IL"),"NE"),"EN"),"EV"),"TR"),"DI"),"CO"),"AB")</f>
        <v>AB</v>
      </c>
      <c r="U488" s="9">
        <f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7</v>
      </c>
      <c r="V488" s="9" t="str">
        <f>INDEX('Wand Mapping'!K:K, U488)</f>
        <v>wand_ai_050</v>
      </c>
      <c r="W488" s="9" t="str">
        <f>_xlfn.CONCAT(V488, "_", T488)</f>
        <v>wand_ai_050_AB</v>
      </c>
      <c r="Z488" s="9" t="str">
        <f>IF(ISBLANK(X488), W488, X488)</f>
        <v>wand_ai_050_AB</v>
      </c>
    </row>
    <row r="489" spans="1:26">
      <c r="A489" s="9" t="s">
        <v>183</v>
      </c>
      <c r="B489" s="9" t="s">
        <v>1769</v>
      </c>
      <c r="C489" s="13">
        <v>10</v>
      </c>
      <c r="D489" s="9">
        <v>18</v>
      </c>
      <c r="E489" s="9" t="str">
        <f>_xlfn.CONCAT(B489, RIGHT(_xlfn.CONCAT("0", D489), 2))</f>
        <v>BZ-QQ18</v>
      </c>
      <c r="F489" s="9" t="s">
        <v>1619</v>
      </c>
      <c r="G489" s="9" t="s">
        <v>655</v>
      </c>
      <c r="H489" s="9" t="s">
        <v>654</v>
      </c>
      <c r="I489" s="9" t="s">
        <v>658</v>
      </c>
      <c r="J489" s="9" t="e">
        <f>MATCH($A489, 'Spells By School'!A:A, 0)</f>
        <v>#N/A</v>
      </c>
      <c r="K489" s="9" t="e">
        <f>MATCH($A489, 'Spells By School'!B:B, 0)</f>
        <v>#N/A</v>
      </c>
      <c r="L489" s="9" t="e">
        <f>MATCH($A489, 'Spells By School'!C:C, 0)</f>
        <v>#N/A</v>
      </c>
      <c r="M489" s="9" t="e">
        <f>MATCH($A489, 'Spells By School'!D:D, 0)</f>
        <v>#N/A</v>
      </c>
      <c r="N489" s="9" t="e">
        <f>MATCH($A489, 'Spells By School'!E:E, 0)</f>
        <v>#N/A</v>
      </c>
      <c r="O489" s="9" t="e">
        <f>MATCH($A489, 'Spells By School'!F:F, 0)</f>
        <v>#N/A</v>
      </c>
      <c r="P489" s="9">
        <f ca="1">MATCH($A489, 'Spells By School'!G:G, 0)</f>
        <v>49</v>
      </c>
      <c r="Q489" s="9" t="e">
        <f>MATCH($A489, 'Spells By School'!H:H, 0)</f>
        <v>#N/A</v>
      </c>
      <c r="R489" s="9" t="e">
        <f>MATCH($A489, 'Spells By School'!I:I, 0)</f>
        <v>#N/A</v>
      </c>
      <c r="S489" s="9" t="str">
        <f ca="1">IF(ISNA($J489), IF(ISNA($K489), IF(ISNA($L489), IF(ISNA($M489), IF(ISNA($N489), IF(ISNA($O489), IF(ISNA($P489), IF(ISNA($Q489), IF(ISNA($R489), "###error###", R$1),Q$1),P$1),O$1),N$1),M$1),L$1),K$1),J$1)</f>
        <v>Necromancy</v>
      </c>
      <c r="T489" s="9" t="str">
        <f ca="1">IF(ISNA($J489), IF(ISNA($K489), IF(ISNA($L489), IF(ISNA($M489), IF(ISNA($N489), IF(ISNA($O489), IF(ISNA($P489), IF(ISNA($Q489), IF(ISNA($R489), "###error###", "WM"),"IL"),"NE"),"EN"),"EV"),"TR"),"DI"),"CO"),"AB")</f>
        <v>NE</v>
      </c>
      <c r="U489" s="9">
        <f ca="1"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32</v>
      </c>
      <c r="V489" s="9" t="str">
        <f ca="1">INDEX('Wand Mapping'!K:K, U489)</f>
        <v>wand_ai_300</v>
      </c>
      <c r="W489" s="9" t="str">
        <f ca="1">_xlfn.CONCAT(V489, "_", T489)</f>
        <v>wand_ai_300_NE</v>
      </c>
      <c r="Z489" s="9" t="str">
        <f ca="1">IF(ISBLANK(X489), W489, X489)</f>
        <v>wand_ai_300_NE</v>
      </c>
    </row>
    <row r="490" spans="1:26">
      <c r="A490" s="9" t="s">
        <v>623</v>
      </c>
      <c r="B490" s="9" t="s">
        <v>1770</v>
      </c>
      <c r="C490" s="13">
        <v>10</v>
      </c>
      <c r="D490" s="9">
        <v>18</v>
      </c>
      <c r="E490" s="9" t="str">
        <f>_xlfn.CONCAT(B490, RIGHT(_xlfn.CONCAT("0", D490), 2))</f>
        <v>BZ-QR18</v>
      </c>
      <c r="F490" s="9" t="s">
        <v>1620</v>
      </c>
      <c r="G490" s="9" t="s">
        <v>655</v>
      </c>
      <c r="H490" s="9" t="s">
        <v>654</v>
      </c>
      <c r="I490" s="9" t="s">
        <v>658</v>
      </c>
      <c r="J490" s="9" t="e">
        <f>MATCH($A490, 'Spells By School'!A:A, 0)</f>
        <v>#N/A</v>
      </c>
      <c r="K490" s="9" t="e">
        <f>MATCH($A490, 'Spells By School'!B:B, 0)</f>
        <v>#N/A</v>
      </c>
      <c r="L490" s="9" t="e">
        <f>MATCH($A490, 'Spells By School'!C:C, 0)</f>
        <v>#N/A</v>
      </c>
      <c r="M490" s="9" t="e">
        <f>MATCH($A490, 'Spells By School'!D:D, 0)</f>
        <v>#N/A</v>
      </c>
      <c r="N490" s="9" t="e">
        <f>MATCH($A490, 'Spells By School'!E:E, 0)</f>
        <v>#N/A</v>
      </c>
      <c r="O490" s="9">
        <f>MATCH($A490, 'Spells By School'!F:F, 0)</f>
        <v>38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>IF(ISNA($J490), IF(ISNA($K490), IF(ISNA($L490), IF(ISNA($M490), IF(ISNA($N490), IF(ISNA($O490), IF(ISNA($P490), IF(ISNA($Q490), IF(ISNA($R490), "###error###", R$1),Q$1),P$1),O$1),N$1),M$1),L$1),K$1),J$1)</f>
        <v>Enchantment</v>
      </c>
      <c r="T490" s="9" t="str">
        <f>IF(ISNA($J490), IF(ISNA($K490), IF(ISNA($L490), IF(ISNA($M490), IF(ISNA($N490), IF(ISNA($O490), IF(ISNA($P490), IF(ISNA($Q490), IF(ISNA($R490), "###error###", "WM"),"IL"),"NE"),"EN"),"EV"),"TR"),"DI"),"CO"),"AB")</f>
        <v>EN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99</v>
      </c>
      <c r="V490" s="9" t="str">
        <f>INDEX('Wand Mapping'!K:K, U490)</f>
        <v>wand_ai_970</v>
      </c>
      <c r="W490" s="9" t="str">
        <f>_xlfn.CONCAT(V490, "_", T490)</f>
        <v>wand_ai_970_EN</v>
      </c>
      <c r="Z490" s="9" t="str">
        <f>IF(ISBLANK(X490), W490, X490)</f>
        <v>wand_ai_970_EN</v>
      </c>
    </row>
    <row r="491" spans="1:26">
      <c r="A491" s="9" t="s">
        <v>192</v>
      </c>
      <c r="B491" s="9" t="s">
        <v>1771</v>
      </c>
      <c r="C491" s="13">
        <v>10</v>
      </c>
      <c r="D491" s="9">
        <v>18</v>
      </c>
      <c r="E491" s="9" t="str">
        <f>_xlfn.CONCAT(B491, RIGHT(_xlfn.CONCAT("0", D491), 2))</f>
        <v>BZ-QS18</v>
      </c>
      <c r="F491" s="9" t="s">
        <v>1621</v>
      </c>
      <c r="G491" s="9" t="s">
        <v>655</v>
      </c>
      <c r="H491" s="9" t="s">
        <v>654</v>
      </c>
      <c r="I491" s="9" t="s">
        <v>658</v>
      </c>
      <c r="J491" s="9" t="e">
        <f>MATCH($A491, 'Spells By School'!A:A, 0)</f>
        <v>#N/A</v>
      </c>
      <c r="K491" s="9">
        <f>MATCH($A491, 'Spells By School'!B:B, 0)</f>
        <v>68</v>
      </c>
      <c r="L491" s="9" t="e">
        <f>MATCH($A491, 'Spells By School'!C:C, 0)</f>
        <v>#N/A</v>
      </c>
      <c r="M491" s="9" t="e">
        <f>MATCH($A491, 'Spells By School'!D:D, 0)</f>
        <v>#N/A</v>
      </c>
      <c r="N491" s="9" t="e">
        <f>MATCH($A491, 'Spells By School'!E:E, 0)</f>
        <v>#N/A</v>
      </c>
      <c r="O491" s="9" t="e">
        <f>MATCH($A491, 'Spells By School'!F:F, 0)</f>
        <v>#N/A</v>
      </c>
      <c r="P491" s="9" t="e">
        <f ca="1">MATCH($A491, 'Spells By School'!G:G, 0)</f>
        <v>#N/A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>IF(ISNA($J491), IF(ISNA($K491), IF(ISNA($L491), IF(ISNA($M491), IF(ISNA($N491), IF(ISNA($O491), IF(ISNA($P491), IF(ISNA($Q491), IF(ISNA($R491), "###error###", R$1),Q$1),P$1),O$1),N$1),M$1),L$1),K$1),J$1)</f>
        <v>Conjuration</v>
      </c>
      <c r="T491" s="9" t="str">
        <f>IF(ISNA($J491), IF(ISNA($K491), IF(ISNA($L491), IF(ISNA($M491), IF(ISNA($N491), IF(ISNA($O491), IF(ISNA($P491), IF(ISNA($Q491), IF(ISNA($R491), "###error###", "WM"),"IL"),"NE"),"EN"),"EV"),"TR"),"DI"),"CO"),"AB")</f>
        <v>CO</v>
      </c>
      <c r="U491" s="9">
        <f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34</v>
      </c>
      <c r="V491" s="9" t="str">
        <f>INDEX('Wand Mapping'!K:K, U491)</f>
        <v>wand_ai_320</v>
      </c>
      <c r="W491" s="9" t="str">
        <f>_xlfn.CONCAT(V491, "_", T491)</f>
        <v>wand_ai_320_CO</v>
      </c>
      <c r="Z491" s="9" t="str">
        <f>IF(ISBLANK(X491), W491, X491)</f>
        <v>wand_ai_320_CO</v>
      </c>
    </row>
    <row r="492" spans="1:26">
      <c r="A492" s="9" t="s">
        <v>297</v>
      </c>
      <c r="B492" s="9" t="s">
        <v>1793</v>
      </c>
      <c r="C492" s="9">
        <v>4</v>
      </c>
      <c r="D492" s="9">
        <v>7</v>
      </c>
      <c r="E492" s="9" t="str">
        <f>_xlfn.CONCAT(B492, RIGHT(_xlfn.CONCAT("0", D492), 2))</f>
        <v>BZ-RE07</v>
      </c>
      <c r="F492" s="9" t="s">
        <v>1643</v>
      </c>
      <c r="G492" s="9" t="s">
        <v>655</v>
      </c>
      <c r="H492" s="9" t="s">
        <v>654</v>
      </c>
      <c r="I492" s="9" t="s">
        <v>653</v>
      </c>
      <c r="J492" s="9" t="e">
        <f>MATCH($A492, 'Spells By School'!A:A, 0)</f>
        <v>#N/A</v>
      </c>
      <c r="K492" s="9" t="e">
        <f>MATCH($A492, 'Spells By School'!B:B, 0)</f>
        <v>#N/A</v>
      </c>
      <c r="L492" s="9" t="e">
        <f>MATCH($A492, 'Spells By School'!C:C, 0)</f>
        <v>#N/A</v>
      </c>
      <c r="M492" s="9">
        <f>MATCH($A492, 'Spells By School'!D:D, 0)</f>
        <v>56</v>
      </c>
      <c r="N492" s="9" t="e">
        <f>MATCH($A492, 'Spells By School'!E:E, 0)</f>
        <v>#N/A</v>
      </c>
      <c r="O492" s="9" t="e">
        <f>MATCH($A492, 'Spells By School'!F:F, 0)</f>
        <v>#N/A</v>
      </c>
      <c r="P492" s="9" t="e">
        <f ca="1">MATCH($A492, 'Spells By School'!G:G, 0)</f>
        <v>#N/A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>IF(ISNA($J492), IF(ISNA($K492), IF(ISNA($L492), IF(ISNA($M492), IF(ISNA($N492), IF(ISNA($O492), IF(ISNA($P492), IF(ISNA($Q492), IF(ISNA($R492), "###error###", R$1),Q$1),P$1),O$1),N$1),M$1),L$1),K$1),J$1)</f>
        <v>Transmutation</v>
      </c>
      <c r="T492" s="9" t="str">
        <f>IF(ISNA($J492), IF(ISNA($K492), IF(ISNA($L492), IF(ISNA($M492), IF(ISNA($N492), IF(ISNA($O492), IF(ISNA($P492), IF(ISNA($Q492), IF(ISNA($R492), "###error###", "WM"),"IL"),"NE"),"EN"),"EV"),"TR"),"DI"),"CO"),"AB")</f>
        <v>TR</v>
      </c>
      <c r="U492" s="9">
        <f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49</v>
      </c>
      <c r="V492" s="9" t="str">
        <f>INDEX('Wand Mapping'!K:K, U492)</f>
        <v>wand_ai_470</v>
      </c>
      <c r="W492" s="9" t="str">
        <f>_xlfn.CONCAT(V492, "_", T492)</f>
        <v>wand_ai_470_TR</v>
      </c>
      <c r="Z492" s="9" t="str">
        <f>IF(ISBLANK(X492), W492, X492)</f>
        <v>wand_ai_470_TR</v>
      </c>
    </row>
    <row r="493" spans="1:26">
      <c r="A493" s="9" t="s">
        <v>189</v>
      </c>
      <c r="B493" s="9" t="s">
        <v>1794</v>
      </c>
      <c r="C493" s="9">
        <v>4</v>
      </c>
      <c r="D493" s="9">
        <v>7</v>
      </c>
      <c r="E493" s="9" t="str">
        <f>_xlfn.CONCAT(B493, RIGHT(_xlfn.CONCAT("0", D493), 2))</f>
        <v>BZ-RF07</v>
      </c>
      <c r="F493" s="9" t="s">
        <v>1644</v>
      </c>
      <c r="G493" s="9" t="s">
        <v>655</v>
      </c>
      <c r="H493" s="9" t="s">
        <v>654</v>
      </c>
      <c r="I493" s="9" t="s">
        <v>653</v>
      </c>
      <c r="J493" s="9" t="e">
        <f>MATCH($A493, 'Spells By School'!A:A, 0)</f>
        <v>#N/A</v>
      </c>
      <c r="K493" s="9" t="e">
        <f>MATCH($A493, 'Spells By School'!B:B, 0)</f>
        <v>#N/A</v>
      </c>
      <c r="L493" s="9" t="e">
        <f>MATCH($A493, 'Spells By School'!C:C, 0)</f>
        <v>#N/A</v>
      </c>
      <c r="M493" s="9" t="e">
        <f>MATCH($A493, 'Spells By School'!D:D, 0)</f>
        <v>#N/A</v>
      </c>
      <c r="N493" s="9" t="e">
        <f>MATCH($A493, 'Spells By School'!E:E, 0)</f>
        <v>#N/A</v>
      </c>
      <c r="O493" s="9" t="e">
        <f>MATCH($A493, 'Spells By School'!F:F, 0)</f>
        <v>#N/A</v>
      </c>
      <c r="P493" s="9">
        <f ca="1">MATCH($A493, 'Spells By School'!G:G, 0)</f>
        <v>75</v>
      </c>
      <c r="Q493" s="9" t="e">
        <f>MATCH($A493, 'Spells By School'!H:H, 0)</f>
        <v>#N/A</v>
      </c>
      <c r="R493" s="9" t="e">
        <f>MATCH($A493, 'Spells By School'!I:I, 0)</f>
        <v>#N/A</v>
      </c>
      <c r="S493" s="9" t="str">
        <f ca="1">IF(ISNA($J493), IF(ISNA($K493), IF(ISNA($L493), IF(ISNA($M493), IF(ISNA($N493), IF(ISNA($O493), IF(ISNA($P493), IF(ISNA($Q493), IF(ISNA($R493), "###error###", R$1),Q$1),P$1),O$1),N$1),M$1),L$1),K$1),J$1)</f>
        <v>Necromancy</v>
      </c>
      <c r="T493" s="9" t="str">
        <f ca="1">IF(ISNA($J493), IF(ISNA($K493), IF(ISNA($L493), IF(ISNA($M493), IF(ISNA($N493), IF(ISNA($O493), IF(ISNA($P493), IF(ISNA($Q493), IF(ISNA($R493), "###error###", "WM"),"IL"),"NE"),"EN"),"EV"),"TR"),"DI"),"CO"),"AB")</f>
        <v>NE</v>
      </c>
      <c r="U493" s="9">
        <f ca="1"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33</v>
      </c>
      <c r="V493" s="9" t="str">
        <f ca="1">INDEX('Wand Mapping'!K:K, U493)</f>
        <v>wand_ai_310</v>
      </c>
      <c r="W493" s="9" t="str">
        <f ca="1">_xlfn.CONCAT(V493, "_", T493)</f>
        <v>wand_ai_310_NE</v>
      </c>
      <c r="Z493" s="9" t="str">
        <f ca="1">IF(ISBLANK(X493), W493, X493)</f>
        <v>wand_ai_310_NE</v>
      </c>
    </row>
    <row r="494" spans="1:26">
      <c r="A494" s="9" t="s">
        <v>429</v>
      </c>
      <c r="B494" s="9" t="s">
        <v>1796</v>
      </c>
      <c r="C494" s="9">
        <v>4</v>
      </c>
      <c r="D494" s="9">
        <v>7</v>
      </c>
      <c r="E494" s="9" t="str">
        <f>_xlfn.CONCAT(B494, RIGHT(_xlfn.CONCAT("0", D494), 2))</f>
        <v>BZ-RH07</v>
      </c>
      <c r="F494" s="9" t="s">
        <v>1646</v>
      </c>
      <c r="G494" s="9" t="s">
        <v>655</v>
      </c>
      <c r="H494" s="9" t="s">
        <v>654</v>
      </c>
      <c r="I494" s="9" t="s">
        <v>653</v>
      </c>
      <c r="J494" s="9" t="e">
        <f>MATCH($A494, 'Spells By School'!A:A, 0)</f>
        <v>#N/A</v>
      </c>
      <c r="K494" s="9" t="e">
        <f>MATCH($A494, 'Spells By School'!B:B, 0)</f>
        <v>#N/A</v>
      </c>
      <c r="L494" s="9" t="e">
        <f>MATCH($A494, 'Spells By School'!C:C, 0)</f>
        <v>#N/A</v>
      </c>
      <c r="M494" s="9">
        <f>MATCH($A494, 'Spells By School'!D:D, 0)</f>
        <v>52</v>
      </c>
      <c r="N494" s="9" t="e">
        <f>MATCH($A494, 'Spells By School'!E:E, 0)</f>
        <v>#N/A</v>
      </c>
      <c r="O494" s="9" t="e">
        <f>MATCH($A494, 'Spells By School'!F:F, 0)</f>
        <v>#N/A</v>
      </c>
      <c r="P494" s="9" t="e">
        <f ca="1">MATCH($A494, 'Spells By School'!G:G, 0)</f>
        <v>#N/A</v>
      </c>
      <c r="Q494" s="9" t="e">
        <f>MATCH($A494, 'Spells By School'!H:H, 0)</f>
        <v>#N/A</v>
      </c>
      <c r="R494" s="9" t="e">
        <f>MATCH($A494, 'Spells By School'!I:I, 0)</f>
        <v>#N/A</v>
      </c>
      <c r="S494" s="9" t="str">
        <f>IF(ISNA($J494), IF(ISNA($K494), IF(ISNA($L494), IF(ISNA($M494), IF(ISNA($N494), IF(ISNA($O494), IF(ISNA($P494), IF(ISNA($Q494), IF(ISNA($R494), "###error###", R$1),Q$1),P$1),O$1),N$1),M$1),L$1),K$1),J$1)</f>
        <v>Transmutation</v>
      </c>
      <c r="T494" s="9" t="str">
        <f>IF(ISNA($J494), IF(ISNA($K494), IF(ISNA($L494), IF(ISNA($M494), IF(ISNA($N494), IF(ISNA($O494), IF(ISNA($P494), IF(ISNA($Q494), IF(ISNA($R494), "###error###", "WM"),"IL"),"NE"),"EN"),"EV"),"TR"),"DI"),"CO"),"AB")</f>
        <v>TR</v>
      </c>
      <c r="U494" s="9">
        <f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70</v>
      </c>
      <c r="V494" s="9" t="str">
        <f>INDEX('Wand Mapping'!K:K, U494)</f>
        <v>wand_ai_680</v>
      </c>
      <c r="W494" s="9" t="str">
        <f>_xlfn.CONCAT(V494, "_", T494)</f>
        <v>wand_ai_680_TR</v>
      </c>
      <c r="Z494" s="9" t="str">
        <f>IF(ISBLANK(X494), W494, X494)</f>
        <v>wand_ai_680_TR</v>
      </c>
    </row>
    <row r="495" spans="1:26">
      <c r="A495" s="9" t="s">
        <v>89</v>
      </c>
      <c r="B495" s="9" t="s">
        <v>1797</v>
      </c>
      <c r="C495" s="9">
        <v>4</v>
      </c>
      <c r="D495" s="9">
        <v>7</v>
      </c>
      <c r="E495" s="9" t="str">
        <f>_xlfn.CONCAT(B495, RIGHT(_xlfn.CONCAT("0", D495), 2))</f>
        <v>BZ-RI07</v>
      </c>
      <c r="F495" s="9" t="s">
        <v>1647</v>
      </c>
      <c r="G495" s="9" t="s">
        <v>655</v>
      </c>
      <c r="H495" s="9" t="s">
        <v>654</v>
      </c>
      <c r="I495" s="9" t="s">
        <v>653</v>
      </c>
      <c r="J495" s="9" t="e">
        <f>MATCH($A495, 'Spells By School'!A:A, 0)</f>
        <v>#N/A</v>
      </c>
      <c r="K495" s="9" t="e">
        <f>MATCH($A495, 'Spells By School'!B:B, 0)</f>
        <v>#N/A</v>
      </c>
      <c r="L495" s="9" t="e">
        <f>MATCH($A495, 'Spells By School'!C:C, 0)</f>
        <v>#N/A</v>
      </c>
      <c r="M495" s="9">
        <f>MATCH($A495, 'Spells By School'!D:D, 0)</f>
        <v>50</v>
      </c>
      <c r="N495" s="9" t="e">
        <f>MATCH($A495, 'Spells By School'!E:E, 0)</f>
        <v>#N/A</v>
      </c>
      <c r="O495" s="9" t="e">
        <f>MATCH($A495, 'Spells By School'!F:F, 0)</f>
        <v>#N/A</v>
      </c>
      <c r="P495" s="9" t="e">
        <f ca="1">MATCH($A495, 'Spells By School'!G:G, 0)</f>
        <v>#N/A</v>
      </c>
      <c r="Q495" s="9" t="e">
        <f>MATCH($A495, 'Spells By School'!H:H, 0)</f>
        <v>#N/A</v>
      </c>
      <c r="R495" s="9" t="e">
        <f>MATCH($A495, 'Spells By School'!I:I, 0)</f>
        <v>#N/A</v>
      </c>
      <c r="S495" s="9" t="str">
        <f>IF(ISNA($J495), IF(ISNA($K495), IF(ISNA($L495), IF(ISNA($M495), IF(ISNA($N495), IF(ISNA($O495), IF(ISNA($P495), IF(ISNA($Q495), IF(ISNA($R495), "###error###", R$1),Q$1),P$1),O$1),N$1),M$1),L$1),K$1),J$1)</f>
        <v>Transmutation</v>
      </c>
      <c r="T495" s="9" t="str">
        <f>IF(ISNA($J495), IF(ISNA($K495), IF(ISNA($L495), IF(ISNA($M495), IF(ISNA($N495), IF(ISNA($O495), IF(ISNA($P495), IF(ISNA($Q495), IF(ISNA($R495), "###error###", "WM"),"IL"),"NE"),"EN"),"EV"),"TR"),"DI"),"CO"),"AB")</f>
        <v>TR</v>
      </c>
      <c r="U495" s="9">
        <f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16</v>
      </c>
      <c r="V495" s="9" t="str">
        <f>INDEX('Wand Mapping'!K:K, U495)</f>
        <v>wand_ai_140</v>
      </c>
      <c r="W495" s="9" t="str">
        <f>_xlfn.CONCAT(V495, "_", T495)</f>
        <v>wand_ai_140_TR</v>
      </c>
      <c r="Z495" s="9" t="str">
        <f>IF(ISBLANK(X495), W495, X495)</f>
        <v>wand_ai_140_TR</v>
      </c>
    </row>
    <row r="496" spans="1:26">
      <c r="A496" s="9" t="s">
        <v>107</v>
      </c>
      <c r="B496" s="9" t="s">
        <v>1798</v>
      </c>
      <c r="C496" s="9">
        <v>5</v>
      </c>
      <c r="D496" s="9">
        <v>9</v>
      </c>
      <c r="E496" s="9" t="str">
        <f>_xlfn.CONCAT(B496, RIGHT(_xlfn.CONCAT("0", D496), 2))</f>
        <v>BZ-RJ09</v>
      </c>
      <c r="F496" s="9" t="s">
        <v>1648</v>
      </c>
      <c r="G496" s="9" t="s">
        <v>655</v>
      </c>
      <c r="H496" s="9" t="s">
        <v>654</v>
      </c>
      <c r="I496" s="9" t="s">
        <v>653</v>
      </c>
      <c r="J496" s="9" t="e">
        <f>MATCH($A496, 'Spells By School'!A:A, 0)</f>
        <v>#N/A</v>
      </c>
      <c r="K496" s="9" t="e">
        <f>MATCH($A496, 'Spells By School'!B:B, 0)</f>
        <v>#N/A</v>
      </c>
      <c r="L496" s="9" t="e">
        <f>MATCH($A496, 'Spells By School'!C:C, 0)</f>
        <v>#N/A</v>
      </c>
      <c r="M496" s="9">
        <f>MATCH($A496, 'Spells By School'!D:D, 0)</f>
        <v>75</v>
      </c>
      <c r="N496" s="9" t="e">
        <f>MATCH($A496, 'Spells By School'!E:E, 0)</f>
        <v>#N/A</v>
      </c>
      <c r="O496" s="9" t="e">
        <f>MATCH($A496, 'Spells By School'!F:F, 0)</f>
        <v>#N/A</v>
      </c>
      <c r="P496" s="9" t="e">
        <f ca="1">MATCH($A496, 'Spells By School'!G:G, 0)</f>
        <v>#N/A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>IF(ISNA($J496), IF(ISNA($K496), IF(ISNA($L496), IF(ISNA($M496), IF(ISNA($N496), IF(ISNA($O496), IF(ISNA($P496), IF(ISNA($Q496), IF(ISNA($R496), "###error###", R$1),Q$1),P$1),O$1),N$1),M$1),L$1),K$1),J$1)</f>
        <v>Transmutation</v>
      </c>
      <c r="T496" s="9" t="str">
        <f>IF(ISNA($J496), IF(ISNA($K496), IF(ISNA($L496), IF(ISNA($M496), IF(ISNA($N496), IF(ISNA($O496), IF(ISNA($P496), IF(ISNA($Q496), IF(ISNA($R496), "###error###", "WM"),"IL"),"NE"),"EN"),"EV"),"TR"),"DI"),"CO"),"AB")</f>
        <v>TR</v>
      </c>
      <c r="U496" s="9">
        <f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19</v>
      </c>
      <c r="V496" s="9" t="str">
        <f>INDEX('Wand Mapping'!K:K, U496)</f>
        <v>wand_ai_170</v>
      </c>
      <c r="W496" s="9" t="str">
        <f>_xlfn.CONCAT(V496, "_", T496)</f>
        <v>wand_ai_170_TR</v>
      </c>
      <c r="Z496" s="9" t="str">
        <f>IF(ISBLANK(X496), W496, X496)</f>
        <v>wand_ai_170_TR</v>
      </c>
    </row>
    <row r="497" spans="1:26">
      <c r="A497" s="34" t="s">
        <v>488</v>
      </c>
      <c r="B497" s="9" t="s">
        <v>1799</v>
      </c>
      <c r="C497" s="9">
        <v>5</v>
      </c>
      <c r="D497" s="9">
        <v>9</v>
      </c>
      <c r="E497" s="9" t="str">
        <f>_xlfn.CONCAT(B497, RIGHT(_xlfn.CONCAT("0", D497), 2))</f>
        <v>BZ-RK09</v>
      </c>
      <c r="F497" s="9" t="s">
        <v>1649</v>
      </c>
      <c r="G497" s="9" t="s">
        <v>655</v>
      </c>
      <c r="H497" s="9" t="s">
        <v>654</v>
      </c>
      <c r="I497" s="9" t="s">
        <v>653</v>
      </c>
      <c r="J497" s="9" t="e">
        <f>MATCH($A497, 'Spells By School'!A:A, 0)</f>
        <v>#N/A</v>
      </c>
      <c r="K497" s="9" t="e">
        <f>MATCH($A497, 'Spells By School'!B:B, 0)</f>
        <v>#N/A</v>
      </c>
      <c r="L497" s="9" t="e">
        <f>MATCH($A497, 'Spells By School'!C:C, 0)</f>
        <v>#N/A</v>
      </c>
      <c r="M497" s="9">
        <f>MATCH($A497, 'Spells By School'!D:D, 0)</f>
        <v>32</v>
      </c>
      <c r="N497" s="9" t="e">
        <f>MATCH($A497, 'Spells By School'!E:E, 0)</f>
        <v>#N/A</v>
      </c>
      <c r="O497" s="9" t="e">
        <f>MATCH($A497, 'Spells By School'!F:F, 0)</f>
        <v>#N/A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>IF(ISNA($J497), IF(ISNA($K497), IF(ISNA($L497), IF(ISNA($M497), IF(ISNA($N497), IF(ISNA($O497), IF(ISNA($P497), IF(ISNA($Q497), IF(ISNA($R497), "###error###", R$1),Q$1),P$1),O$1),N$1),M$1),L$1),K$1),J$1)</f>
        <v>Transmutation</v>
      </c>
      <c r="T497" s="9" t="str">
        <f>IF(ISNA($J497), IF(ISNA($K497), IF(ISNA($L497), IF(ISNA($M497), IF(ISNA($N497), IF(ISNA($O497), IF(ISNA($P497), IF(ISNA($Q497), IF(ISNA($R497), "###error###", "WM"),"IL"),"NE"),"EN"),"EV"),"TR"),"DI"),"CO"),"AB")</f>
        <v>TR</v>
      </c>
      <c r="U497" s="9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79</v>
      </c>
      <c r="V497" s="9" t="str">
        <f>INDEX('Wand Mapping'!K:K, U497)</f>
        <v>wand_ai_770</v>
      </c>
      <c r="W497" s="9" t="str">
        <f>_xlfn.CONCAT(V497, "_", T497)</f>
        <v>wand_ai_770_TR</v>
      </c>
      <c r="Z497" s="9" t="str">
        <f>IF(ISBLANK(X497), W497, X497)</f>
        <v>wand_ai_770_TR</v>
      </c>
    </row>
    <row r="498" spans="1:26">
      <c r="A498" s="9" t="s">
        <v>181</v>
      </c>
      <c r="B498" s="9" t="s">
        <v>1800</v>
      </c>
      <c r="C498" s="9">
        <v>5</v>
      </c>
      <c r="D498" s="9">
        <v>9</v>
      </c>
      <c r="E498" s="9" t="str">
        <f>_xlfn.CONCAT(B498, RIGHT(_xlfn.CONCAT("0", D498), 2))</f>
        <v>BZ-RL09</v>
      </c>
      <c r="F498" s="9" t="s">
        <v>1650</v>
      </c>
      <c r="G498" s="9" t="s">
        <v>655</v>
      </c>
      <c r="H498" s="9" t="s">
        <v>654</v>
      </c>
      <c r="I498" s="9" t="s">
        <v>653</v>
      </c>
      <c r="J498" s="9" t="e">
        <f>MATCH($A498, 'Spells By School'!A:A, 0)</f>
        <v>#N/A</v>
      </c>
      <c r="K498" s="9" t="e">
        <f>MATCH($A498, 'Spells By School'!B:B, 0)</f>
        <v>#N/A</v>
      </c>
      <c r="L498" s="9" t="e">
        <f>MATCH($A498, 'Spells By School'!C:C, 0)</f>
        <v>#N/A</v>
      </c>
      <c r="M498" s="9">
        <f>MATCH($A498, 'Spells By School'!D:D, 0)</f>
        <v>58</v>
      </c>
      <c r="N498" s="9" t="e">
        <f>MATCH($A498, 'Spells By School'!E:E, 0)</f>
        <v>#N/A</v>
      </c>
      <c r="O498" s="9" t="e">
        <f>MATCH($A498, 'Spells By School'!F:F, 0)</f>
        <v>#N/A</v>
      </c>
      <c r="P498" s="9" t="e">
        <f ca="1">MATCH($A498, 'Spells By School'!G:G, 0)</f>
        <v>#N/A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>IF(ISNA($J498), IF(ISNA($K498), IF(ISNA($L498), IF(ISNA($M498), IF(ISNA($N498), IF(ISNA($O498), IF(ISNA($P498), IF(ISNA($Q498), IF(ISNA($R498), "###error###", R$1),Q$1),P$1),O$1),N$1),M$1),L$1),K$1),J$1)</f>
        <v>Transmutation</v>
      </c>
      <c r="T498" s="9" t="str">
        <f>IF(ISNA($J498), IF(ISNA($K498), IF(ISNA($L498), IF(ISNA($M498), IF(ISNA($N498), IF(ISNA($O498), IF(ISNA($P498), IF(ISNA($Q498), IF(ISNA($R498), "###error###", "WM"),"IL"),"NE"),"EN"),"EV"),"TR"),"DI"),"CO"),"AB")</f>
        <v>TR</v>
      </c>
      <c r="U498" s="9">
        <f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32</v>
      </c>
      <c r="V498" s="9" t="str">
        <f>INDEX('Wand Mapping'!K:K, U498)</f>
        <v>wand_ai_300</v>
      </c>
      <c r="W498" s="9" t="str">
        <f>_xlfn.CONCAT(V498, "_", T498)</f>
        <v>wand_ai_300_TR</v>
      </c>
      <c r="Z498" s="9" t="str">
        <f>IF(ISBLANK(X498), W498, X498)</f>
        <v>wand_ai_300_TR</v>
      </c>
    </row>
    <row r="499" spans="1:26">
      <c r="A499" s="9" t="s">
        <v>358</v>
      </c>
      <c r="B499" s="9" t="s">
        <v>1801</v>
      </c>
      <c r="C499" s="9">
        <v>5</v>
      </c>
      <c r="D499" s="9">
        <v>9</v>
      </c>
      <c r="E499" s="9" t="str">
        <f>_xlfn.CONCAT(B499, RIGHT(_xlfn.CONCAT("0", D499), 2))</f>
        <v>BZ-RM09</v>
      </c>
      <c r="F499" s="9" t="s">
        <v>1651</v>
      </c>
      <c r="G499" s="9" t="s">
        <v>655</v>
      </c>
      <c r="H499" s="9" t="s">
        <v>654</v>
      </c>
      <c r="I499" s="9" t="s">
        <v>653</v>
      </c>
      <c r="J499" s="9" t="e">
        <f>MATCH($A499, 'Spells By School'!A:A, 0)</f>
        <v>#N/A</v>
      </c>
      <c r="K499" s="9">
        <f>MATCH($A499, 'Spells By School'!B:B, 0)</f>
        <v>92</v>
      </c>
      <c r="L499" s="9" t="e">
        <f>MATCH($A499, 'Spells By School'!C:C, 0)</f>
        <v>#N/A</v>
      </c>
      <c r="M499" s="9" t="e">
        <f>MATCH($A499, 'Spells By School'!D:D, 0)</f>
        <v>#N/A</v>
      </c>
      <c r="N499" s="9" t="e">
        <f>MATCH($A499, 'Spells By School'!E:E, 0)</f>
        <v>#N/A</v>
      </c>
      <c r="O499" s="9" t="e">
        <f>MATCH($A499, 'Spells By School'!F:F, 0)</f>
        <v>#N/A</v>
      </c>
      <c r="P499" s="9" t="e">
        <f ca="1">MATCH($A499, 'Spells By School'!G:G, 0)</f>
        <v>#N/A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>IF(ISNA($J499), IF(ISNA($K499), IF(ISNA($L499), IF(ISNA($M499), IF(ISNA($N499), IF(ISNA($O499), IF(ISNA($P499), IF(ISNA($Q499), IF(ISNA($R499), "###error###", R$1),Q$1),P$1),O$1),N$1),M$1),L$1),K$1),J$1)</f>
        <v>Conjuration</v>
      </c>
      <c r="T499" s="9" t="str">
        <f>IF(ISNA($J499), IF(ISNA($K499), IF(ISNA($L499), IF(ISNA($M499), IF(ISNA($N499), IF(ISNA($O499), IF(ISNA($P499), IF(ISNA($Q499), IF(ISNA($R499), "###error###", "WM"),"IL"),"NE"),"EN"),"EV"),"TR"),"DI"),"CO"),"AB")</f>
        <v>CO</v>
      </c>
      <c r="U499" s="9">
        <f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59</v>
      </c>
      <c r="V499" s="9" t="str">
        <f>INDEX('Wand Mapping'!K:K, U499)</f>
        <v>wand_ai_570</v>
      </c>
      <c r="W499" s="9" t="str">
        <f>_xlfn.CONCAT(V499, "_", T499)</f>
        <v>wand_ai_570_CO</v>
      </c>
      <c r="Z499" s="9" t="str">
        <f>IF(ISBLANK(X499), W499, X499)</f>
        <v>wand_ai_570_CO</v>
      </c>
    </row>
    <row r="500" spans="1:26">
      <c r="A500" s="9" t="s">
        <v>95</v>
      </c>
      <c r="B500" s="9" t="s">
        <v>1802</v>
      </c>
      <c r="C500" s="9">
        <v>6</v>
      </c>
      <c r="D500" s="9">
        <v>12</v>
      </c>
      <c r="E500" s="9" t="str">
        <f>_xlfn.CONCAT(B500, RIGHT(_xlfn.CONCAT("0", D500), 2))</f>
        <v>BZ-RO12</v>
      </c>
      <c r="F500" s="9" t="s">
        <v>1653</v>
      </c>
      <c r="G500" s="9" t="s">
        <v>655</v>
      </c>
      <c r="H500" s="9" t="s">
        <v>654</v>
      </c>
      <c r="I500" s="9" t="s">
        <v>653</v>
      </c>
      <c r="J500" s="9" t="e">
        <f>MATCH($A500, 'Spells By School'!A:A, 0)</f>
        <v>#N/A</v>
      </c>
      <c r="K500" s="9" t="e">
        <f>MATCH($A500, 'Spells By School'!B:B, 0)</f>
        <v>#N/A</v>
      </c>
      <c r="L500" s="9" t="e">
        <f>MATCH($A500, 'Spells By School'!C:C, 0)</f>
        <v>#N/A</v>
      </c>
      <c r="M500" s="9">
        <f>MATCH($A500, 'Spells By School'!D:D, 0)</f>
        <v>69</v>
      </c>
      <c r="N500" s="9" t="e">
        <f>MATCH($A500, 'Spells By School'!E:E, 0)</f>
        <v>#N/A</v>
      </c>
      <c r="O500" s="9" t="e">
        <f>MATCH($A500, 'Spells By School'!F:F, 0)</f>
        <v>#N/A</v>
      </c>
      <c r="P500" s="9" t="e">
        <f ca="1">MATCH($A500, 'Spells By School'!G:G, 0)</f>
        <v>#N/A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>IF(ISNA($J500), IF(ISNA($K500), IF(ISNA($L500), IF(ISNA($M500), IF(ISNA($N500), IF(ISNA($O500), IF(ISNA($P500), IF(ISNA($Q500), IF(ISNA($R500), "###error###", R$1),Q$1),P$1),O$1),N$1),M$1),L$1),K$1),J$1)</f>
        <v>Transmutation</v>
      </c>
      <c r="T500" s="9" t="str">
        <f>IF(ISNA($J500), IF(ISNA($K500), IF(ISNA($L500), IF(ISNA($M500), IF(ISNA($N500), IF(ISNA($O500), IF(ISNA($P500), IF(ISNA($Q500), IF(ISNA($R500), "###error###", "WM"),"IL"),"NE"),"EN"),"EV"),"TR"),"DI"),"CO"),"AB")</f>
        <v>TR</v>
      </c>
      <c r="U500" s="9">
        <f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17</v>
      </c>
      <c r="V500" s="9" t="str">
        <f>INDEX('Wand Mapping'!K:K, U500)</f>
        <v>wand_ai_150</v>
      </c>
      <c r="W500" s="9" t="str">
        <f>_xlfn.CONCAT(V500, "_", T500)</f>
        <v>wand_ai_150_TR</v>
      </c>
      <c r="Z500" s="9" t="str">
        <f>IF(ISBLANK(X500), W500, X500)</f>
        <v>wand_ai_150_TR</v>
      </c>
    </row>
    <row r="501" spans="1:26">
      <c r="A501" s="9" t="s">
        <v>84</v>
      </c>
      <c r="B501" s="9" t="s">
        <v>1803</v>
      </c>
      <c r="C501" s="9">
        <v>6</v>
      </c>
      <c r="D501" s="9">
        <v>12</v>
      </c>
      <c r="E501" s="9" t="str">
        <f>_xlfn.CONCAT(B501, RIGHT(_xlfn.CONCAT("0", D501), 2))</f>
        <v>BZ-RP12</v>
      </c>
      <c r="F501" s="9" t="s">
        <v>1654</v>
      </c>
      <c r="G501" s="9" t="s">
        <v>655</v>
      </c>
      <c r="H501" s="9" t="s">
        <v>654</v>
      </c>
      <c r="I501" s="9" t="s">
        <v>653</v>
      </c>
      <c r="J501" s="9" t="e">
        <f>MATCH($A501, 'Spells By School'!A:A, 0)</f>
        <v>#N/A</v>
      </c>
      <c r="K501" s="9" t="e">
        <f>MATCH($A501, 'Spells By School'!B:B, 0)</f>
        <v>#N/A</v>
      </c>
      <c r="L501" s="9" t="e">
        <f>MATCH($A501, 'Spells By School'!C:C, 0)</f>
        <v>#N/A</v>
      </c>
      <c r="M501" s="9">
        <f>MATCH($A501, 'Spells By School'!D:D, 0)</f>
        <v>2</v>
      </c>
      <c r="N501" s="9" t="e">
        <f>MATCH($A501, 'Spells By School'!E:E, 0)</f>
        <v>#N/A</v>
      </c>
      <c r="O501" s="9" t="e">
        <f>MATCH($A501, 'Spells By School'!F:F, 0)</f>
        <v>#N/A</v>
      </c>
      <c r="P501" s="9" t="e">
        <f ca="1">MATCH($A501, 'Spells By School'!G:G, 0)</f>
        <v>#N/A</v>
      </c>
      <c r="Q501" s="9" t="e">
        <f>MATCH($A501, 'Spells By School'!H:H, 0)</f>
        <v>#N/A</v>
      </c>
      <c r="R501" s="9" t="e">
        <f>MATCH($A501, 'Spells By School'!I:I, 0)</f>
        <v>#N/A</v>
      </c>
      <c r="S501" s="9" t="str">
        <f>IF(ISNA($J501), IF(ISNA($K501), IF(ISNA($L501), IF(ISNA($M501), IF(ISNA($N501), IF(ISNA($O501), IF(ISNA($P501), IF(ISNA($Q501), IF(ISNA($R501), "###error###", R$1),Q$1),P$1),O$1),N$1),M$1),L$1),K$1),J$1)</f>
        <v>Transmutation</v>
      </c>
      <c r="T501" s="9" t="str">
        <f>IF(ISNA($J501), IF(ISNA($K501), IF(ISNA($L501), IF(ISNA($M501), IF(ISNA($N501), IF(ISNA($O501), IF(ISNA($P501), IF(ISNA($Q501), IF(ISNA($R501), "###error###", "WM"),"IL"),"NE"),"EN"),"EV"),"TR"),"DI"),"CO"),"AB")</f>
        <v>TR</v>
      </c>
      <c r="U501" s="9">
        <f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15</v>
      </c>
      <c r="V501" s="9" t="str">
        <f>INDEX('Wand Mapping'!K:K, U501)</f>
        <v>wand_ai_130</v>
      </c>
      <c r="W501" s="9" t="str">
        <f>_xlfn.CONCAT(V501, "_", T501)</f>
        <v>wand_ai_130_TR</v>
      </c>
      <c r="Z501" s="9" t="str">
        <f>IF(ISBLANK(X501), W501, X501)</f>
        <v>wand_ai_130_TR</v>
      </c>
    </row>
    <row r="502" spans="1:26">
      <c r="A502" s="9" t="s">
        <v>471</v>
      </c>
      <c r="B502" s="9" t="s">
        <v>1804</v>
      </c>
      <c r="C502" s="9">
        <v>6</v>
      </c>
      <c r="D502" s="9">
        <v>12</v>
      </c>
      <c r="E502" s="9" t="str">
        <f>_xlfn.CONCAT(B502, RIGHT(_xlfn.CONCAT("0", D502), 2))</f>
        <v>BZ-RQ12</v>
      </c>
      <c r="F502" s="9" t="s">
        <v>1655</v>
      </c>
      <c r="G502" s="9" t="s">
        <v>655</v>
      </c>
      <c r="H502" s="9" t="s">
        <v>654</v>
      </c>
      <c r="I502" s="9" t="s">
        <v>653</v>
      </c>
      <c r="J502" s="9">
        <f>MATCH($A502, 'Spells By School'!A:A, 0)</f>
        <v>2</v>
      </c>
      <c r="K502" s="9" t="e">
        <f>MATCH($A502, 'Spells By School'!B:B, 0)</f>
        <v>#N/A</v>
      </c>
      <c r="L502" s="9" t="e">
        <f>MATCH($A502, 'Spells By School'!C:C, 0)</f>
        <v>#N/A</v>
      </c>
      <c r="M502" s="9" t="e">
        <f>MATCH($A502, 'Spells By School'!D:D, 0)</f>
        <v>#N/A</v>
      </c>
      <c r="N502" s="9" t="e">
        <f>MATCH($A502, 'Spells By School'!E:E, 0)</f>
        <v>#N/A</v>
      </c>
      <c r="O502" s="9" t="e">
        <f>MATCH($A502, 'Spells By School'!F:F, 0)</f>
        <v>#N/A</v>
      </c>
      <c r="P502" s="9" t="e">
        <f ca="1">MATCH($A502, 'Spells By School'!G:G, 0)</f>
        <v>#N/A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>IF(ISNA($J502), IF(ISNA($K502), IF(ISNA($L502), IF(ISNA($M502), IF(ISNA($N502), IF(ISNA($O502), IF(ISNA($P502), IF(ISNA($Q502), IF(ISNA($R502), "###error###", R$1),Q$1),P$1),O$1),N$1),M$1),L$1),K$1),J$1)</f>
        <v>Abjuration</v>
      </c>
      <c r="T502" s="9" t="str">
        <f>IF(ISNA($J502), IF(ISNA($K502), IF(ISNA($L502), IF(ISNA($M502), IF(ISNA($N502), IF(ISNA($O502), IF(ISNA($P502), IF(ISNA($Q502), IF(ISNA($R502), "###error###", "WM"),"IL"),"NE"),"EN"),"EV"),"TR"),"DI"),"CO"),"AB")</f>
        <v>AB</v>
      </c>
      <c r="U502" s="9">
        <f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77</v>
      </c>
      <c r="V502" s="9" t="str">
        <f>INDEX('Wand Mapping'!K:K, U502)</f>
        <v>wand_ai_750</v>
      </c>
      <c r="W502" s="9" t="str">
        <f>_xlfn.CONCAT(V502, "_", T502)</f>
        <v>wand_ai_750_AB</v>
      </c>
      <c r="Z502" s="9" t="str">
        <f>IF(ISBLANK(X502), W502, X502)</f>
        <v>wand_ai_750_AB</v>
      </c>
    </row>
    <row r="503" spans="1:26">
      <c r="A503" s="9" t="s">
        <v>221</v>
      </c>
      <c r="B503" s="9" t="s">
        <v>1805</v>
      </c>
      <c r="C503" s="9">
        <v>7</v>
      </c>
      <c r="D503" s="9">
        <v>14</v>
      </c>
      <c r="E503" s="9" t="str">
        <f>_xlfn.CONCAT(B503, RIGHT(_xlfn.CONCAT("0", D503), 2))</f>
        <v>BZ-RR14</v>
      </c>
      <c r="F503" s="9" t="s">
        <v>1656</v>
      </c>
      <c r="G503" s="9" t="s">
        <v>655</v>
      </c>
      <c r="H503" s="9" t="s">
        <v>654</v>
      </c>
      <c r="I503" s="9" t="s">
        <v>653</v>
      </c>
      <c r="J503" s="9">
        <f>MATCH($A503, 'Spells By School'!A:A, 0)</f>
        <v>17</v>
      </c>
      <c r="K503" s="9" t="e">
        <f>MATCH($A503, 'Spells By School'!B:B, 0)</f>
        <v>#N/A</v>
      </c>
      <c r="L503" s="9" t="e">
        <f>MATCH($A503, 'Spells By School'!C:C, 0)</f>
        <v>#N/A</v>
      </c>
      <c r="M503" s="9" t="e">
        <f>MATCH($A503, 'Spells By School'!D:D, 0)</f>
        <v>#N/A</v>
      </c>
      <c r="N503" s="9" t="e">
        <f>MATCH($A503, 'Spells By School'!E:E, 0)</f>
        <v>#N/A</v>
      </c>
      <c r="O503" s="9" t="e">
        <f>MATCH($A503, 'Spells By School'!F:F, 0)</f>
        <v>#N/A</v>
      </c>
      <c r="P503" s="9" t="e">
        <f ca="1">MATCH($A503, 'Spells By School'!G:G, 0)</f>
        <v>#N/A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>IF(ISNA($J503), IF(ISNA($K503), IF(ISNA($L503), IF(ISNA($M503), IF(ISNA($N503), IF(ISNA($O503), IF(ISNA($P503), IF(ISNA($Q503), IF(ISNA($R503), "###error###", R$1),Q$1),P$1),O$1),N$1),M$1),L$1),K$1),J$1)</f>
        <v>Abjuration</v>
      </c>
      <c r="T503" s="9" t="str">
        <f>IF(ISNA($J503), IF(ISNA($K503), IF(ISNA($L503), IF(ISNA($M503), IF(ISNA($N503), IF(ISNA($O503), IF(ISNA($P503), IF(ISNA($Q503), IF(ISNA($R503), "###error###", "WM"),"IL"),"NE"),"EN"),"EV"),"TR"),"DI"),"CO"),"AB")</f>
        <v>AB</v>
      </c>
      <c r="U503" s="9">
        <f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39</v>
      </c>
      <c r="V503" s="9" t="str">
        <f>INDEX('Wand Mapping'!K:K, U503)</f>
        <v>wand_ai_370</v>
      </c>
      <c r="W503" s="9" t="str">
        <f>_xlfn.CONCAT(V503, "_", T503)</f>
        <v>wand_ai_370_AB</v>
      </c>
      <c r="Z503" s="9" t="str">
        <f>IF(ISBLANK(X503), W503, X503)</f>
        <v>wand_ai_370_AB</v>
      </c>
    </row>
    <row r="504" spans="1:26">
      <c r="A504" s="9" t="s">
        <v>579</v>
      </c>
      <c r="B504" s="9" t="s">
        <v>1806</v>
      </c>
      <c r="C504" s="9">
        <v>7</v>
      </c>
      <c r="D504" s="9">
        <v>14</v>
      </c>
      <c r="E504" s="9" t="str">
        <f>_xlfn.CONCAT(B504, RIGHT(_xlfn.CONCAT("0", D504), 2))</f>
        <v>BZ-RS14</v>
      </c>
      <c r="F504" s="9" t="s">
        <v>1657</v>
      </c>
      <c r="G504" s="9" t="s">
        <v>655</v>
      </c>
      <c r="H504" s="9" t="s">
        <v>654</v>
      </c>
      <c r="I504" s="9" t="s">
        <v>653</v>
      </c>
      <c r="J504" s="9" t="e">
        <f>MATCH($A504, 'Spells By School'!A:A, 0)</f>
        <v>#N/A</v>
      </c>
      <c r="K504" s="9" t="e">
        <f>MATCH($A504, 'Spells By School'!B:B, 0)</f>
        <v>#N/A</v>
      </c>
      <c r="L504" s="9" t="e">
        <f>MATCH($A504, 'Spells By School'!C:C, 0)</f>
        <v>#N/A</v>
      </c>
      <c r="M504" s="9" t="e">
        <f>MATCH($A504, 'Spells By School'!D:D, 0)</f>
        <v>#N/A</v>
      </c>
      <c r="N504" s="9" t="e">
        <f>MATCH($A504, 'Spells By School'!E:E, 0)</f>
        <v>#N/A</v>
      </c>
      <c r="O504" s="9" t="e">
        <f>MATCH($A504, 'Spells By School'!F:F, 0)</f>
        <v>#N/A</v>
      </c>
      <c r="P504" s="9">
        <f ca="1">MATCH($A504, 'Spells By School'!G:G, 0)</f>
        <v>24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 ca="1">IF(ISNA($J504), IF(ISNA($K504), IF(ISNA($L504), IF(ISNA($M504), IF(ISNA($N504), IF(ISNA($O504), IF(ISNA($P504), IF(ISNA($Q504), IF(ISNA($R504), "###error###", R$1),Q$1),P$1),O$1),N$1),M$1),L$1),K$1),J$1)</f>
        <v>Necromancy</v>
      </c>
      <c r="T504" s="9" t="str">
        <f ca="1">IF(ISNA($J504), IF(ISNA($K504), IF(ISNA($L504), IF(ISNA($M504), IF(ISNA($N504), IF(ISNA($O504), IF(ISNA($P504), IF(ISNA($Q504), IF(ISNA($R504), "###error###", "WM"),"IL"),"NE"),"EN"),"EV"),"TR"),"DI"),"CO"),"AB")</f>
        <v>NE</v>
      </c>
      <c r="U504" s="9">
        <f ca="1"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92</v>
      </c>
      <c r="V504" s="9" t="str">
        <f ca="1">INDEX('Wand Mapping'!K:K, U504)</f>
        <v>wand_ai_900</v>
      </c>
      <c r="W504" s="9" t="str">
        <f ca="1">_xlfn.CONCAT(V504, "_", T504)</f>
        <v>wand_ai_900_NE</v>
      </c>
      <c r="Z504" s="9" t="str">
        <f ca="1">IF(ISBLANK(X504), W504, X504)</f>
        <v>wand_ai_900_NE</v>
      </c>
    </row>
    <row r="505" spans="1:26">
      <c r="A505" s="41" t="s">
        <v>26</v>
      </c>
      <c r="B505" s="9" t="s">
        <v>1807</v>
      </c>
      <c r="C505" s="9">
        <v>7</v>
      </c>
      <c r="D505" s="9">
        <v>14</v>
      </c>
      <c r="E505" s="9" t="str">
        <f>_xlfn.CONCAT(B505, RIGHT(_xlfn.CONCAT("0", D505), 2))</f>
        <v>BZ-RT14</v>
      </c>
      <c r="F505" s="9" t="s">
        <v>1658</v>
      </c>
      <c r="G505" s="9" t="s">
        <v>655</v>
      </c>
      <c r="H505" s="9" t="s">
        <v>654</v>
      </c>
      <c r="I505" s="9" t="s">
        <v>653</v>
      </c>
      <c r="J505" s="9" t="e">
        <f>MATCH($A505, 'Spells By School'!A:A, 0)</f>
        <v>#N/A</v>
      </c>
      <c r="K505" s="9" t="e">
        <f>MATCH($A505, 'Spells By School'!B:B, 0)</f>
        <v>#N/A</v>
      </c>
      <c r="L505" s="9" t="e">
        <f>MATCH($A505, 'Spells By School'!C:C, 0)</f>
        <v>#N/A</v>
      </c>
      <c r="M505" s="9" t="e">
        <f>MATCH($A505, 'Spells By School'!D:D, 0)</f>
        <v>#N/A</v>
      </c>
      <c r="N505" s="9" t="e">
        <f>MATCH($A505, 'Spells By School'!E:E, 0)</f>
        <v>#N/A</v>
      </c>
      <c r="O505" s="9" t="e">
        <f>MATCH($A505, 'Spells By School'!F:F, 0)</f>
        <v>#N/A</v>
      </c>
      <c r="P505" s="9">
        <f ca="1">MATCH($A505, 'Spells By School'!G:G, 0)</f>
        <v>55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 ca="1">IF(ISNA($J505), IF(ISNA($K505), IF(ISNA($L505), IF(ISNA($M505), IF(ISNA($N505), IF(ISNA($O505), IF(ISNA($P505), IF(ISNA($Q505), IF(ISNA($R505), "###error###", R$1),Q$1),P$1),O$1),N$1),M$1),L$1),K$1),J$1)</f>
        <v>Necromancy</v>
      </c>
      <c r="T505" s="9" t="str">
        <f ca="1">IF(ISNA($J505), IF(ISNA($K505), IF(ISNA($L505), IF(ISNA($M505), IF(ISNA($N505), IF(ISNA($O505), IF(ISNA($P505), IF(ISNA($Q505), IF(ISNA($R505), "###error###", "WM"),"IL"),"NE"),"EN"),"EV"),"TR"),"DI"),"CO"),"AB")</f>
        <v>NE</v>
      </c>
      <c r="U505" s="9">
        <f ca="1"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5</v>
      </c>
      <c r="V505" s="9" t="str">
        <f ca="1">INDEX('Wand Mapping'!K:K, U505)</f>
        <v>wand_ai_030</v>
      </c>
      <c r="W505" s="9" t="str">
        <f ca="1">_xlfn.CONCAT(V505, "_", T505)</f>
        <v>wand_ai_030_NE</v>
      </c>
      <c r="Z505" s="9" t="str">
        <f ca="1">IF(ISBLANK(X505), W505, X505)</f>
        <v>wand_ai_030_NE</v>
      </c>
    </row>
    <row r="506" spans="1:26">
      <c r="A506" s="9" t="s">
        <v>212</v>
      </c>
      <c r="B506" s="9" t="s">
        <v>1808</v>
      </c>
      <c r="C506" s="9">
        <v>7</v>
      </c>
      <c r="D506" s="9">
        <v>14</v>
      </c>
      <c r="E506" s="9" t="str">
        <f>_xlfn.CONCAT(B506, RIGHT(_xlfn.CONCAT("0", D506), 2))</f>
        <v>BZ-RU14</v>
      </c>
      <c r="F506" s="9" t="s">
        <v>1659</v>
      </c>
      <c r="G506" s="9" t="s">
        <v>655</v>
      </c>
      <c r="H506" s="9" t="s">
        <v>654</v>
      </c>
      <c r="I506" s="9" t="s">
        <v>653</v>
      </c>
      <c r="J506" s="9" t="e">
        <f>MATCH($A506, 'Spells By School'!A:A, 0)</f>
        <v>#N/A</v>
      </c>
      <c r="K506" s="9" t="e">
        <f>MATCH($A506, 'Spells By School'!B:B, 0)</f>
        <v>#N/A</v>
      </c>
      <c r="L506" s="9" t="e">
        <f>MATCH($A506, 'Spells By School'!C:C, 0)</f>
        <v>#N/A</v>
      </c>
      <c r="M506" s="9">
        <f>MATCH($A506, 'Spells By School'!D:D, 0)</f>
        <v>66</v>
      </c>
      <c r="N506" s="9" t="e">
        <f>MATCH($A506, 'Spells By School'!E:E, 0)</f>
        <v>#N/A</v>
      </c>
      <c r="O506" s="9" t="e">
        <f>MATCH($A506, 'Spells By School'!F:F, 0)</f>
        <v>#N/A</v>
      </c>
      <c r="P506" s="9" t="e">
        <f ca="1">MATCH($A506, 'Spells By School'!G:G, 0)</f>
        <v>#N/A</v>
      </c>
      <c r="Q506" s="9" t="e">
        <f>MATCH($A506, 'Spells By School'!H:H, 0)</f>
        <v>#N/A</v>
      </c>
      <c r="R506" s="9" t="e">
        <f>MATCH($A506, 'Spells By School'!I:I, 0)</f>
        <v>#N/A</v>
      </c>
      <c r="S506" s="9" t="str">
        <f>IF(ISNA($J506), IF(ISNA($K506), IF(ISNA($L506), IF(ISNA($M506), IF(ISNA($N506), IF(ISNA($O506), IF(ISNA($P506), IF(ISNA($Q506), IF(ISNA($R506), "###error###", R$1),Q$1),P$1),O$1),N$1),M$1),L$1),K$1),J$1)</f>
        <v>Transmutation</v>
      </c>
      <c r="T506" s="9" t="str">
        <f>IF(ISNA($J506), IF(ISNA($K506), IF(ISNA($L506), IF(ISNA($M506), IF(ISNA($N506), IF(ISNA($O506), IF(ISNA($P506), IF(ISNA($Q506), IF(ISNA($R506), "###error###", "WM"),"IL"),"NE"),"EN"),"EV"),"TR"),"DI"),"CO"),"AB")</f>
        <v>TR</v>
      </c>
      <c r="U506" s="9">
        <f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37</v>
      </c>
      <c r="V506" s="9" t="str">
        <f>INDEX('Wand Mapping'!K:K, U506)</f>
        <v>wand_ai_350</v>
      </c>
      <c r="W506" s="9" t="str">
        <f>_xlfn.CONCAT(V506, "_", T506)</f>
        <v>wand_ai_350_TR</v>
      </c>
      <c r="Z506" s="9" t="str">
        <f>IF(ISBLANK(X506), W506, X506)</f>
        <v>wand_ai_350_TR</v>
      </c>
    </row>
    <row r="507" spans="1:26">
      <c r="A507" s="9" t="s">
        <v>228</v>
      </c>
      <c r="B507" s="9" t="s">
        <v>1810</v>
      </c>
      <c r="C507" s="9">
        <v>7</v>
      </c>
      <c r="D507" s="9">
        <v>14</v>
      </c>
      <c r="E507" s="9" t="str">
        <f>_xlfn.CONCAT(B507, RIGHT(_xlfn.CONCAT("0", D507), 2))</f>
        <v>BZ-RW14</v>
      </c>
      <c r="F507" s="9" t="s">
        <v>1661</v>
      </c>
      <c r="G507" s="9" t="s">
        <v>655</v>
      </c>
      <c r="H507" s="9" t="s">
        <v>654</v>
      </c>
      <c r="I507" s="9" t="s">
        <v>653</v>
      </c>
      <c r="J507" s="9" t="e">
        <f>MATCH($A507, 'Spells By School'!A:A, 0)</f>
        <v>#N/A</v>
      </c>
      <c r="K507" s="9">
        <f>MATCH($A507, 'Spells By School'!B:B, 0)</f>
        <v>27</v>
      </c>
      <c r="L507" s="9" t="e">
        <f>MATCH($A507, 'Spells By School'!C:C, 0)</f>
        <v>#N/A</v>
      </c>
      <c r="M507" s="9" t="e">
        <f>MATCH($A507, 'Spells By School'!D:D, 0)</f>
        <v>#N/A</v>
      </c>
      <c r="N507" s="9" t="e">
        <f>MATCH($A507, 'Spells By School'!E:E, 0)</f>
        <v>#N/A</v>
      </c>
      <c r="O507" s="9" t="e">
        <f>MATCH($A507, 'Spells By School'!F:F, 0)</f>
        <v>#N/A</v>
      </c>
      <c r="P507" s="9" t="e">
        <f ca="1">MATCH($A507, 'Spells By School'!G:G, 0)</f>
        <v>#N/A</v>
      </c>
      <c r="Q507" s="9" t="e">
        <f>MATCH($A507, 'Spells By School'!H:H, 0)</f>
        <v>#N/A</v>
      </c>
      <c r="R507" s="9" t="e">
        <f>MATCH($A507, 'Spells By School'!I:I, 0)</f>
        <v>#N/A</v>
      </c>
      <c r="S507" s="9" t="str">
        <f>IF(ISNA($J507), IF(ISNA($K507), IF(ISNA($L507), IF(ISNA($M507), IF(ISNA($N507), IF(ISNA($O507), IF(ISNA($P507), IF(ISNA($Q507), IF(ISNA($R507), "###error###", R$1),Q$1),P$1),O$1),N$1),M$1),L$1),K$1),J$1)</f>
        <v>Conjuration</v>
      </c>
      <c r="T507" s="9" t="str">
        <f>IF(ISNA($J507), IF(ISNA($K507), IF(ISNA($L507), IF(ISNA($M507), IF(ISNA($N507), IF(ISNA($O507), IF(ISNA($P507), IF(ISNA($Q507), IF(ISNA($R507), "###error###", "WM"),"IL"),"NE"),"EN"),"EV"),"TR"),"DI"),"CO"),"AB")</f>
        <v>CO</v>
      </c>
      <c r="U507" s="9">
        <f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40</v>
      </c>
      <c r="V507" s="9" t="str">
        <f>INDEX('Wand Mapping'!K:K, U507)</f>
        <v>wand_ai_380</v>
      </c>
      <c r="W507" s="9" t="str">
        <f>_xlfn.CONCAT(V507, "_", T507)</f>
        <v>wand_ai_380_CO</v>
      </c>
      <c r="Z507" s="9" t="str">
        <f>IF(ISBLANK(X507), W507, X507)</f>
        <v>wand_ai_380_CO</v>
      </c>
    </row>
    <row r="508" spans="1:26">
      <c r="A508" s="9" t="s">
        <v>238</v>
      </c>
      <c r="B508" s="9" t="s">
        <v>1811</v>
      </c>
      <c r="C508" s="9">
        <v>8</v>
      </c>
      <c r="D508" s="9">
        <v>16</v>
      </c>
      <c r="E508" s="9" t="str">
        <f>_xlfn.CONCAT(B508, RIGHT(_xlfn.CONCAT("0", D508), 2))</f>
        <v>BZ-RX16</v>
      </c>
      <c r="F508" s="9" t="s">
        <v>1662</v>
      </c>
      <c r="G508" s="9" t="s">
        <v>655</v>
      </c>
      <c r="H508" s="9" t="s">
        <v>654</v>
      </c>
      <c r="I508" s="9" t="s">
        <v>653</v>
      </c>
      <c r="J508" s="9" t="e">
        <f>MATCH($A508, 'Spells By School'!A:A, 0)</f>
        <v>#N/A</v>
      </c>
      <c r="K508" s="9" t="e">
        <f>MATCH($A508, 'Spells By School'!B:B, 0)</f>
        <v>#N/A</v>
      </c>
      <c r="L508" s="9" t="e">
        <f>MATCH($A508, 'Spells By School'!C:C, 0)</f>
        <v>#N/A</v>
      </c>
      <c r="M508" s="9" t="e">
        <f>MATCH($A508, 'Spells By School'!D:D, 0)</f>
        <v>#N/A</v>
      </c>
      <c r="N508" s="9" t="e">
        <f>MATCH($A508, 'Spells By School'!E:E, 0)</f>
        <v>#N/A</v>
      </c>
      <c r="O508" s="9">
        <f>MATCH($A508, 'Spells By School'!F:F, 0)</f>
        <v>42</v>
      </c>
      <c r="P508" s="9" t="e">
        <f ca="1">MATCH($A508, 'Spells By School'!G:G, 0)</f>
        <v>#N/A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>IF(ISNA($J508), IF(ISNA($K508), IF(ISNA($L508), IF(ISNA($M508), IF(ISNA($N508), IF(ISNA($O508), IF(ISNA($P508), IF(ISNA($Q508), IF(ISNA($R508), "###error###", R$1),Q$1),P$1),O$1),N$1),M$1),L$1),K$1),J$1)</f>
        <v>Enchantment</v>
      </c>
      <c r="T508" s="9" t="str">
        <f>IF(ISNA($J508), IF(ISNA($K508), IF(ISNA($L508), IF(ISNA($M508), IF(ISNA($N508), IF(ISNA($O508), IF(ISNA($P508), IF(ISNA($Q508), IF(ISNA($R508), "###error###", "WM"),"IL"),"NE"),"EN"),"EV"),"TR"),"DI"),"CO"),"AB")</f>
        <v>EN</v>
      </c>
      <c r="U508" s="9">
        <f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41</v>
      </c>
      <c r="V508" s="9" t="str">
        <f>INDEX('Wand Mapping'!K:K, U508)</f>
        <v>wand_ai_390</v>
      </c>
      <c r="W508" s="9" t="str">
        <f>_xlfn.CONCAT(V508, "_", T508)</f>
        <v>wand_ai_390_EN</v>
      </c>
      <c r="Z508" s="9" t="str">
        <f>IF(ISBLANK(X508), W508, X508)</f>
        <v>wand_ai_390_EN</v>
      </c>
    </row>
    <row r="509" spans="1:26">
      <c r="A509" s="9" t="s">
        <v>193</v>
      </c>
      <c r="B509" s="9" t="s">
        <v>1812</v>
      </c>
      <c r="C509" s="9">
        <v>8</v>
      </c>
      <c r="D509" s="9">
        <v>16</v>
      </c>
      <c r="E509" s="9" t="str">
        <f>_xlfn.CONCAT(B509, RIGHT(_xlfn.CONCAT("0", D509), 2))</f>
        <v>BZ-RY16</v>
      </c>
      <c r="F509" s="9" t="s">
        <v>1663</v>
      </c>
      <c r="G509" s="9" t="s">
        <v>655</v>
      </c>
      <c r="H509" s="9" t="s">
        <v>654</v>
      </c>
      <c r="I509" s="9" t="s">
        <v>653</v>
      </c>
      <c r="J509" s="9" t="e">
        <f>MATCH($A509, 'Spells By School'!A:A, 0)</f>
        <v>#N/A</v>
      </c>
      <c r="K509" s="9" t="e">
        <f>MATCH($A509, 'Spells By School'!B:B, 0)</f>
        <v>#N/A</v>
      </c>
      <c r="L509" s="9" t="e">
        <f>MATCH($A509, 'Spells By School'!C:C, 0)</f>
        <v>#N/A</v>
      </c>
      <c r="M509" s="9">
        <f>MATCH($A509, 'Spells By School'!D:D, 0)</f>
        <v>71</v>
      </c>
      <c r="N509" s="9" t="e">
        <f>MATCH($A509, 'Spells By School'!E:E, 0)</f>
        <v>#N/A</v>
      </c>
      <c r="O509" s="9" t="e">
        <f>MATCH($A509, 'Spells By School'!F:F, 0)</f>
        <v>#N/A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>IF(ISNA($J509), IF(ISNA($K509), IF(ISNA($L509), IF(ISNA($M509), IF(ISNA($N509), IF(ISNA($O509), IF(ISNA($P509), IF(ISNA($Q509), IF(ISNA($R509), "###error###", R$1),Q$1),P$1),O$1),N$1),M$1),L$1),K$1),J$1)</f>
        <v>Transmutation</v>
      </c>
      <c r="T509" s="9" t="str">
        <f>IF(ISNA($J509), IF(ISNA($K509), IF(ISNA($L509), IF(ISNA($M509), IF(ISNA($N509), IF(ISNA($O509), IF(ISNA($P509), IF(ISNA($Q509), IF(ISNA($R509), "###error###", "WM"),"IL"),"NE"),"EN"),"EV"),"TR"),"DI"),"CO"),"AB")</f>
        <v>TR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34</v>
      </c>
      <c r="V509" s="9" t="str">
        <f>INDEX('Wand Mapping'!K:K, U509)</f>
        <v>wand_ai_320</v>
      </c>
      <c r="W509" s="9" t="str">
        <f>_xlfn.CONCAT(V509, "_", T509)</f>
        <v>wand_ai_320_TR</v>
      </c>
      <c r="Z509" s="9" t="str">
        <f>IF(ISBLANK(X509), W509, X509)</f>
        <v>wand_ai_320_TR</v>
      </c>
    </row>
    <row r="510" spans="1:26">
      <c r="A510" s="9" t="s">
        <v>136</v>
      </c>
      <c r="B510" s="9" t="s">
        <v>1813</v>
      </c>
      <c r="C510" s="9">
        <v>9</v>
      </c>
      <c r="D510" s="9">
        <v>18</v>
      </c>
      <c r="E510" s="9" t="str">
        <f>_xlfn.CONCAT(B510, RIGHT(_xlfn.CONCAT("0", D510), 2))</f>
        <v>BZ-RZ18</v>
      </c>
      <c r="F510" s="9" t="s">
        <v>1664</v>
      </c>
      <c r="G510" s="9" t="s">
        <v>655</v>
      </c>
      <c r="H510" s="9" t="s">
        <v>654</v>
      </c>
      <c r="I510" s="9" t="s">
        <v>653</v>
      </c>
      <c r="J510" s="9" t="e">
        <f>MATCH($A510, 'Spells By School'!A:A, 0)</f>
        <v>#N/A</v>
      </c>
      <c r="K510" s="9" t="e">
        <f>MATCH($A510, 'Spells By School'!B:B, 0)</f>
        <v>#N/A</v>
      </c>
      <c r="L510" s="9" t="e">
        <f>MATCH($A510, 'Spells By School'!C:C, 0)</f>
        <v>#N/A</v>
      </c>
      <c r="M510" s="9">
        <f>MATCH($A510, 'Spells By School'!D:D, 0)</f>
        <v>83</v>
      </c>
      <c r="N510" s="9" t="e">
        <f>MATCH($A510, 'Spells By School'!E:E, 0)</f>
        <v>#N/A</v>
      </c>
      <c r="O510" s="9" t="e">
        <f>MATCH($A510, 'Spells By School'!F:F, 0)</f>
        <v>#N/A</v>
      </c>
      <c r="P510" s="9" t="e">
        <f ca="1">MATCH($A510, 'Spells By School'!G:G, 0)</f>
        <v>#N/A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>IF(ISNA($J510), IF(ISNA($K510), IF(ISNA($L510), IF(ISNA($M510), IF(ISNA($N510), IF(ISNA($O510), IF(ISNA($P510), IF(ISNA($Q510), IF(ISNA($R510), "###error###", R$1),Q$1),P$1),O$1),N$1),M$1),L$1),K$1),J$1)</f>
        <v>Transmutation</v>
      </c>
      <c r="T510" s="9" t="str">
        <f>IF(ISNA($J510), IF(ISNA($K510), IF(ISNA($L510), IF(ISNA($M510), IF(ISNA($N510), IF(ISNA($O510), IF(ISNA($P510), IF(ISNA($Q510), IF(ISNA($R510), "###error###", "WM"),"IL"),"NE"),"EN"),"EV"),"TR"),"DI"),"CO"),"AB")</f>
        <v>TR</v>
      </c>
      <c r="U510" s="9">
        <f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24</v>
      </c>
      <c r="V510" s="9" t="str">
        <f>INDEX('Wand Mapping'!K:K, U510)</f>
        <v>wand_ai_220</v>
      </c>
      <c r="W510" s="9" t="str">
        <f>_xlfn.CONCAT(V510, "_", T510)</f>
        <v>wand_ai_220_TR</v>
      </c>
      <c r="Z510" s="9" t="str">
        <f>IF(ISBLANK(X510), W510, X510)</f>
        <v>wand_ai_220_TR</v>
      </c>
    </row>
    <row r="511" spans="1:26">
      <c r="A511" s="9" t="s">
        <v>548</v>
      </c>
      <c r="B511" s="9" t="s">
        <v>1814</v>
      </c>
      <c r="C511" s="9">
        <v>10</v>
      </c>
      <c r="D511" s="9">
        <v>18</v>
      </c>
      <c r="E511" s="9" t="str">
        <f>_xlfn.CONCAT(B511, RIGHT(_xlfn.CONCAT("0", D511), 2))</f>
        <v>BZ-S018</v>
      </c>
      <c r="F511" s="9" t="s">
        <v>1665</v>
      </c>
      <c r="G511" s="9" t="s">
        <v>655</v>
      </c>
      <c r="H511" s="9" t="s">
        <v>654</v>
      </c>
      <c r="I511" s="9" t="s">
        <v>653</v>
      </c>
      <c r="J511" s="9" t="e">
        <f>MATCH($A511, 'Spells By School'!A:A, 0)</f>
        <v>#N/A</v>
      </c>
      <c r="K511" s="9" t="e">
        <f>MATCH($A511, 'Spells By School'!B:B, 0)</f>
        <v>#N/A</v>
      </c>
      <c r="L511" s="9" t="e">
        <f>MATCH($A511, 'Spells By School'!C:C, 0)</f>
        <v>#N/A</v>
      </c>
      <c r="M511" s="9" t="e">
        <f>MATCH($A511, 'Spells By School'!D:D, 0)</f>
        <v>#N/A</v>
      </c>
      <c r="N511" s="9" t="e">
        <f>MATCH($A511, 'Spells By School'!E:E, 0)</f>
        <v>#N/A</v>
      </c>
      <c r="O511" s="9" t="e">
        <f>MATCH($A511, 'Spells By School'!F:F, 0)</f>
        <v>#N/A</v>
      </c>
      <c r="P511" s="9">
        <f ca="1">MATCH($A511, 'Spells By School'!G:G, 0)</f>
        <v>16</v>
      </c>
      <c r="Q511" s="9" t="e">
        <f>MATCH($A511, 'Spells By School'!H:H, 0)</f>
        <v>#N/A</v>
      </c>
      <c r="R511" s="9" t="e">
        <f>MATCH($A511, 'Spells By School'!I:I, 0)</f>
        <v>#N/A</v>
      </c>
      <c r="S511" s="9" t="str">
        <f ca="1">IF(ISNA($J511), IF(ISNA($K511), IF(ISNA($L511), IF(ISNA($M511), IF(ISNA($N511), IF(ISNA($O511), IF(ISNA($P511), IF(ISNA($Q511), IF(ISNA($R511), "###error###", R$1),Q$1),P$1),O$1),N$1),M$1),L$1),K$1),J$1)</f>
        <v>Necromancy</v>
      </c>
      <c r="T511" s="9" t="str">
        <f ca="1">IF(ISNA($J511), IF(ISNA($K511), IF(ISNA($L511), IF(ISNA($M511), IF(ISNA($N511), IF(ISNA($O511), IF(ISNA($P511), IF(ISNA($Q511), IF(ISNA($R511), "###error###", "WM"),"IL"),"NE"),"EN"),"EV"),"TR"),"DI"),"CO"),"AB")</f>
        <v>NE</v>
      </c>
      <c r="U511" s="9">
        <f ca="1"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87</v>
      </c>
      <c r="V511" s="9" t="str">
        <f ca="1">INDEX('Wand Mapping'!K:K, U511)</f>
        <v>wand_ai_850</v>
      </c>
      <c r="W511" s="9" t="str">
        <f ca="1">_xlfn.CONCAT(V511, "_", T511)</f>
        <v>wand_ai_850_NE</v>
      </c>
      <c r="Z511" s="9" t="str">
        <f ca="1">IF(ISBLANK(X511), W511, X511)</f>
        <v>wand_ai_850_NE</v>
      </c>
    </row>
    <row r="512" spans="1:26">
      <c r="A512" s="9" t="s">
        <v>544</v>
      </c>
      <c r="B512" s="9" t="s">
        <v>1816</v>
      </c>
      <c r="C512" s="9">
        <v>4</v>
      </c>
      <c r="D512" s="9">
        <v>7</v>
      </c>
      <c r="E512" s="9" t="str">
        <f>_xlfn.CONCAT(B512, RIGHT(_xlfn.CONCAT("0", D512), 2))</f>
        <v>BZ-S207</v>
      </c>
      <c r="F512" s="9" t="s">
        <v>1667</v>
      </c>
      <c r="G512" s="9" t="s">
        <v>655</v>
      </c>
      <c r="H512" s="9" t="s">
        <v>654</v>
      </c>
      <c r="I512" s="9" t="s">
        <v>1668</v>
      </c>
      <c r="J512" s="9" t="e">
        <f>MATCH($A512, 'Spells By School'!A:A, 0)</f>
        <v>#N/A</v>
      </c>
      <c r="K512" s="9">
        <f>MATCH($A512, 'Spells By School'!B:B, 0)</f>
        <v>21</v>
      </c>
      <c r="L512" s="9" t="e">
        <f>MATCH($A512, 'Spells By School'!C:C, 0)</f>
        <v>#N/A</v>
      </c>
      <c r="M512" s="9" t="e">
        <f>MATCH($A512, 'Spells By School'!D:D, 0)</f>
        <v>#N/A</v>
      </c>
      <c r="N512" s="9" t="e">
        <f>MATCH($A512, 'Spells By School'!E:E, 0)</f>
        <v>#N/A</v>
      </c>
      <c r="O512" s="9" t="e">
        <f>MATCH($A512, 'Spells By School'!F:F, 0)</f>
        <v>#N/A</v>
      </c>
      <c r="P512" s="9" t="e">
        <f ca="1">MATCH($A512, 'Spells By School'!G:G, 0)</f>
        <v>#N/A</v>
      </c>
      <c r="Q512" s="9" t="e">
        <f>MATCH($A512, 'Spells By School'!H:H, 0)</f>
        <v>#N/A</v>
      </c>
      <c r="R512" s="9" t="e">
        <f>MATCH($A512, 'Spells By School'!I:I, 0)</f>
        <v>#N/A</v>
      </c>
      <c r="S512" s="9" t="str">
        <f>IF(ISNA($J512), IF(ISNA($K512), IF(ISNA($L512), IF(ISNA($M512), IF(ISNA($N512), IF(ISNA($O512), IF(ISNA($P512), IF(ISNA($Q512), IF(ISNA($R512), "###error###", R$1),Q$1),P$1),O$1),N$1),M$1),L$1),K$1),J$1)</f>
        <v>Conjuration</v>
      </c>
      <c r="T512" s="9" t="str">
        <f>IF(ISNA($J512), IF(ISNA($K512), IF(ISNA($L512), IF(ISNA($M512), IF(ISNA($N512), IF(ISNA($O512), IF(ISNA($P512), IF(ISNA($Q512), IF(ISNA($R512), "###error###", "WM"),"IL"),"NE"),"EN"),"EV"),"TR"),"DI"),"CO"),"AB")</f>
        <v>CO</v>
      </c>
      <c r="U512" s="9">
        <f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87</v>
      </c>
      <c r="V512" s="9" t="str">
        <f>INDEX('Wand Mapping'!K:K, U512)</f>
        <v>wand_ai_850</v>
      </c>
      <c r="W512" s="9" t="str">
        <f>_xlfn.CONCAT(V512, "_", T512)</f>
        <v>wand_ai_850_CO</v>
      </c>
      <c r="Z512" s="9" t="str">
        <f>IF(ISBLANK(X512), W512, X512)</f>
        <v>wand_ai_850_CO</v>
      </c>
    </row>
    <row r="513" spans="1:59">
      <c r="A513" s="21" t="s">
        <v>555</v>
      </c>
      <c r="B513" s="9" t="s">
        <v>1817</v>
      </c>
      <c r="C513" s="9">
        <v>5</v>
      </c>
      <c r="D513" s="9">
        <v>9</v>
      </c>
      <c r="E513" s="9" t="str">
        <f>_xlfn.CONCAT(B513, RIGHT(_xlfn.CONCAT("0", D513), 2))</f>
        <v>BZ-S309</v>
      </c>
      <c r="F513" s="9" t="s">
        <v>1669</v>
      </c>
      <c r="G513" s="9" t="s">
        <v>655</v>
      </c>
      <c r="H513" s="9" t="s">
        <v>654</v>
      </c>
      <c r="I513" s="9" t="s">
        <v>1668</v>
      </c>
      <c r="J513" s="9" t="e">
        <f>MATCH($A513, 'Spells By School'!A:A, 0)</f>
        <v>#N/A</v>
      </c>
      <c r="K513" s="9" t="e">
        <f>MATCH($A513, 'Spells By School'!B:B, 0)</f>
        <v>#N/A</v>
      </c>
      <c r="L513" s="9" t="e">
        <f>MATCH($A513, 'Spells By School'!C:C, 0)</f>
        <v>#N/A</v>
      </c>
      <c r="M513" s="9" t="e">
        <f>MATCH($A513, 'Spells By School'!D:D, 0)</f>
        <v>#N/A</v>
      </c>
      <c r="N513" s="9" t="e">
        <f>MATCH($A513, 'Spells By School'!E:E, 0)</f>
        <v>#N/A</v>
      </c>
      <c r="O513" s="9">
        <f>MATCH($A513, 'Spells By School'!F:F, 0)</f>
        <v>12</v>
      </c>
      <c r="P513" s="9" t="e">
        <f ca="1">MATCH($A513, 'Spells By School'!G:G, 0)</f>
        <v>#N/A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>IF(ISNA($J513), IF(ISNA($K513), IF(ISNA($L513), IF(ISNA($M513), IF(ISNA($N513), IF(ISNA($O513), IF(ISNA($P513), IF(ISNA($Q513), IF(ISNA($R513), "###error###", R$1),Q$1),P$1),O$1),N$1),M$1),L$1),K$1),J$1)</f>
        <v>Enchantment</v>
      </c>
      <c r="T513" s="9" t="str">
        <f>IF(ISNA($J513), IF(ISNA($K513), IF(ISNA($L513), IF(ISNA($M513), IF(ISNA($N513), IF(ISNA($O513), IF(ISNA($P513), IF(ISNA($Q513), IF(ISNA($R513), "###error###", "WM"),"IL"),"NE"),"EN"),"EV"),"TR"),"DI"),"CO"),"AB")</f>
        <v>EN</v>
      </c>
      <c r="U513" s="9">
        <f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88</v>
      </c>
      <c r="V513" s="9" t="str">
        <f>INDEX('Wand Mapping'!K:K, U513)</f>
        <v>wand_ai_860</v>
      </c>
      <c r="W513" s="9" t="str">
        <f>_xlfn.CONCAT(V513, "_", T513)</f>
        <v>wand_ai_860_EN</v>
      </c>
      <c r="Z513" s="9" t="str">
        <f>IF(ISBLANK(X513), W513, X513)</f>
        <v>wand_ai_860_EN</v>
      </c>
    </row>
    <row r="514" spans="1:59">
      <c r="A514" s="49" t="s">
        <v>408</v>
      </c>
      <c r="B514" s="9" t="s">
        <v>1818</v>
      </c>
      <c r="C514" s="9">
        <v>5</v>
      </c>
      <c r="D514" s="9">
        <v>9</v>
      </c>
      <c r="E514" s="9" t="str">
        <f>_xlfn.CONCAT(B514, RIGHT(_xlfn.CONCAT("0", D514), 2))</f>
        <v>BZ-S409</v>
      </c>
      <c r="F514" s="9" t="s">
        <v>1670</v>
      </c>
      <c r="G514" s="9" t="s">
        <v>655</v>
      </c>
      <c r="H514" s="9" t="s">
        <v>654</v>
      </c>
      <c r="I514" s="9" t="s">
        <v>1668</v>
      </c>
      <c r="J514" s="9">
        <f>MATCH($A514, 'Spells By School'!A:A, 0)</f>
        <v>82</v>
      </c>
      <c r="K514" s="9" t="e">
        <f>MATCH($A514, 'Spells By School'!B:B, 0)</f>
        <v>#N/A</v>
      </c>
      <c r="L514" s="9" t="e">
        <f>MATCH($A514, 'Spells By School'!C:C, 0)</f>
        <v>#N/A</v>
      </c>
      <c r="M514" s="9" t="e">
        <f>MATCH($A514, 'Spells By School'!D:D, 0)</f>
        <v>#N/A</v>
      </c>
      <c r="N514" s="9" t="e">
        <f>MATCH($A514, 'Spells By School'!E:E, 0)</f>
        <v>#N/A</v>
      </c>
      <c r="O514" s="9" t="e">
        <f>MATCH($A514, 'Spells By School'!F:F, 0)</f>
        <v>#N/A</v>
      </c>
      <c r="P514" s="9" t="e">
        <f ca="1">MATCH($A514, 'Spells By School'!G:G, 0)</f>
        <v>#N/A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>IF(ISNA($J514), IF(ISNA($K514), IF(ISNA($L514), IF(ISNA($M514), IF(ISNA($N514), IF(ISNA($O514), IF(ISNA($P514), IF(ISNA($Q514), IF(ISNA($R514), "###error###", R$1),Q$1),P$1),O$1),N$1),M$1),L$1),K$1),J$1)</f>
        <v>Abjuration</v>
      </c>
      <c r="T514" s="9" t="str">
        <f>IF(ISNA($J514), IF(ISNA($K514), IF(ISNA($L514), IF(ISNA($M514), IF(ISNA($N514), IF(ISNA($O514), IF(ISNA($P514), IF(ISNA($Q514), IF(ISNA($R514), "###error###", "WM"),"IL"),"NE"),"EN"),"EV"),"TR"),"DI"),"CO"),"AB")</f>
        <v>AB</v>
      </c>
      <c r="U514" s="9">
        <f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67</v>
      </c>
      <c r="V514" s="9" t="str">
        <f>INDEX('Wand Mapping'!K:K, U514)</f>
        <v>wand_ai_650</v>
      </c>
      <c r="W514" s="9" t="str">
        <f>_xlfn.CONCAT(V514, "_", T514)</f>
        <v>wand_ai_650_AB</v>
      </c>
      <c r="Z514" s="9" t="str">
        <f>IF(ISBLANK(X514), W514, X514)</f>
        <v>wand_ai_650_AB</v>
      </c>
    </row>
    <row r="515" spans="1:59">
      <c r="A515" s="9" t="s">
        <v>398</v>
      </c>
      <c r="B515" s="9" t="s">
        <v>1819</v>
      </c>
      <c r="C515" s="9">
        <v>5</v>
      </c>
      <c r="D515" s="9">
        <v>9</v>
      </c>
      <c r="E515" s="9" t="str">
        <f>_xlfn.CONCAT(B515, RIGHT(_xlfn.CONCAT("0", D515), 2))</f>
        <v>BZ-S509</v>
      </c>
      <c r="F515" s="9" t="s">
        <v>1671</v>
      </c>
      <c r="G515" s="9" t="s">
        <v>655</v>
      </c>
      <c r="H515" s="9" t="s">
        <v>654</v>
      </c>
      <c r="I515" s="9" t="s">
        <v>1668</v>
      </c>
      <c r="J515" s="9" t="e">
        <f>MATCH($A515, 'Spells By School'!A:A, 0)</f>
        <v>#N/A</v>
      </c>
      <c r="K515" s="9" t="e">
        <f>MATCH($A515, 'Spells By School'!B:B, 0)</f>
        <v>#N/A</v>
      </c>
      <c r="L515" s="9" t="e">
        <f>MATCH($A515, 'Spells By School'!C:C, 0)</f>
        <v>#N/A</v>
      </c>
      <c r="M515" s="9">
        <f>MATCH($A515, 'Spells By School'!D:D, 0)</f>
        <v>55</v>
      </c>
      <c r="N515" s="9" t="e">
        <f>MATCH($A515, 'Spells By School'!E:E, 0)</f>
        <v>#N/A</v>
      </c>
      <c r="O515" s="9" t="e">
        <f>MATCH($A515, 'Spells By School'!F:F, 0)</f>
        <v>#N/A</v>
      </c>
      <c r="P515" s="9" t="e">
        <f ca="1">MATCH($A515, 'Spells By School'!G:G, 0)</f>
        <v>#N/A</v>
      </c>
      <c r="Q515" s="9" t="e">
        <f>MATCH($A515, 'Spells By School'!H:H, 0)</f>
        <v>#N/A</v>
      </c>
      <c r="R515" s="9" t="e">
        <f>MATCH($A515, 'Spells By School'!I:I, 0)</f>
        <v>#N/A</v>
      </c>
      <c r="S515" s="9" t="str">
        <f>IF(ISNA($J515), IF(ISNA($K515), IF(ISNA($L515), IF(ISNA($M515), IF(ISNA($N515), IF(ISNA($O515), IF(ISNA($P515), IF(ISNA($Q515), IF(ISNA($R515), "###error###", R$1),Q$1),P$1),O$1),N$1),M$1),L$1),K$1),J$1)</f>
        <v>Transmutation</v>
      </c>
      <c r="T515" s="9" t="str">
        <f>IF(ISNA($J515), IF(ISNA($K515), IF(ISNA($L515), IF(ISNA($M515), IF(ISNA($N515), IF(ISNA($O515), IF(ISNA($P515), IF(ISNA($Q515), IF(ISNA($R515), "###error###", "WM"),"IL"),"NE"),"EN"),"EV"),"TR"),"DI"),"CO"),"AB")</f>
        <v>TR</v>
      </c>
      <c r="U515" s="9">
        <f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65</v>
      </c>
      <c r="V515" s="9" t="str">
        <f>INDEX('Wand Mapping'!K:K, U515)</f>
        <v>wand_ai_630</v>
      </c>
      <c r="W515" s="9" t="str">
        <f>_xlfn.CONCAT(V515, "_", T515)</f>
        <v>wand_ai_630_TR</v>
      </c>
      <c r="Z515" s="9" t="str">
        <f>IF(ISBLANK(X515), W515, X515)</f>
        <v>wand_ai_630_TR</v>
      </c>
    </row>
    <row r="516" spans="1:59">
      <c r="A516" s="9" t="s">
        <v>596</v>
      </c>
      <c r="B516" s="9" t="s">
        <v>1822</v>
      </c>
      <c r="C516" s="9">
        <v>5</v>
      </c>
      <c r="D516" s="9">
        <v>9</v>
      </c>
      <c r="E516" s="9" t="str">
        <f>_xlfn.CONCAT(B516, RIGHT(_xlfn.CONCAT("0", D516), 2))</f>
        <v>BZ-S809</v>
      </c>
      <c r="F516" s="9" t="s">
        <v>1674</v>
      </c>
      <c r="G516" s="9" t="s">
        <v>655</v>
      </c>
      <c r="H516" s="9" t="s">
        <v>654</v>
      </c>
      <c r="I516" s="9" t="s">
        <v>1668</v>
      </c>
      <c r="J516" s="9" t="e">
        <f>MATCH($A516, 'Spells By School'!A:A, 0)</f>
        <v>#N/A</v>
      </c>
      <c r="K516" s="9" t="e">
        <f>MATCH($A516, 'Spells By School'!B:B, 0)</f>
        <v>#N/A</v>
      </c>
      <c r="L516" s="9" t="e">
        <f>MATCH($A516, 'Spells By School'!C:C, 0)</f>
        <v>#N/A</v>
      </c>
      <c r="M516" s="9">
        <f>MATCH($A516, 'Spells By School'!D:D, 0)</f>
        <v>5</v>
      </c>
      <c r="N516" s="9" t="e">
        <f>MATCH($A516, 'Spells By School'!E:E, 0)</f>
        <v>#N/A</v>
      </c>
      <c r="O516" s="9" t="e">
        <f>MATCH($A516, 'Spells By School'!F:F, 0)</f>
        <v>#N/A</v>
      </c>
      <c r="P516" s="9" t="e">
        <f ca="1">MATCH($A516, 'Spells By School'!G:G, 0)</f>
        <v>#N/A</v>
      </c>
      <c r="Q516" s="9" t="e">
        <f>MATCH($A516, 'Spells By School'!H:H, 0)</f>
        <v>#N/A</v>
      </c>
      <c r="R516" s="9" t="e">
        <f>MATCH($A516, 'Spells By School'!I:I, 0)</f>
        <v>#N/A</v>
      </c>
      <c r="S516" s="9" t="str">
        <f>IF(ISNA($J516), IF(ISNA($K516), IF(ISNA($L516), IF(ISNA($M516), IF(ISNA($N516), IF(ISNA($O516), IF(ISNA($P516), IF(ISNA($Q516), IF(ISNA($R516), "###error###", R$1),Q$1),P$1),O$1),N$1),M$1),L$1),K$1),J$1)</f>
        <v>Transmutation</v>
      </c>
      <c r="T516" s="9" t="str">
        <f>IF(ISNA($J516), IF(ISNA($K516), IF(ISNA($L516), IF(ISNA($M516), IF(ISNA($N516), IF(ISNA($O516), IF(ISNA($P516), IF(ISNA($Q516), IF(ISNA($R516), "###error###", "WM"),"IL"),"NE"),"EN"),"EV"),"TR"),"DI"),"CO"),"AB")</f>
        <v>TR</v>
      </c>
      <c r="U516" s="9">
        <f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95</v>
      </c>
      <c r="V516" s="9" t="str">
        <f>INDEX('Wand Mapping'!K:K, U516)</f>
        <v>wand_ai_930</v>
      </c>
      <c r="W516" s="9" t="str">
        <f>_xlfn.CONCAT(V516, "_", T516)</f>
        <v>wand_ai_930_TR</v>
      </c>
      <c r="Z516" s="9" t="str">
        <f>IF(ISBLANK(X516), W516, X516)</f>
        <v>wand_ai_930_TR</v>
      </c>
    </row>
    <row r="517" spans="1:59">
      <c r="A517" s="9" t="s">
        <v>354</v>
      </c>
      <c r="B517" s="9" t="s">
        <v>1823</v>
      </c>
      <c r="C517" s="9">
        <v>6</v>
      </c>
      <c r="D517" s="9">
        <v>12</v>
      </c>
      <c r="E517" s="9" t="str">
        <f>_xlfn.CONCAT(B517, RIGHT(_xlfn.CONCAT("0", D517), 2))</f>
        <v>BZ-S912</v>
      </c>
      <c r="F517" s="9" t="s">
        <v>1675</v>
      </c>
      <c r="G517" s="9" t="s">
        <v>655</v>
      </c>
      <c r="H517" s="9" t="s">
        <v>654</v>
      </c>
      <c r="I517" s="9" t="s">
        <v>1668</v>
      </c>
      <c r="J517" s="9" t="e">
        <f>MATCH($A517, 'Spells By School'!A:A, 0)</f>
        <v>#N/A</v>
      </c>
      <c r="K517" s="9" t="e">
        <f>MATCH($A517, 'Spells By School'!B:B, 0)</f>
        <v>#N/A</v>
      </c>
      <c r="L517" s="9" t="e">
        <f>MATCH($A517, 'Spells By School'!C:C, 0)</f>
        <v>#N/A</v>
      </c>
      <c r="M517" s="9" t="e">
        <f>MATCH($A517, 'Spells By School'!D:D, 0)</f>
        <v>#N/A</v>
      </c>
      <c r="N517" s="9" t="e">
        <f>MATCH($A517, 'Spells By School'!E:E, 0)</f>
        <v>#N/A</v>
      </c>
      <c r="O517" s="9" t="e">
        <f>MATCH($A517, 'Spells By School'!F:F, 0)</f>
        <v>#N/A</v>
      </c>
      <c r="P517" s="9">
        <f ca="1">MATCH($A517, 'Spells By School'!G:G, 0)</f>
        <v>63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 ca="1">IF(ISNA($J517), IF(ISNA($K517), IF(ISNA($L517), IF(ISNA($M517), IF(ISNA($N517), IF(ISNA($O517), IF(ISNA($P517), IF(ISNA($Q517), IF(ISNA($R517), "###error###", R$1),Q$1),P$1),O$1),N$1),M$1),L$1),K$1),J$1)</f>
        <v>Necromancy</v>
      </c>
      <c r="T517" s="9" t="str">
        <f ca="1">IF(ISNA($J517), IF(ISNA($K517), IF(ISNA($L517), IF(ISNA($M517), IF(ISNA($N517), IF(ISNA($O517), IF(ISNA($P517), IF(ISNA($Q517), IF(ISNA($R517), "###error###", "WM"),"IL"),"NE"),"EN"),"EV"),"TR"),"DI"),"CO"),"AB")</f>
        <v>NE</v>
      </c>
      <c r="U517" s="9">
        <f ca="1"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58</v>
      </c>
      <c r="V517" s="9" t="str">
        <f ca="1">INDEX('Wand Mapping'!K:K, U517)</f>
        <v>wand_ai_560</v>
      </c>
      <c r="W517" s="9" t="str">
        <f ca="1">_xlfn.CONCAT(V517, "_", T517)</f>
        <v>wand_ai_560_NE</v>
      </c>
      <c r="Z517" s="9" t="str">
        <f ca="1">IF(ISBLANK(X517), W517, X517)</f>
        <v>wand_ai_560_NE</v>
      </c>
    </row>
    <row r="518" spans="1:59">
      <c r="A518" s="9" t="s">
        <v>480</v>
      </c>
      <c r="B518" s="9" t="s">
        <v>1824</v>
      </c>
      <c r="C518" s="9">
        <v>6</v>
      </c>
      <c r="D518" s="9">
        <v>12</v>
      </c>
      <c r="E518" s="9" t="str">
        <f>_xlfn.CONCAT(B518, RIGHT(_xlfn.CONCAT("0", D518), 2))</f>
        <v>BZ-SA12</v>
      </c>
      <c r="F518" s="9" t="s">
        <v>1676</v>
      </c>
      <c r="G518" s="9" t="s">
        <v>655</v>
      </c>
      <c r="H518" s="9" t="s">
        <v>654</v>
      </c>
      <c r="I518" s="9" t="s">
        <v>1668</v>
      </c>
      <c r="J518" s="9" t="e">
        <f>MATCH($A518, 'Spells By School'!A:A, 0)</f>
        <v>#N/A</v>
      </c>
      <c r="K518" s="9">
        <f>MATCH($A518, 'Spells By School'!B:B, 0)</f>
        <v>22</v>
      </c>
      <c r="L518" s="9" t="e">
        <f>MATCH($A518, 'Spells By School'!C:C, 0)</f>
        <v>#N/A</v>
      </c>
      <c r="M518" s="9" t="e">
        <f>MATCH($A518, 'Spells By School'!D:D, 0)</f>
        <v>#N/A</v>
      </c>
      <c r="N518" s="9" t="e">
        <f>MATCH($A518, 'Spells By School'!E:E, 0)</f>
        <v>#N/A</v>
      </c>
      <c r="O518" s="9" t="e">
        <f>MATCH($A518, 'Spells By School'!F:F, 0)</f>
        <v>#N/A</v>
      </c>
      <c r="P518" s="9" t="e">
        <f ca="1">MATCH($A518, 'Spells By School'!G:G, 0)</f>
        <v>#N/A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>IF(ISNA($J518), IF(ISNA($K518), IF(ISNA($L518), IF(ISNA($M518), IF(ISNA($N518), IF(ISNA($O518), IF(ISNA($P518), IF(ISNA($Q518), IF(ISNA($R518), "###error###", R$1),Q$1),P$1),O$1),N$1),M$1),L$1),K$1),J$1)</f>
        <v>Conjuration</v>
      </c>
      <c r="T518" s="9" t="str">
        <f>IF(ISNA($J518), IF(ISNA($K518), IF(ISNA($L518), IF(ISNA($M518), IF(ISNA($N518), IF(ISNA($O518), IF(ISNA($P518), IF(ISNA($Q518), IF(ISNA($R518), "###error###", "WM"),"IL"),"NE"),"EN"),"EV"),"TR"),"DI"),"CO"),"AB")</f>
        <v>CO</v>
      </c>
      <c r="U518" s="9">
        <f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78</v>
      </c>
      <c r="V518" s="9" t="str">
        <f>INDEX('Wand Mapping'!K:K, U518)</f>
        <v>wand_ai_760</v>
      </c>
      <c r="W518" s="9" t="str">
        <f>_xlfn.CONCAT(V518, "_", T518)</f>
        <v>wand_ai_760_CO</v>
      </c>
      <c r="Z518" s="9" t="str">
        <f>IF(ISBLANK(X518), W518, X518)</f>
        <v>wand_ai_760_CO</v>
      </c>
    </row>
    <row r="519" spans="1:59">
      <c r="A519" s="9" t="s">
        <v>231</v>
      </c>
      <c r="B519" s="9" t="s">
        <v>1825</v>
      </c>
      <c r="C519" s="9">
        <v>6</v>
      </c>
      <c r="D519" s="9">
        <v>12</v>
      </c>
      <c r="E519" s="9" t="str">
        <f>_xlfn.CONCAT(B519, RIGHT(_xlfn.CONCAT("0", D519), 2))</f>
        <v>BZ-SB12</v>
      </c>
      <c r="F519" s="9" t="s">
        <v>1677</v>
      </c>
      <c r="G519" s="9" t="s">
        <v>655</v>
      </c>
      <c r="H519" s="9" t="s">
        <v>654</v>
      </c>
      <c r="I519" s="9" t="s">
        <v>1668</v>
      </c>
      <c r="J519" s="9" t="e">
        <f>MATCH($A519, 'Spells By School'!A:A, 0)</f>
        <v>#N/A</v>
      </c>
      <c r="K519" s="9" t="e">
        <f>MATCH($A519, 'Spells By School'!B:B, 0)</f>
        <v>#N/A</v>
      </c>
      <c r="L519" s="9" t="e">
        <f>MATCH($A519, 'Spells By School'!C:C, 0)</f>
        <v>#N/A</v>
      </c>
      <c r="M519" s="9" t="e">
        <f>MATCH($A519, 'Spells By School'!D:D, 0)</f>
        <v>#N/A</v>
      </c>
      <c r="N519" s="9" t="e">
        <f>MATCH($A519, 'Spells By School'!E:E, 0)</f>
        <v>#N/A</v>
      </c>
      <c r="O519" s="9" t="e">
        <f>MATCH($A519, 'Spells By School'!F:F, 0)</f>
        <v>#N/A</v>
      </c>
      <c r="P519" s="9">
        <f ca="1">MATCH($A519, 'Spells By School'!G:G, 0)</f>
        <v>44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 ca="1">IF(ISNA($J519), IF(ISNA($K519), IF(ISNA($L519), IF(ISNA($M519), IF(ISNA($N519), IF(ISNA($O519), IF(ISNA($P519), IF(ISNA($Q519), IF(ISNA($R519), "###error###", R$1),Q$1),P$1),O$1),N$1),M$1),L$1),K$1),J$1)</f>
        <v>Necromancy</v>
      </c>
      <c r="T519" s="9" t="str">
        <f ca="1">IF(ISNA($J519), IF(ISNA($K519), IF(ISNA($L519), IF(ISNA($M519), IF(ISNA($N519), IF(ISNA($O519), IF(ISNA($P519), IF(ISNA($Q519), IF(ISNA($R519), "###error###", "WM"),"IL"),"NE"),"EN"),"EV"),"TR"),"DI"),"CO"),"AB")</f>
        <v>NE</v>
      </c>
      <c r="U519" s="9">
        <f ca="1"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40</v>
      </c>
      <c r="V519" s="9" t="str">
        <f ca="1">INDEX('Wand Mapping'!K:K, U519)</f>
        <v>wand_ai_380</v>
      </c>
      <c r="W519" s="9" t="str">
        <f ca="1">_xlfn.CONCAT(V519, "_", T519)</f>
        <v>wand_ai_380_NE</v>
      </c>
      <c r="Z519" s="9" t="str">
        <f ca="1">IF(ISBLANK(X519), W519, X519)</f>
        <v>wand_ai_380_NE</v>
      </c>
    </row>
    <row r="520" spans="1:59">
      <c r="A520" s="9" t="s">
        <v>70</v>
      </c>
      <c r="B520" s="9" t="s">
        <v>1826</v>
      </c>
      <c r="C520" s="9">
        <v>6</v>
      </c>
      <c r="D520" s="9">
        <v>12</v>
      </c>
      <c r="E520" s="9" t="str">
        <f>_xlfn.CONCAT(B520, RIGHT(_xlfn.CONCAT("0", D520), 2))</f>
        <v>BZ-SC12</v>
      </c>
      <c r="F520" s="9" t="s">
        <v>1678</v>
      </c>
      <c r="G520" s="9" t="s">
        <v>655</v>
      </c>
      <c r="H520" s="9" t="s">
        <v>654</v>
      </c>
      <c r="I520" s="9" t="s">
        <v>1668</v>
      </c>
      <c r="J520" s="9" t="e">
        <f>MATCH($A520, 'Spells By School'!A:A, 0)</f>
        <v>#N/A</v>
      </c>
      <c r="K520" s="9" t="e">
        <f>MATCH($A520, 'Spells By School'!B:B, 0)</f>
        <v>#N/A</v>
      </c>
      <c r="L520" s="9" t="e">
        <f>MATCH($A520, 'Spells By School'!C:C, 0)</f>
        <v>#N/A</v>
      </c>
      <c r="M520" s="9">
        <f>MATCH($A520, 'Spells By School'!D:D, 0)</f>
        <v>35</v>
      </c>
      <c r="N520" s="9" t="e">
        <f>MATCH($A520, 'Spells By School'!E:E, 0)</f>
        <v>#N/A</v>
      </c>
      <c r="O520" s="9" t="e">
        <f>MATCH($A520, 'Spells By School'!F:F, 0)</f>
        <v>#N/A</v>
      </c>
      <c r="P520" s="9" t="e">
        <f ca="1">MATCH($A520, 'Spells By School'!G:G, 0)</f>
        <v>#N/A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>IF(ISNA($J520), IF(ISNA($K520), IF(ISNA($L520), IF(ISNA($M520), IF(ISNA($N520), IF(ISNA($O520), IF(ISNA($P520), IF(ISNA($Q520), IF(ISNA($R520), "###error###", R$1),Q$1),P$1),O$1),N$1),M$1),L$1),K$1),J$1)</f>
        <v>Transmutation</v>
      </c>
      <c r="T520" s="9" t="str">
        <f>IF(ISNA($J520), IF(ISNA($K520), IF(ISNA($L520), IF(ISNA($M520), IF(ISNA($N520), IF(ISNA($O520), IF(ISNA($P520), IF(ISNA($Q520), IF(ISNA($R520), "###error###", "WM"),"IL"),"NE"),"EN"),"EV"),"TR"),"DI"),"CO"),"AB")</f>
        <v>TR</v>
      </c>
      <c r="U520" s="9">
        <f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13</v>
      </c>
      <c r="V520" s="9" t="str">
        <f>INDEX('Wand Mapping'!K:K, U520)</f>
        <v>wand_ai_110</v>
      </c>
      <c r="W520" s="9" t="str">
        <f>_xlfn.CONCAT(V520, "_", T520)</f>
        <v>wand_ai_110_TR</v>
      </c>
      <c r="Z520" s="9" t="str">
        <f>IF(ISBLANK(X520), W520, X520)</f>
        <v>wand_ai_110_TR</v>
      </c>
    </row>
    <row r="521" spans="1:59">
      <c r="A521" s="9" t="s">
        <v>266</v>
      </c>
      <c r="B521" s="9" t="s">
        <v>1827</v>
      </c>
      <c r="C521" s="9">
        <v>8</v>
      </c>
      <c r="D521" s="9">
        <v>16</v>
      </c>
      <c r="E521" s="9" t="str">
        <f>_xlfn.CONCAT(B521, RIGHT(_xlfn.CONCAT("0", D521), 2))</f>
        <v>BZ-SD16</v>
      </c>
      <c r="F521" s="9" t="s">
        <v>1679</v>
      </c>
      <c r="G521" s="9" t="s">
        <v>655</v>
      </c>
      <c r="H521" s="9" t="s">
        <v>654</v>
      </c>
      <c r="I521" s="9" t="s">
        <v>1668</v>
      </c>
      <c r="J521" s="9" t="e">
        <f>MATCH($A521, 'Spells By School'!A:A, 0)</f>
        <v>#N/A</v>
      </c>
      <c r="K521" s="9">
        <f>MATCH($A521, 'Spells By School'!B:B, 0)</f>
        <v>65</v>
      </c>
      <c r="L521" s="9" t="e">
        <f>MATCH($A521, 'Spells By School'!C:C, 0)</f>
        <v>#N/A</v>
      </c>
      <c r="M521" s="9" t="e">
        <f>MATCH($A521, 'Spells By School'!D:D, 0)</f>
        <v>#N/A</v>
      </c>
      <c r="N521" s="9" t="e">
        <f>MATCH($A521, 'Spells By School'!E:E, 0)</f>
        <v>#N/A</v>
      </c>
      <c r="O521" s="9" t="e">
        <f>MATCH($A521, 'Spells By School'!F:F, 0)</f>
        <v>#N/A</v>
      </c>
      <c r="P521" s="9" t="e">
        <f ca="1">MATCH($A521, 'Spells By School'!G:G, 0)</f>
        <v>#N/A</v>
      </c>
      <c r="Q521" s="9" t="e">
        <f>MATCH($A521, 'Spells By School'!H:H, 0)</f>
        <v>#N/A</v>
      </c>
      <c r="R521" s="9" t="e">
        <f>MATCH($A521, 'Spells By School'!I:I, 0)</f>
        <v>#N/A</v>
      </c>
      <c r="S521" s="9" t="str">
        <f>IF(ISNA($J521), IF(ISNA($K521), IF(ISNA($L521), IF(ISNA($M521), IF(ISNA($N521), IF(ISNA($O521), IF(ISNA($P521), IF(ISNA($Q521), IF(ISNA($R521), "###error###", R$1),Q$1),P$1),O$1),N$1),M$1),L$1),K$1),J$1)</f>
        <v>Conjuration</v>
      </c>
      <c r="T521" s="9" t="str">
        <f>IF(ISNA($J521), IF(ISNA($K521), IF(ISNA($L521), IF(ISNA($M521), IF(ISNA($N521), IF(ISNA($O521), IF(ISNA($P521), IF(ISNA($Q521), IF(ISNA($R521), "###error###", "WM"),"IL"),"NE"),"EN"),"EV"),"TR"),"DI"),"CO"),"AB")</f>
        <v>CO</v>
      </c>
      <c r="U521" s="9">
        <f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45</v>
      </c>
      <c r="V521" s="9" t="str">
        <f>INDEX('Wand Mapping'!K:K, U521)</f>
        <v>wand_ai_430</v>
      </c>
      <c r="W521" s="9" t="str">
        <f>_xlfn.CONCAT(V521, "_", T521)</f>
        <v>wand_ai_430_CO</v>
      </c>
      <c r="Z521" s="9" t="str">
        <f>IF(ISBLANK(X521), W521, X521)</f>
        <v>wand_ai_430_CO</v>
      </c>
    </row>
    <row r="522" spans="1:59">
      <c r="A522" s="9" t="s">
        <v>246</v>
      </c>
      <c r="B522" s="9" t="s">
        <v>1828</v>
      </c>
      <c r="C522" s="9">
        <v>8</v>
      </c>
      <c r="D522" s="9">
        <v>16</v>
      </c>
      <c r="E522" s="9" t="str">
        <f>_xlfn.CONCAT(B522, RIGHT(_xlfn.CONCAT("0", D522), 2))</f>
        <v>BZ-SE16</v>
      </c>
      <c r="F522" s="9" t="s">
        <v>1680</v>
      </c>
      <c r="G522" s="9" t="s">
        <v>655</v>
      </c>
      <c r="H522" s="9" t="s">
        <v>654</v>
      </c>
      <c r="I522" s="9" t="s">
        <v>1668</v>
      </c>
      <c r="J522" s="9" t="e">
        <f>MATCH($A522, 'Spells By School'!A:A, 0)</f>
        <v>#N/A</v>
      </c>
      <c r="K522" s="9" t="e">
        <f>MATCH($A522, 'Spells By School'!B:B, 0)</f>
        <v>#N/A</v>
      </c>
      <c r="L522" s="9" t="e">
        <f>MATCH($A522, 'Spells By School'!C:C, 0)</f>
        <v>#N/A</v>
      </c>
      <c r="M522" s="9" t="e">
        <f>MATCH($A522, 'Spells By School'!D:D, 0)</f>
        <v>#N/A</v>
      </c>
      <c r="N522" s="9" t="e">
        <f>MATCH($A522, 'Spells By School'!E:E, 0)</f>
        <v>#N/A</v>
      </c>
      <c r="O522" s="9">
        <f>MATCH($A522, 'Spells By School'!F:F, 0)</f>
        <v>10</v>
      </c>
      <c r="P522" s="9" t="e">
        <f ca="1">MATCH($A522, 'Spells By School'!G:G, 0)</f>
        <v>#N/A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>IF(ISNA($J522), IF(ISNA($K522), IF(ISNA($L522), IF(ISNA($M522), IF(ISNA($N522), IF(ISNA($O522), IF(ISNA($P522), IF(ISNA($Q522), IF(ISNA($R522), "###error###", R$1),Q$1),P$1),O$1),N$1),M$1),L$1),K$1),J$1)</f>
        <v>Enchantment</v>
      </c>
      <c r="T522" s="9" t="str">
        <f>IF(ISNA($J522), IF(ISNA($K522), IF(ISNA($L522), IF(ISNA($M522), IF(ISNA($N522), IF(ISNA($O522), IF(ISNA($P522), IF(ISNA($Q522), IF(ISNA($R522), "###error###", "WM"),"IL"),"NE"),"EN"),"EV"),"TR"),"DI"),"CO"),"AB")</f>
        <v>EN</v>
      </c>
      <c r="U522" s="9">
        <f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42</v>
      </c>
      <c r="V522" s="9" t="str">
        <f>INDEX('Wand Mapping'!K:K, U522)</f>
        <v>wand_ai_400</v>
      </c>
      <c r="W522" s="9" t="str">
        <f>_xlfn.CONCAT(V522, "_", T522)</f>
        <v>wand_ai_400_EN</v>
      </c>
      <c r="Z522" s="9" t="str">
        <f>IF(ISBLANK(X522), W522, X522)</f>
        <v>wand_ai_400_EN</v>
      </c>
    </row>
    <row r="523" spans="1:59">
      <c r="A523" s="9" t="s">
        <v>260</v>
      </c>
      <c r="B523" s="9" t="s">
        <v>1829</v>
      </c>
      <c r="C523" s="9">
        <v>9</v>
      </c>
      <c r="D523" s="9">
        <v>18</v>
      </c>
      <c r="E523" s="9" t="str">
        <f>_xlfn.CONCAT(B523, RIGHT(_xlfn.CONCAT("0", D523), 2))</f>
        <v>BZ-SF18</v>
      </c>
      <c r="F523" s="9" t="s">
        <v>1681</v>
      </c>
      <c r="G523" s="9" t="s">
        <v>655</v>
      </c>
      <c r="H523" s="9" t="s">
        <v>654</v>
      </c>
      <c r="I523" s="9" t="s">
        <v>1668</v>
      </c>
      <c r="J523" s="9" t="e">
        <f>MATCH($A523, 'Spells By School'!A:A, 0)</f>
        <v>#N/A</v>
      </c>
      <c r="K523" s="9" t="e">
        <f>MATCH($A523, 'Spells By School'!B:B, 0)</f>
        <v>#N/A</v>
      </c>
      <c r="L523" s="9" t="e">
        <f>MATCH($A523, 'Spells By School'!C:C, 0)</f>
        <v>#N/A</v>
      </c>
      <c r="M523" s="9">
        <f>MATCH($A523, 'Spells By School'!D:D, 0)</f>
        <v>22</v>
      </c>
      <c r="N523" s="9" t="e">
        <f>MATCH($A523, 'Spells By School'!E:E, 0)</f>
        <v>#N/A</v>
      </c>
      <c r="O523" s="9" t="e">
        <f>MATCH($A523, 'Spells By School'!F:F, 0)</f>
        <v>#N/A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>IF(ISNA($J523), IF(ISNA($K523), IF(ISNA($L523), IF(ISNA($M523), IF(ISNA($N523), IF(ISNA($O523), IF(ISNA($P523), IF(ISNA($Q523), IF(ISNA($R523), "###error###", R$1),Q$1),P$1),O$1),N$1),M$1),L$1),K$1),J$1)</f>
        <v>Transmutation</v>
      </c>
      <c r="T523" s="9" t="str">
        <f>IF(ISNA($J523), IF(ISNA($K523), IF(ISNA($L523), IF(ISNA($M523), IF(ISNA($N523), IF(ISNA($O523), IF(ISNA($P523), IF(ISNA($Q523), IF(ISNA($R523), "###error###", "WM"),"IL"),"NE"),"EN"),"EV"),"TR"),"DI"),"CO"),"AB")</f>
        <v>TR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44</v>
      </c>
      <c r="V523" s="9" t="str">
        <f>INDEX('Wand Mapping'!K:K, U523)</f>
        <v>wand_ai_420</v>
      </c>
      <c r="W523" s="9" t="str">
        <f>_xlfn.CONCAT(V523, "_", T523)</f>
        <v>wand_ai_420_TR</v>
      </c>
      <c r="Z523" s="9" t="str">
        <f>IF(ISBLANK(X523), W523, X523)</f>
        <v>wand_ai_420_TR</v>
      </c>
    </row>
    <row r="524" spans="1:59">
      <c r="A524" s="9" t="s">
        <v>312</v>
      </c>
      <c r="B524" s="9" t="s">
        <v>1830</v>
      </c>
      <c r="C524" s="13" t="s">
        <v>1371</v>
      </c>
      <c r="D524" s="9">
        <v>18</v>
      </c>
      <c r="E524" s="9" t="str">
        <f>_xlfn.CONCAT(B524, RIGHT(_xlfn.CONCAT("0", D524), 2))</f>
        <v>BZ-SG18</v>
      </c>
      <c r="F524" s="9" t="s">
        <v>1682</v>
      </c>
      <c r="G524" s="9" t="s">
        <v>655</v>
      </c>
      <c r="H524" s="9" t="s">
        <v>654</v>
      </c>
      <c r="I524" s="9" t="s">
        <v>1668</v>
      </c>
      <c r="J524" s="9" t="e">
        <f>MATCH($A524, 'Spells By School'!A:A, 0)</f>
        <v>#N/A</v>
      </c>
      <c r="K524" s="9" t="e">
        <f>MATCH($A524, 'Spells By School'!B:B, 0)</f>
        <v>#N/A</v>
      </c>
      <c r="L524" s="9" t="e">
        <f>MATCH($A524, 'Spells By School'!C:C, 0)</f>
        <v>#N/A</v>
      </c>
      <c r="M524" s="9" t="e">
        <f>MATCH($A524, 'Spells By School'!D:D, 0)</f>
        <v>#N/A</v>
      </c>
      <c r="N524" s="9">
        <f>MATCH($A524, 'Spells By School'!E:E, 0)</f>
        <v>71</v>
      </c>
      <c r="O524" s="9" t="e">
        <f>MATCH($A524, 'Spells By School'!F:F, 0)</f>
        <v>#N/A</v>
      </c>
      <c r="P524" s="9" t="e">
        <f ca="1">MATCH($A524, 'Spells By School'!G:G, 0)</f>
        <v>#N/A</v>
      </c>
      <c r="Q524" s="9" t="e">
        <f>MATCH($A524, 'Spells By School'!H:H, 0)</f>
        <v>#N/A</v>
      </c>
      <c r="R524" s="9" t="e">
        <f>MATCH($A524, 'Spells By School'!I:I, 0)</f>
        <v>#N/A</v>
      </c>
      <c r="S524" s="9" t="str">
        <f>IF(ISNA($J524), IF(ISNA($K524), IF(ISNA($L524), IF(ISNA($M524), IF(ISNA($N524), IF(ISNA($O524), IF(ISNA($P524), IF(ISNA($Q524), IF(ISNA($R524), "###error###", R$1),Q$1),P$1),O$1),N$1),M$1),L$1),K$1),J$1)</f>
        <v>Invocation</v>
      </c>
      <c r="T524" s="9" t="str">
        <f>IF(ISNA($J524), IF(ISNA($K524), IF(ISNA($L524), IF(ISNA($M524), IF(ISNA($N524), IF(ISNA($O524), IF(ISNA($P524), IF(ISNA($Q524), IF(ISNA($R524), "###error###", "WM"),"IL"),"NE"),"EN"),"EV"),"TR"),"DI"),"CO"),"AB")</f>
        <v>EV</v>
      </c>
      <c r="U524" s="9">
        <f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51</v>
      </c>
      <c r="V524" s="9" t="str">
        <f>INDEX('Wand Mapping'!K:K, U524)</f>
        <v>wand_ai_490</v>
      </c>
      <c r="W524" s="9" t="str">
        <f>_xlfn.CONCAT(V524, "_", T524)</f>
        <v>wand_ai_490_EV</v>
      </c>
      <c r="Z524" s="9" t="str">
        <f>IF(ISBLANK(X524), W524, X524)</f>
        <v>wand_ai_490_EV</v>
      </c>
    </row>
    <row r="525" spans="1:59">
      <c r="A525" s="9" t="s">
        <v>406</v>
      </c>
      <c r="B525" s="9" t="s">
        <v>1833</v>
      </c>
      <c r="C525" s="9">
        <v>5</v>
      </c>
      <c r="D525" s="9">
        <v>9</v>
      </c>
      <c r="E525" s="9" t="str">
        <f>_xlfn.CONCAT(B525, RIGHT(_xlfn.CONCAT("0", D525), 2))</f>
        <v>BZ-SJ09</v>
      </c>
      <c r="F525" s="9" t="s">
        <v>1685</v>
      </c>
      <c r="G525" s="9" t="s">
        <v>655</v>
      </c>
      <c r="H525" s="9" t="s">
        <v>654</v>
      </c>
      <c r="I525" s="9" t="s">
        <v>406</v>
      </c>
      <c r="J525" s="9" t="e">
        <f>MATCH($A525, 'Spells By School'!A:A, 0)</f>
        <v>#N/A</v>
      </c>
      <c r="K525" s="9" t="e">
        <f>MATCH($A525, 'Spells By School'!B:B, 0)</f>
        <v>#N/A</v>
      </c>
      <c r="L525" s="9" t="e">
        <f>MATCH($A525, 'Spells By School'!C:C, 0)</f>
        <v>#N/A</v>
      </c>
      <c r="M525" s="9" t="e">
        <f>MATCH($A525, 'Spells By School'!D:D, 0)</f>
        <v>#N/A</v>
      </c>
      <c r="N525" s="9" t="e">
        <f>MATCH($A525, 'Spells By School'!E:E, 0)</f>
        <v>#N/A</v>
      </c>
      <c r="O525" s="9" t="e">
        <f>MATCH($A525, 'Spells By School'!F:F, 0)</f>
        <v>#N/A</v>
      </c>
      <c r="P525" s="9">
        <f ca="1">MATCH($A525, 'Spells By School'!G:G, 0)</f>
        <v>60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 ca="1">IF(ISNA($J525), IF(ISNA($K525), IF(ISNA($L525), IF(ISNA($M525), IF(ISNA($N525), IF(ISNA($O525), IF(ISNA($P525), IF(ISNA($Q525), IF(ISNA($R525), "###error###", R$1),Q$1),P$1),O$1),N$1),M$1),L$1),K$1),J$1)</f>
        <v>Necromancy</v>
      </c>
      <c r="T525" s="9" t="str">
        <f ca="1">IF(ISNA($J525), IF(ISNA($K525), IF(ISNA($L525), IF(ISNA($M525), IF(ISNA($N525), IF(ISNA($O525), IF(ISNA($P525), IF(ISNA($Q525), IF(ISNA($R525), "###error###", "WM"),"IL"),"NE"),"EN"),"EV"),"TR"),"DI"),"CO"),"AB")</f>
        <v>NE</v>
      </c>
      <c r="U525" s="9">
        <f ca="1"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66</v>
      </c>
      <c r="V525" s="9" t="str">
        <f ca="1">INDEX('Wand Mapping'!K:K, U525)</f>
        <v>wand_ai_640</v>
      </c>
      <c r="W525" s="9" t="str">
        <f ca="1">_xlfn.CONCAT(V525, "_", T525)</f>
        <v>wand_ai_640_NE</v>
      </c>
      <c r="Z525" s="9" t="str">
        <f ca="1">IF(ISBLANK(X525), W525, X525)</f>
        <v>wand_ai_640_NE</v>
      </c>
    </row>
    <row r="526" spans="1:59">
      <c r="A526" s="9" t="s">
        <v>155</v>
      </c>
      <c r="B526" s="9" t="s">
        <v>1854</v>
      </c>
      <c r="C526" s="9">
        <v>4</v>
      </c>
      <c r="D526" s="9">
        <v>7</v>
      </c>
      <c r="E526" s="9" t="str">
        <f>_xlfn.CONCAT(B526, RIGHT(_xlfn.CONCAT("0", D526), 2))</f>
        <v>BZ-WD07</v>
      </c>
      <c r="F526" s="9" t="s">
        <v>1445</v>
      </c>
      <c r="G526" s="9" t="s">
        <v>655</v>
      </c>
      <c r="H526" s="9" t="s">
        <v>656</v>
      </c>
      <c r="J526" s="9" t="e">
        <f>MATCH($A526, 'Spells By School'!A:A, 0)</f>
        <v>#N/A</v>
      </c>
      <c r="K526" s="9" t="e">
        <f>MATCH($A526, 'Spells By School'!B:B, 0)</f>
        <v>#N/A</v>
      </c>
      <c r="L526" s="9" t="e">
        <f>MATCH($A526, 'Spells By School'!C:C, 0)</f>
        <v>#N/A</v>
      </c>
      <c r="M526" s="9" t="e">
        <f>MATCH($A526, 'Spells By School'!D:D, 0)</f>
        <v>#N/A</v>
      </c>
      <c r="N526" s="9" t="e">
        <f>MATCH($A526, 'Spells By School'!E:E, 0)</f>
        <v>#N/A</v>
      </c>
      <c r="O526" s="9">
        <f>MATCH($A526, 'Spells By School'!F:F, 0)</f>
        <v>18</v>
      </c>
      <c r="P526" s="9" t="e">
        <f ca="1">MATCH($A526, 'Spells By School'!G:G, 0)</f>
        <v>#N/A</v>
      </c>
      <c r="Q526" s="9" t="e">
        <f>MATCH($A526, 'Spells By School'!H:H, 0)</f>
        <v>#N/A</v>
      </c>
      <c r="R526" s="9" t="e">
        <f>MATCH($A526, 'Spells By School'!I:I, 0)</f>
        <v>#N/A</v>
      </c>
      <c r="S526" s="9" t="str">
        <f>IF(ISNA($J526), IF(ISNA($K526), IF(ISNA($L526), IF(ISNA($M526), IF(ISNA($N526), IF(ISNA($O526), IF(ISNA($P526), IF(ISNA($Q526), IF(ISNA($R526), "###error###", R$1),Q$1),P$1),O$1),N$1),M$1),L$1),K$1),J$1)</f>
        <v>Enchantment</v>
      </c>
      <c r="T526" s="9" t="str">
        <f>IF(ISNA($J526), IF(ISNA($K526), IF(ISNA($L526), IF(ISNA($M526), IF(ISNA($N526), IF(ISNA($O526), IF(ISNA($P526), IF(ISNA($Q526), IF(ISNA($R526), "###error###", "WM"),"IL"),"NE"),"EN"),"EV"),"TR"),"DI"),"CO"),"AB")</f>
        <v>EN</v>
      </c>
      <c r="U526" s="9">
        <f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27</v>
      </c>
      <c r="V526" s="9" t="str">
        <f>INDEX('Wand Mapping'!K:K, U526)</f>
        <v>wand_ai_250</v>
      </c>
      <c r="W526" s="9" t="str">
        <f>_xlfn.CONCAT(V526, "_", T526)</f>
        <v>wand_ai_250_EN</v>
      </c>
      <c r="Z526" s="9" t="str">
        <f>IF(ISBLANK(X526), W526, X526)</f>
        <v>wand_ai_250_EN</v>
      </c>
      <c r="AA526" s="9" t="b">
        <v>1</v>
      </c>
      <c r="AD526" s="9" t="b">
        <v>1</v>
      </c>
      <c r="AH526" s="9" t="b">
        <v>1</v>
      </c>
      <c r="AI526" s="9" t="b">
        <v>1</v>
      </c>
      <c r="AJ526" s="9" t="b">
        <v>1</v>
      </c>
      <c r="AK526" s="9" t="b">
        <v>1</v>
      </c>
      <c r="AL526" s="9" t="b">
        <v>1</v>
      </c>
      <c r="AM526" s="9" t="b">
        <v>1</v>
      </c>
      <c r="AX526" s="55">
        <v>74060</v>
      </c>
      <c r="AY526" s="55">
        <v>74061</v>
      </c>
      <c r="BD526" s="9">
        <v>4060</v>
      </c>
      <c r="BE526" s="9">
        <f>IF(BD526="", "", BD526+1)</f>
        <v>4061</v>
      </c>
      <c r="BF526" s="57" t="b">
        <f>AND(
OR(ISBLANK(AV526), AND(MOD(AV526, 10000) = BD526, QUOTIENT(AV526, 10000) = 6)),
OR(ISBLANK(AX526), AND(MOD(AX526, 10000) = BD526, QUOTIENT(AX526, 10000) = 7)),
OR(ISBLANK(AZ526), AND(MOD(AZ526, 10000) = BD526, QUOTIENT(AZ526, 10000) = 8)),
OR(ISBLANK(BB526), AND(MOD(BB526, 10000) = BD526, QUOTIENT(BB526, 10000) = 9))
)</f>
        <v>1</v>
      </c>
      <c r="BG526" s="57" t="b">
        <f>AND(
OR(ISBLANK(AW526), AND(MOD(AW526, 10000) = BE526, QUOTIENT(AW526, 10000) = 6)),
OR(ISBLANK(AY526), AND(MOD(AY526, 10000) = BE526, QUOTIENT(AY526, 10000) = 7)),
OR(ISBLANK(BA526), AND(MOD(BA526, 10000) = BE526, QUOTIENT(BA526, 10000) = 8)),
OR(ISBLANK(BC526), AND(MOD(BC526, 10000) = BE526, QUOTIENT(BC526, 10000) = 9))
)</f>
        <v>1</v>
      </c>
    </row>
    <row r="527" spans="1:59">
      <c r="A527" s="9" t="s">
        <v>137</v>
      </c>
      <c r="B527" s="9" t="s">
        <v>1855</v>
      </c>
      <c r="C527" s="9">
        <v>4</v>
      </c>
      <c r="D527" s="9">
        <v>7</v>
      </c>
      <c r="E527" s="9" t="str">
        <f>_xlfn.CONCAT(B527, RIGHT(_xlfn.CONCAT("0", D527), 2))</f>
        <v>BZ-WE07</v>
      </c>
      <c r="F527" s="9" t="s">
        <v>1446</v>
      </c>
      <c r="G527" s="9" t="s">
        <v>655</v>
      </c>
      <c r="H527" s="9" t="s">
        <v>656</v>
      </c>
      <c r="J527" s="9" t="e">
        <f>MATCH($A527, 'Spells By School'!A:A, 0)</f>
        <v>#N/A</v>
      </c>
      <c r="K527" s="9" t="e">
        <f>MATCH($A527, 'Spells By School'!B:B, 0)</f>
        <v>#N/A</v>
      </c>
      <c r="L527" s="9" t="e">
        <f>MATCH($A527, 'Spells By School'!C:C, 0)</f>
        <v>#N/A</v>
      </c>
      <c r="M527" s="9" t="e">
        <f>MATCH($A527, 'Spells By School'!D:D, 0)</f>
        <v>#N/A</v>
      </c>
      <c r="N527" s="9" t="e">
        <f>MATCH($A527, 'Spells By School'!E:E, 0)</f>
        <v>#N/A</v>
      </c>
      <c r="O527" s="9">
        <f>MATCH($A527, 'Spells By School'!F:F, 0)</f>
        <v>19</v>
      </c>
      <c r="P527" s="9" t="e">
        <f ca="1">MATCH($A527, 'Spells By School'!G:G, 0)</f>
        <v>#N/A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>IF(ISNA($J527), IF(ISNA($K527), IF(ISNA($L527), IF(ISNA($M527), IF(ISNA($N527), IF(ISNA($O527), IF(ISNA($P527), IF(ISNA($Q527), IF(ISNA($R527), "###error###", R$1),Q$1),P$1),O$1),N$1),M$1),L$1),K$1),J$1)</f>
        <v>Enchantment</v>
      </c>
      <c r="T527" s="9" t="str">
        <f>IF(ISNA($J527), IF(ISNA($K527), IF(ISNA($L527), IF(ISNA($M527), IF(ISNA($N527), IF(ISNA($O527), IF(ISNA($P527), IF(ISNA($Q527), IF(ISNA($R527), "###error###", "WM"),"IL"),"NE"),"EN"),"EV"),"TR"),"DI"),"CO"),"AB")</f>
        <v>EN</v>
      </c>
      <c r="U527" s="9">
        <f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24</v>
      </c>
      <c r="V527" s="9" t="str">
        <f>INDEX('Wand Mapping'!K:K, U527)</f>
        <v>wand_ai_220</v>
      </c>
      <c r="W527" s="9" t="str">
        <f>_xlfn.CONCAT(V527, "_", T527)</f>
        <v>wand_ai_220_EN</v>
      </c>
      <c r="Z527" s="9" t="str">
        <f>IF(ISBLANK(X527), W527, X527)</f>
        <v>wand_ai_220_EN</v>
      </c>
    </row>
    <row r="528" spans="1:59">
      <c r="A528" s="9" t="s">
        <v>1452</v>
      </c>
      <c r="B528" s="9" t="s">
        <v>1856</v>
      </c>
      <c r="C528" s="9">
        <v>4</v>
      </c>
      <c r="D528" s="9">
        <v>7</v>
      </c>
      <c r="E528" s="9" t="str">
        <f>_xlfn.CONCAT(B528, RIGHT(_xlfn.CONCAT("0", D528), 2))</f>
        <v>BZ-WF07</v>
      </c>
      <c r="F528" s="9" t="s">
        <v>1447</v>
      </c>
      <c r="G528" s="9" t="s">
        <v>655</v>
      </c>
      <c r="H528" s="9" t="s">
        <v>656</v>
      </c>
      <c r="J528" s="9" t="e">
        <f>MATCH($A528, 'Spells By School'!A:A, 0)</f>
        <v>#N/A</v>
      </c>
      <c r="K528" s="9" t="e">
        <f>MATCH($A528, 'Spells By School'!B:B, 0)</f>
        <v>#N/A</v>
      </c>
      <c r="L528" s="9" t="e">
        <f>MATCH($A528, 'Spells By School'!C:C, 0)</f>
        <v>#N/A</v>
      </c>
      <c r="M528" s="9" t="e">
        <f>MATCH($A528, 'Spells By School'!D:D, 0)</f>
        <v>#N/A</v>
      </c>
      <c r="N528" s="9" t="e">
        <f>MATCH($A528, 'Spells By School'!E:E, 0)</f>
        <v>#N/A</v>
      </c>
      <c r="O528" s="9">
        <f>MATCH($A528, 'Spells By School'!F:F, 0)</f>
        <v>49</v>
      </c>
      <c r="P528" s="9" t="e">
        <f ca="1">MATCH($A528, 'Spells By School'!G:G, 0)</f>
        <v>#N/A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>IF(ISNA($J528), IF(ISNA($K528), IF(ISNA($L528), IF(ISNA($M528), IF(ISNA($N528), IF(ISNA($O528), IF(ISNA($P528), IF(ISNA($Q528), IF(ISNA($R528), "###error###", R$1),Q$1),P$1),O$1),N$1),M$1),L$1),K$1),J$1)</f>
        <v>Enchantment</v>
      </c>
      <c r="T528" s="9" t="str">
        <f>IF(ISNA($J528), IF(ISNA($K528), IF(ISNA($L528), IF(ISNA($M528), IF(ISNA($N528), IF(ISNA($O528), IF(ISNA($P528), IF(ISNA($Q528), IF(ISNA($R528), "###error###", "WM"),"IL"),"NE"),"EN"),"EV"),"TR"),"DI"),"CO"),"AB")</f>
        <v>EN</v>
      </c>
      <c r="U528" s="9" t="e">
        <f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#N/A</v>
      </c>
      <c r="V528" s="9" t="e">
        <f>INDEX('Wand Mapping'!K:K, U528)</f>
        <v>#N/A</v>
      </c>
      <c r="W528" s="9" t="e">
        <f>_xlfn.CONCAT(V528, "_", T528)</f>
        <v>#N/A</v>
      </c>
      <c r="X528" s="60" t="s">
        <v>1960</v>
      </c>
      <c r="Z528" s="9" t="str">
        <f>IF(ISBLANK(X528), W528, X528)</f>
        <v>wand_ai_560_EN</v>
      </c>
      <c r="AA528" s="9" t="b">
        <v>1</v>
      </c>
      <c r="AD528" s="9" t="b">
        <v>1</v>
      </c>
      <c r="AH528" s="9" t="b">
        <v>1</v>
      </c>
      <c r="AI528" s="9" t="b">
        <v>1</v>
      </c>
      <c r="AJ528" s="9" t="b">
        <v>1</v>
      </c>
      <c r="AK528" s="9" t="b">
        <v>1</v>
      </c>
      <c r="AL528" s="9" t="b">
        <v>1</v>
      </c>
      <c r="AM528" s="9" t="b">
        <v>1</v>
      </c>
      <c r="AX528" s="55">
        <v>74062</v>
      </c>
      <c r="AY528" s="55">
        <v>74063</v>
      </c>
      <c r="BD528" s="9">
        <v>4062</v>
      </c>
      <c r="BE528" s="9">
        <f>IF(BD528="", "", BD528+1)</f>
        <v>4063</v>
      </c>
      <c r="BF528" s="57" t="b">
        <f>AND(
OR(ISBLANK(AV528), AND(MOD(AV528, 10000) = BD528, QUOTIENT(AV528, 10000) = 6)),
OR(ISBLANK(AX528), AND(MOD(AX528, 10000) = BD528, QUOTIENT(AX528, 10000) = 7)),
OR(ISBLANK(AZ528), AND(MOD(AZ528, 10000) = BD528, QUOTIENT(AZ528, 10000) = 8)),
OR(ISBLANK(BB528), AND(MOD(BB528, 10000) = BD528, QUOTIENT(BB528, 10000) = 9))
)</f>
        <v>1</v>
      </c>
      <c r="BG528" s="57" t="b">
        <f>AND(
OR(ISBLANK(AW528), AND(MOD(AW528, 10000) = BE528, QUOTIENT(AW528, 10000) = 6)),
OR(ISBLANK(AY528), AND(MOD(AY528, 10000) = BE528, QUOTIENT(AY528, 10000) = 7)),
OR(ISBLANK(BA528), AND(MOD(BA528, 10000) = BE528, QUOTIENT(BA528, 10000) = 8)),
OR(ISBLANK(BC528), AND(MOD(BC528, 10000) = BE528, QUOTIENT(BC528, 10000) = 9))
)</f>
        <v>1</v>
      </c>
    </row>
    <row r="529" spans="1:59">
      <c r="A529" s="9" t="s">
        <v>318</v>
      </c>
      <c r="B529" s="9" t="s">
        <v>1857</v>
      </c>
      <c r="C529" s="9">
        <v>4</v>
      </c>
      <c r="D529" s="9">
        <v>7</v>
      </c>
      <c r="E529" s="9" t="str">
        <f>_xlfn.CONCAT(B529, RIGHT(_xlfn.CONCAT("0", D529), 2))</f>
        <v>BZ-WG07</v>
      </c>
      <c r="F529" s="9" t="s">
        <v>1448</v>
      </c>
      <c r="G529" s="9" t="s">
        <v>655</v>
      </c>
      <c r="H529" s="9" t="s">
        <v>656</v>
      </c>
      <c r="J529" s="9" t="e">
        <f>MATCH($A529, 'Spells By School'!A:A, 0)</f>
        <v>#N/A</v>
      </c>
      <c r="K529" s="9" t="e">
        <f>MATCH($A529, 'Spells By School'!B:B, 0)</f>
        <v>#N/A</v>
      </c>
      <c r="L529" s="9" t="e">
        <f>MATCH($A529, 'Spells By School'!C:C, 0)</f>
        <v>#N/A</v>
      </c>
      <c r="M529" s="9" t="e">
        <f>MATCH($A529, 'Spells By School'!D:D, 0)</f>
        <v>#N/A</v>
      </c>
      <c r="N529" s="9">
        <f>MATCH($A529, 'Spells By School'!E:E, 0)</f>
        <v>56</v>
      </c>
      <c r="O529" s="9" t="e">
        <f>MATCH($A529, 'Spells By School'!F:F, 0)</f>
        <v>#N/A</v>
      </c>
      <c r="P529" s="9" t="e">
        <f ca="1">MATCH($A529, 'Spells By School'!G:G, 0)</f>
        <v>#N/A</v>
      </c>
      <c r="Q529" s="9" t="e">
        <f>MATCH($A529, 'Spells By School'!H:H, 0)</f>
        <v>#N/A</v>
      </c>
      <c r="R529" s="9" t="e">
        <f>MATCH($A529, 'Spells By School'!I:I, 0)</f>
        <v>#N/A</v>
      </c>
      <c r="S529" s="9" t="str">
        <f>IF(ISNA($J529), IF(ISNA($K529), IF(ISNA($L529), IF(ISNA($M529), IF(ISNA($N529), IF(ISNA($O529), IF(ISNA($P529), IF(ISNA($Q529), IF(ISNA($R529), "###error###", R$1),Q$1),P$1),O$1),N$1),M$1),L$1),K$1),J$1)</f>
        <v>Invocation</v>
      </c>
      <c r="T529" s="9" t="str">
        <f>IF(ISNA($J529), IF(ISNA($K529), IF(ISNA($L529), IF(ISNA($M529), IF(ISNA($N529), IF(ISNA($O529), IF(ISNA($P529), IF(ISNA($Q529), IF(ISNA($R529), "###error###", "WM"),"IL"),"NE"),"EN"),"EV"),"TR"),"DI"),"CO"),"AB")</f>
        <v>EV</v>
      </c>
      <c r="U529" s="9">
        <f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52</v>
      </c>
      <c r="V529" s="9" t="str">
        <f>INDEX('Wand Mapping'!K:K, U529)</f>
        <v>wand_ai_500</v>
      </c>
      <c r="W529" s="9" t="str">
        <f>_xlfn.CONCAT(V529, "_", T529)</f>
        <v>wand_ai_500_EV</v>
      </c>
      <c r="Z529" s="9" t="str">
        <f>IF(ISBLANK(X529), W529, X529)</f>
        <v>wand_ai_500_EV</v>
      </c>
    </row>
    <row r="530" spans="1:59">
      <c r="A530" s="9" t="s">
        <v>622</v>
      </c>
      <c r="B530" s="9" t="s">
        <v>1858</v>
      </c>
      <c r="C530" s="9">
        <v>4</v>
      </c>
      <c r="D530" s="9">
        <v>7</v>
      </c>
      <c r="E530" s="9" t="str">
        <f>_xlfn.CONCAT(B530, RIGHT(_xlfn.CONCAT("0", D530), 2))</f>
        <v>BZ-WH07</v>
      </c>
      <c r="F530" s="9" t="s">
        <v>1449</v>
      </c>
      <c r="G530" s="9" t="s">
        <v>655</v>
      </c>
      <c r="H530" s="9" t="s">
        <v>656</v>
      </c>
      <c r="J530" s="9" t="e">
        <f>MATCH($A530, 'Spells By School'!A:A, 0)</f>
        <v>#N/A</v>
      </c>
      <c r="K530" s="9" t="e">
        <f>MATCH($A530, 'Spells By School'!B:B, 0)</f>
        <v>#N/A</v>
      </c>
      <c r="L530" s="9" t="e">
        <f>MATCH($A530, 'Spells By School'!C:C, 0)</f>
        <v>#N/A</v>
      </c>
      <c r="M530" s="9" t="e">
        <f>MATCH($A530, 'Spells By School'!D:D, 0)</f>
        <v>#N/A</v>
      </c>
      <c r="N530" s="9">
        <f>MATCH($A530, 'Spells By School'!E:E, 0)</f>
        <v>64</v>
      </c>
      <c r="O530" s="9" t="e">
        <f>MATCH($A530, 'Spells By School'!F:F, 0)</f>
        <v>#N/A</v>
      </c>
      <c r="P530" s="9" t="e">
        <f ca="1">MATCH($A530, 'Spells By School'!G:G, 0)</f>
        <v>#N/A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>IF(ISNA($J530), IF(ISNA($K530), IF(ISNA($L530), IF(ISNA($M530), IF(ISNA($N530), IF(ISNA($O530), IF(ISNA($P530), IF(ISNA($Q530), IF(ISNA($R530), "###error###", R$1),Q$1),P$1),O$1),N$1),M$1),L$1),K$1),J$1)</f>
        <v>Invocation</v>
      </c>
      <c r="T530" s="9" t="str">
        <f>IF(ISNA($J530), IF(ISNA($K530), IF(ISNA($L530), IF(ISNA($M530), IF(ISNA($N530), IF(ISNA($O530), IF(ISNA($P530), IF(ISNA($Q530), IF(ISNA($R530), "###error###", "WM"),"IL"),"NE"),"EN"),"EV"),"TR"),"DI"),"CO"),"AB")</f>
        <v>EV</v>
      </c>
      <c r="U530" s="9">
        <f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99</v>
      </c>
      <c r="V530" s="9" t="str">
        <f>INDEX('Wand Mapping'!K:K, U530)</f>
        <v>wand_ai_970</v>
      </c>
      <c r="W530" s="9" t="str">
        <f>_xlfn.CONCAT(V530, "_", T530)</f>
        <v>wand_ai_970_EV</v>
      </c>
      <c r="Z530" s="9" t="str">
        <f>IF(ISBLANK(X530), W530, X530)</f>
        <v>wand_ai_970_EV</v>
      </c>
    </row>
    <row r="531" spans="1:59">
      <c r="A531" s="9" t="s">
        <v>402</v>
      </c>
      <c r="B531" s="9" t="s">
        <v>1859</v>
      </c>
      <c r="C531" s="9">
        <v>4</v>
      </c>
      <c r="D531" s="9">
        <v>7</v>
      </c>
      <c r="E531" s="9" t="str">
        <f>_xlfn.CONCAT(B531, RIGHT(_xlfn.CONCAT("0", D531), 2))</f>
        <v>BZ-WI07</v>
      </c>
      <c r="F531" s="9" t="s">
        <v>1450</v>
      </c>
      <c r="G531" s="9" t="s">
        <v>655</v>
      </c>
      <c r="H531" s="9" t="s">
        <v>656</v>
      </c>
      <c r="J531" s="9" t="e">
        <f>MATCH($A531, 'Spells By School'!A:A, 0)</f>
        <v>#N/A</v>
      </c>
      <c r="K531" s="9">
        <f>MATCH($A531, 'Spells By School'!B:B, 0)</f>
        <v>94</v>
      </c>
      <c r="L531" s="9" t="e">
        <f>MATCH($A531, 'Spells By School'!C:C, 0)</f>
        <v>#N/A</v>
      </c>
      <c r="M531" s="9" t="e">
        <f>MATCH($A531, 'Spells By School'!D:D, 0)</f>
        <v>#N/A</v>
      </c>
      <c r="N531" s="9" t="e">
        <f>MATCH($A531, 'Spells By School'!E:E, 0)</f>
        <v>#N/A</v>
      </c>
      <c r="O531" s="9" t="e">
        <f>MATCH($A531, 'Spells By School'!F:F, 0)</f>
        <v>#N/A</v>
      </c>
      <c r="P531" s="9" t="e">
        <f ca="1">MATCH($A531, 'Spells By School'!G:G, 0)</f>
        <v>#N/A</v>
      </c>
      <c r="Q531" s="9" t="e">
        <f>MATCH($A531, 'Spells By School'!H:H, 0)</f>
        <v>#N/A</v>
      </c>
      <c r="R531" s="9" t="e">
        <f>MATCH($A531, 'Spells By School'!I:I, 0)</f>
        <v>#N/A</v>
      </c>
      <c r="S531" s="9" t="str">
        <f>IF(ISNA($J531), IF(ISNA($K531), IF(ISNA($L531), IF(ISNA($M531), IF(ISNA($N531), IF(ISNA($O531), IF(ISNA($P531), IF(ISNA($Q531), IF(ISNA($R531), "###error###", R$1),Q$1),P$1),O$1),N$1),M$1),L$1),K$1),J$1)</f>
        <v>Conjuration</v>
      </c>
      <c r="T531" s="9" t="str">
        <f>IF(ISNA($J531), IF(ISNA($K531), IF(ISNA($L531), IF(ISNA($M531), IF(ISNA($N531), IF(ISNA($O531), IF(ISNA($P531), IF(ISNA($Q531), IF(ISNA($R531), "###error###", "WM"),"IL"),"NE"),"EN"),"EV"),"TR"),"DI"),"CO"),"AB")</f>
        <v>CO</v>
      </c>
      <c r="U531" s="9">
        <f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66</v>
      </c>
      <c r="V531" s="9" t="str">
        <f>INDEX('Wand Mapping'!K:K, U531)</f>
        <v>wand_ai_640</v>
      </c>
      <c r="W531" s="9" t="str">
        <f>_xlfn.CONCAT(V531, "_", T531)</f>
        <v>wand_ai_640_CO</v>
      </c>
      <c r="Z531" s="9" t="str">
        <f>IF(ISBLANK(X531), W531, X531)</f>
        <v>wand_ai_640_CO</v>
      </c>
    </row>
    <row r="532" spans="1:59">
      <c r="A532" s="9" t="s">
        <v>593</v>
      </c>
      <c r="B532" s="9" t="s">
        <v>1860</v>
      </c>
      <c r="C532" s="9">
        <v>4</v>
      </c>
      <c r="D532" s="9">
        <v>7</v>
      </c>
      <c r="E532" s="9" t="str">
        <f>_xlfn.CONCAT(B532, RIGHT(_xlfn.CONCAT("0", D532), 2))</f>
        <v>BZ-WJ07</v>
      </c>
      <c r="F532" s="9" t="s">
        <v>1451</v>
      </c>
      <c r="G532" s="9" t="s">
        <v>655</v>
      </c>
      <c r="H532" s="9" t="s">
        <v>656</v>
      </c>
      <c r="J532" s="9" t="e">
        <f>MATCH($A532, 'Spells By School'!A:A, 0)</f>
        <v>#N/A</v>
      </c>
      <c r="K532" s="9" t="e">
        <f>MATCH($A532, 'Spells By School'!B:B, 0)</f>
        <v>#N/A</v>
      </c>
      <c r="L532" s="9" t="e">
        <f>MATCH($A532, 'Spells By School'!C:C, 0)</f>
        <v>#N/A</v>
      </c>
      <c r="M532" s="9" t="e">
        <f>MATCH($A532, 'Spells By School'!D:D, 0)</f>
        <v>#N/A</v>
      </c>
      <c r="N532" s="9" t="e">
        <f>MATCH($A532, 'Spells By School'!E:E, 0)</f>
        <v>#N/A</v>
      </c>
      <c r="O532" s="9" t="e">
        <f>MATCH($A532, 'Spells By School'!F:F, 0)</f>
        <v>#N/A</v>
      </c>
      <c r="P532" s="9" t="e">
        <f ca="1">MATCH($A532, 'Spells By School'!G:G, 0)</f>
        <v>#N/A</v>
      </c>
      <c r="Q532" s="9">
        <f>MATCH($A532, 'Spells By School'!H:H, 0)</f>
        <v>27</v>
      </c>
      <c r="R532" s="9" t="e">
        <f>MATCH($A532, 'Spells By School'!I:I, 0)</f>
        <v>#N/A</v>
      </c>
      <c r="S532" s="9" t="str">
        <f ca="1">IF(ISNA($J532), IF(ISNA($K532), IF(ISNA($L532), IF(ISNA($M532), IF(ISNA($N532), IF(ISNA($O532), IF(ISNA($P532), IF(ISNA($Q532), IF(ISNA($R532), "###error###", R$1),Q$1),P$1),O$1),N$1),M$1),L$1),K$1),J$1)</f>
        <v>Illusion</v>
      </c>
      <c r="T532" s="9" t="str">
        <f ca="1">IF(ISNA($J532), IF(ISNA($K532), IF(ISNA($L532), IF(ISNA($M532), IF(ISNA($N532), IF(ISNA($O532), IF(ISNA($P532), IF(ISNA($Q532), IF(ISNA($R532), "###error###", "WM"),"IL"),"NE"),"EN"),"EV"),"TR"),"DI"),"CO"),"AB")</f>
        <v>IL</v>
      </c>
      <c r="U532" s="9">
        <f ca="1"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94</v>
      </c>
      <c r="V532" s="9" t="str">
        <f ca="1">INDEX('Wand Mapping'!K:K, U532)</f>
        <v>wand_ai_920</v>
      </c>
      <c r="W532" s="9" t="str">
        <f ca="1">_xlfn.CONCAT(V532, "_", T532)</f>
        <v>wand_ai_920_IL</v>
      </c>
      <c r="Z532" s="9" t="str">
        <f ca="1">IF(ISBLANK(X532), W532, X532)</f>
        <v>wand_ai_920_IL</v>
      </c>
      <c r="AA532" s="9" t="b">
        <v>1</v>
      </c>
      <c r="AD532" s="9" t="b">
        <v>1</v>
      </c>
      <c r="AH532" s="9" t="b">
        <v>1</v>
      </c>
      <c r="AI532" s="9" t="b">
        <v>1</v>
      </c>
      <c r="AJ532" s="9" t="b">
        <v>1</v>
      </c>
      <c r="AK532" s="9" t="b">
        <v>1</v>
      </c>
      <c r="AL532" s="9" t="b">
        <v>1</v>
      </c>
      <c r="AM532" s="9" t="b">
        <v>1</v>
      </c>
      <c r="AX532" s="55">
        <v>74058</v>
      </c>
      <c r="AY532" s="55">
        <v>74059</v>
      </c>
      <c r="BD532" s="9">
        <v>4058</v>
      </c>
      <c r="BE532" s="9">
        <f>IF(BD532="", "", BD532+1)</f>
        <v>4059</v>
      </c>
      <c r="BF532" s="57" t="b">
        <f>AND(
OR(ISBLANK(AV532), AND(MOD(AV532, 10000) = BD532, QUOTIENT(AV532, 10000) = 6)),
OR(ISBLANK(AX532), AND(MOD(AX532, 10000) = BD532, QUOTIENT(AX532, 10000) = 7)),
OR(ISBLANK(AZ532), AND(MOD(AZ532, 10000) = BD532, QUOTIENT(AZ532, 10000) = 8)),
OR(ISBLANK(BB532), AND(MOD(BB532, 10000) = BD532, QUOTIENT(BB532, 10000) = 9))
)</f>
        <v>1</v>
      </c>
      <c r="BG532" s="57" t="b">
        <f>AND(
OR(ISBLANK(AW532), AND(MOD(AW532, 10000) = BE532, QUOTIENT(AW532, 10000) = 6)),
OR(ISBLANK(AY532), AND(MOD(AY532, 10000) = BE532, QUOTIENT(AY532, 10000) = 7)),
OR(ISBLANK(BA532), AND(MOD(BA532, 10000) = BE532, QUOTIENT(BA532, 10000) = 8)),
OR(ISBLANK(BC532), AND(MOD(BC532, 10000) = BE532, QUOTIENT(BC532, 10000) = 9))
)</f>
        <v>1</v>
      </c>
    </row>
    <row r="533" spans="1:59">
      <c r="A533" s="9" t="s">
        <v>342</v>
      </c>
      <c r="B533" s="9" t="s">
        <v>1861</v>
      </c>
      <c r="C533" s="9">
        <v>4</v>
      </c>
      <c r="D533" s="9">
        <v>7</v>
      </c>
      <c r="E533" s="9" t="str">
        <f>_xlfn.CONCAT(B533, RIGHT(_xlfn.CONCAT("0", D533), 2))</f>
        <v>BZ-WK07</v>
      </c>
      <c r="F533" s="9" t="s">
        <v>1453</v>
      </c>
      <c r="G533" s="9" t="s">
        <v>655</v>
      </c>
      <c r="H533" s="9" t="s">
        <v>656</v>
      </c>
      <c r="J533" s="9" t="e">
        <f>MATCH($A533, 'Spells By School'!A:A, 0)</f>
        <v>#N/A</v>
      </c>
      <c r="K533" s="9" t="e">
        <f>MATCH($A533, 'Spells By School'!B:B, 0)</f>
        <v>#N/A</v>
      </c>
      <c r="L533" s="9" t="e">
        <f>MATCH($A533, 'Spells By School'!C:C, 0)</f>
        <v>#N/A</v>
      </c>
      <c r="M533" s="9">
        <f>MATCH($A533, 'Spells By School'!D:D, 0)</f>
        <v>74</v>
      </c>
      <c r="N533" s="9" t="e">
        <f>MATCH($A533, 'Spells By School'!E:E, 0)</f>
        <v>#N/A</v>
      </c>
      <c r="O533" s="9" t="e">
        <f>MATCH($A533, 'Spells By School'!F:F, 0)</f>
        <v>#N/A</v>
      </c>
      <c r="P533" s="9" t="e">
        <f ca="1">MATCH($A533, 'Spells By School'!G:G, 0)</f>
        <v>#N/A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>IF(ISNA($J533), IF(ISNA($K533), IF(ISNA($L533), IF(ISNA($M533), IF(ISNA($N533), IF(ISNA($O533), IF(ISNA($P533), IF(ISNA($Q533), IF(ISNA($R533), "###error###", R$1),Q$1),P$1),O$1),N$1),M$1),L$1),K$1),J$1)</f>
        <v>Transmutation</v>
      </c>
      <c r="T533" s="9" t="str">
        <f>IF(ISNA($J533), IF(ISNA($K533), IF(ISNA($L533), IF(ISNA($M533), IF(ISNA($N533), IF(ISNA($O533), IF(ISNA($P533), IF(ISNA($Q533), IF(ISNA($R533), "###error###", "WM"),"IL"),"NE"),"EN"),"EV"),"TR"),"DI"),"CO"),"AB")</f>
        <v>TR</v>
      </c>
      <c r="U533" s="9">
        <f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56</v>
      </c>
      <c r="V533" s="9" t="str">
        <f>INDEX('Wand Mapping'!K:K, U533)</f>
        <v>wand_ai_540</v>
      </c>
      <c r="W533" s="9" t="str">
        <f>_xlfn.CONCAT(V533, "_", T533)</f>
        <v>wand_ai_540_TR</v>
      </c>
      <c r="Z533" s="9" t="str">
        <f>IF(ISBLANK(X533), W533, X533)</f>
        <v>wand_ai_540_TR</v>
      </c>
    </row>
    <row r="534" spans="1:59">
      <c r="A534" s="9" t="s">
        <v>73</v>
      </c>
      <c r="B534" s="9" t="s">
        <v>1862</v>
      </c>
      <c r="C534" s="9">
        <v>4</v>
      </c>
      <c r="D534" s="9">
        <v>7</v>
      </c>
      <c r="E534" s="9" t="str">
        <f>_xlfn.CONCAT(B534, RIGHT(_xlfn.CONCAT("0", D534), 2))</f>
        <v>BZ-WL07</v>
      </c>
      <c r="F534" s="9" t="s">
        <v>1454</v>
      </c>
      <c r="G534" s="9" t="s">
        <v>655</v>
      </c>
      <c r="H534" s="9" t="s">
        <v>656</v>
      </c>
      <c r="J534" s="9">
        <f>MATCH($A534, 'Spells By School'!A:A, 0)</f>
        <v>55</v>
      </c>
      <c r="K534" s="9" t="e">
        <f>MATCH($A534, 'Spells By School'!B:B, 0)</f>
        <v>#N/A</v>
      </c>
      <c r="L534" s="9" t="e">
        <f>MATCH($A534, 'Spells By School'!C:C, 0)</f>
        <v>#N/A</v>
      </c>
      <c r="M534" s="9" t="e">
        <f>MATCH($A534, 'Spells By School'!D:D, 0)</f>
        <v>#N/A</v>
      </c>
      <c r="N534" s="9" t="e">
        <f>MATCH($A534, 'Spells By School'!E:E, 0)</f>
        <v>#N/A</v>
      </c>
      <c r="O534" s="9" t="e">
        <f>MATCH($A534, 'Spells By School'!F:F, 0)</f>
        <v>#N/A</v>
      </c>
      <c r="P534" s="9" t="e">
        <f ca="1">MATCH($A534, 'Spells By School'!G:G, 0)</f>
        <v>#N/A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>IF(ISNA($J534), IF(ISNA($K534), IF(ISNA($L534), IF(ISNA($M534), IF(ISNA($N534), IF(ISNA($O534), IF(ISNA($P534), IF(ISNA($Q534), IF(ISNA($R534), "###error###", R$1),Q$1),P$1),O$1),N$1),M$1),L$1),K$1),J$1)</f>
        <v>Abjuration</v>
      </c>
      <c r="T534" s="9" t="str">
        <f>IF(ISNA($J534), IF(ISNA($K534), IF(ISNA($L534), IF(ISNA($M534), IF(ISNA($N534), IF(ISNA($O534), IF(ISNA($P534), IF(ISNA($Q534), IF(ISNA($R534), "###error###", "WM"),"IL"),"NE"),"EN"),"EV"),"TR"),"DI"),"CO"),"AB")</f>
        <v>AB</v>
      </c>
      <c r="U534" s="9">
        <f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14</v>
      </c>
      <c r="V534" s="9" t="str">
        <f>INDEX('Wand Mapping'!K:K, U534)</f>
        <v>wand_ai_120</v>
      </c>
      <c r="W534" s="9" t="str">
        <f>_xlfn.CONCAT(V534, "_", T534)</f>
        <v>wand_ai_120_AB</v>
      </c>
      <c r="Z534" s="9" t="str">
        <f>IF(ISBLANK(X534), W534, X534)</f>
        <v>wand_ai_120_AB</v>
      </c>
    </row>
    <row r="535" spans="1:59">
      <c r="A535" s="9" t="s">
        <v>253</v>
      </c>
      <c r="B535" s="9" t="s">
        <v>1863</v>
      </c>
      <c r="C535" s="9">
        <v>4</v>
      </c>
      <c r="D535" s="9">
        <v>7</v>
      </c>
      <c r="E535" s="9" t="str">
        <f>_xlfn.CONCAT(B535, RIGHT(_xlfn.CONCAT("0", D535), 2))</f>
        <v>BZ-WM07</v>
      </c>
      <c r="F535" s="9" t="s">
        <v>1455</v>
      </c>
      <c r="G535" s="9" t="s">
        <v>655</v>
      </c>
      <c r="H535" s="9" t="s">
        <v>656</v>
      </c>
      <c r="J535" s="9" t="e">
        <f>MATCH($A535, 'Spells By School'!A:A, 0)</f>
        <v>#N/A</v>
      </c>
      <c r="K535" s="9" t="e">
        <f>MATCH($A535, 'Spells By School'!B:B, 0)</f>
        <v>#N/A</v>
      </c>
      <c r="L535" s="9" t="e">
        <f>MATCH($A535, 'Spells By School'!C:C, 0)</f>
        <v>#N/A</v>
      </c>
      <c r="M535" s="9">
        <f>MATCH($A535, 'Spells By School'!D:D, 0)</f>
        <v>7</v>
      </c>
      <c r="N535" s="9" t="e">
        <f>MATCH($A535, 'Spells By School'!E:E, 0)</f>
        <v>#N/A</v>
      </c>
      <c r="O535" s="9" t="e">
        <f>MATCH($A535, 'Spells By School'!F:F, 0)</f>
        <v>#N/A</v>
      </c>
      <c r="P535" s="9" t="e">
        <f ca="1">MATCH($A535, 'Spells By School'!G:G, 0)</f>
        <v>#N/A</v>
      </c>
      <c r="Q535" s="9" t="e">
        <f>MATCH($A535, 'Spells By School'!H:H, 0)</f>
        <v>#N/A</v>
      </c>
      <c r="R535" s="9" t="e">
        <f>MATCH($A535, 'Spells By School'!I:I, 0)</f>
        <v>#N/A</v>
      </c>
      <c r="S535" s="9" t="str">
        <f>IF(ISNA($J535), IF(ISNA($K535), IF(ISNA($L535), IF(ISNA($M535), IF(ISNA($N535), IF(ISNA($O535), IF(ISNA($P535), IF(ISNA($Q535), IF(ISNA($R535), "###error###", R$1),Q$1),P$1),O$1),N$1),M$1),L$1),K$1),J$1)</f>
        <v>Transmutation</v>
      </c>
      <c r="T535" s="9" t="str">
        <f>IF(ISNA($J535), IF(ISNA($K535), IF(ISNA($L535), IF(ISNA($M535), IF(ISNA($N535), IF(ISNA($O535), IF(ISNA($P535), IF(ISNA($Q535), IF(ISNA($R535), "###error###", "WM"),"IL"),"NE"),"EN"),"EV"),"TR"),"DI"),"CO"),"AB")</f>
        <v>TR</v>
      </c>
      <c r="U535" s="9">
        <f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43</v>
      </c>
      <c r="V535" s="9" t="str">
        <f>INDEX('Wand Mapping'!K:K, U535)</f>
        <v>wand_ai_410</v>
      </c>
      <c r="W535" s="9" t="str">
        <f>_xlfn.CONCAT(V535, "_", T535)</f>
        <v>wand_ai_410_TR</v>
      </c>
      <c r="Z535" s="9" t="str">
        <f>IF(ISBLANK(X535), W535, X535)</f>
        <v>wand_ai_410_TR</v>
      </c>
    </row>
    <row r="536" spans="1:59">
      <c r="A536" s="9" t="s">
        <v>449</v>
      </c>
      <c r="B536" s="9" t="s">
        <v>1864</v>
      </c>
      <c r="C536" s="9">
        <v>4</v>
      </c>
      <c r="D536" s="9">
        <v>7</v>
      </c>
      <c r="E536" s="9" t="str">
        <f>_xlfn.CONCAT(B536, RIGHT(_xlfn.CONCAT("0", D536), 2))</f>
        <v>BZ-WN07</v>
      </c>
      <c r="F536" s="9" t="s">
        <v>1456</v>
      </c>
      <c r="G536" s="9" t="s">
        <v>655</v>
      </c>
      <c r="H536" s="9" t="s">
        <v>656</v>
      </c>
      <c r="J536" s="9" t="e">
        <f>MATCH($A536, 'Spells By School'!A:A, 0)</f>
        <v>#N/A</v>
      </c>
      <c r="K536" s="9" t="e">
        <f>MATCH($A536, 'Spells By School'!B:B, 0)</f>
        <v>#N/A</v>
      </c>
      <c r="L536" s="9" t="e">
        <f>MATCH($A536, 'Spells By School'!C:C, 0)</f>
        <v>#N/A</v>
      </c>
      <c r="M536" s="9">
        <f>MATCH($A536, 'Spells By School'!D:D, 0)</f>
        <v>12</v>
      </c>
      <c r="N536" s="9" t="e">
        <f>MATCH($A536, 'Spells By School'!E:E, 0)</f>
        <v>#N/A</v>
      </c>
      <c r="O536" s="9" t="e">
        <f>MATCH($A536, 'Spells By School'!F:F, 0)</f>
        <v>#N/A</v>
      </c>
      <c r="P536" s="9" t="e">
        <f ca="1">MATCH($A536, 'Spells By School'!G:G, 0)</f>
        <v>#N/A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>IF(ISNA($J536), IF(ISNA($K536), IF(ISNA($L536), IF(ISNA($M536), IF(ISNA($N536), IF(ISNA($O536), IF(ISNA($P536), IF(ISNA($Q536), IF(ISNA($R536), "###error###", R$1),Q$1),P$1),O$1),N$1),M$1),L$1),K$1),J$1)</f>
        <v>Transmutation</v>
      </c>
      <c r="T536" s="9" t="str">
        <f>IF(ISNA($J536), IF(ISNA($K536), IF(ISNA($L536), IF(ISNA($M536), IF(ISNA($N536), IF(ISNA($O536), IF(ISNA($P536), IF(ISNA($Q536), IF(ISNA($R536), "###error###", "WM"),"IL"),"NE"),"EN"),"EV"),"TR"),"DI"),"CO"),"AB")</f>
        <v>TR</v>
      </c>
      <c r="U536" s="9">
        <f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73</v>
      </c>
      <c r="V536" s="9" t="str">
        <f>INDEX('Wand Mapping'!K:K, U536)</f>
        <v>wand_ai_710</v>
      </c>
      <c r="W536" s="9" t="str">
        <f>_xlfn.CONCAT(V536, "_", T536)</f>
        <v>wand_ai_710_TR</v>
      </c>
      <c r="Z536" s="9" t="str">
        <f>IF(ISBLANK(X536), W536, X536)</f>
        <v>wand_ai_710_TR</v>
      </c>
    </row>
    <row r="537" spans="1:59">
      <c r="A537" s="9" t="s">
        <v>306</v>
      </c>
      <c r="B537" s="9" t="s">
        <v>1865</v>
      </c>
      <c r="C537" s="9">
        <v>4</v>
      </c>
      <c r="D537" s="9">
        <v>7</v>
      </c>
      <c r="E537" s="9" t="str">
        <f>_xlfn.CONCAT(B537, RIGHT(_xlfn.CONCAT("0", D537), 2))</f>
        <v>BZ-WO07</v>
      </c>
      <c r="F537" s="9" t="s">
        <v>1457</v>
      </c>
      <c r="G537" s="9" t="s">
        <v>655</v>
      </c>
      <c r="H537" s="9" t="s">
        <v>656</v>
      </c>
      <c r="J537" s="9" t="e">
        <f>MATCH($A537, 'Spells By School'!A:A, 0)</f>
        <v>#N/A</v>
      </c>
      <c r="K537" s="9" t="e">
        <f>MATCH($A537, 'Spells By School'!B:B, 0)</f>
        <v>#N/A</v>
      </c>
      <c r="L537" s="9" t="e">
        <f>MATCH($A537, 'Spells By School'!C:C, 0)</f>
        <v>#N/A</v>
      </c>
      <c r="M537" s="9" t="e">
        <f>MATCH($A537, 'Spells By School'!D:D, 0)</f>
        <v>#N/A</v>
      </c>
      <c r="N537" s="9" t="e">
        <f>MATCH($A537, 'Spells By School'!E:E, 0)</f>
        <v>#N/A</v>
      </c>
      <c r="O537" s="9" t="e">
        <f>MATCH($A537, 'Spells By School'!F:F, 0)</f>
        <v>#N/A</v>
      </c>
      <c r="P537" s="9">
        <f ca="1">MATCH($A537, 'Spells By School'!G:G, 0)</f>
        <v>72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 ca="1">IF(ISNA($J537), IF(ISNA($K537), IF(ISNA($L537), IF(ISNA($M537), IF(ISNA($N537), IF(ISNA($O537), IF(ISNA($P537), IF(ISNA($Q537), IF(ISNA($R537), "###error###", R$1),Q$1),P$1),O$1),N$1),M$1),L$1),K$1),J$1)</f>
        <v>Necromancy</v>
      </c>
      <c r="T537" s="9" t="str">
        <f ca="1">IF(ISNA($J537), IF(ISNA($K537), IF(ISNA($L537), IF(ISNA($M537), IF(ISNA($N537), IF(ISNA($O537), IF(ISNA($P537), IF(ISNA($Q537), IF(ISNA($R537), "###error###", "WM"),"IL"),"NE"),"EN"),"EV"),"TR"),"DI"),"CO"),"AB")</f>
        <v>NE</v>
      </c>
      <c r="U537" s="9">
        <f ca="1"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50</v>
      </c>
      <c r="V537" s="9" t="str">
        <f ca="1">INDEX('Wand Mapping'!K:K, U537)</f>
        <v>wand_ai_480</v>
      </c>
      <c r="W537" s="9" t="str">
        <f ca="1">_xlfn.CONCAT(V537, "_", T537)</f>
        <v>wand_ai_480_NE</v>
      </c>
      <c r="Z537" s="9" t="str">
        <f ca="1">IF(ISBLANK(X537), W537, X537)</f>
        <v>wand_ai_480_NE</v>
      </c>
    </row>
    <row r="538" spans="1:59">
      <c r="A538" s="9" t="s">
        <v>427</v>
      </c>
      <c r="B538" s="9" t="s">
        <v>1866</v>
      </c>
      <c r="C538" s="9">
        <v>4</v>
      </c>
      <c r="D538" s="9">
        <v>7</v>
      </c>
      <c r="E538" s="9" t="str">
        <f>_xlfn.CONCAT(B538, RIGHT(_xlfn.CONCAT("0", D538), 2))</f>
        <v>BZ-WP07</v>
      </c>
      <c r="F538" s="9" t="s">
        <v>1458</v>
      </c>
      <c r="G538" s="9" t="s">
        <v>655</v>
      </c>
      <c r="H538" s="9" t="s">
        <v>656</v>
      </c>
      <c r="J538" s="9" t="e">
        <f>MATCH($A538, 'Spells By School'!A:A, 0)</f>
        <v>#N/A</v>
      </c>
      <c r="K538" s="9">
        <f>MATCH($A538, 'Spells By School'!B:B, 0)</f>
        <v>72</v>
      </c>
      <c r="L538" s="9" t="e">
        <f>MATCH($A538, 'Spells By School'!C:C, 0)</f>
        <v>#N/A</v>
      </c>
      <c r="M538" s="9" t="e">
        <f>MATCH($A538, 'Spells By School'!D:D, 0)</f>
        <v>#N/A</v>
      </c>
      <c r="N538" s="9" t="e">
        <f>MATCH($A538, 'Spells By School'!E:E, 0)</f>
        <v>#N/A</v>
      </c>
      <c r="O538" s="9" t="e">
        <f>MATCH($A538, 'Spells By School'!F:F, 0)</f>
        <v>#N/A</v>
      </c>
      <c r="P538" s="9" t="e">
        <f ca="1">MATCH($A538, 'Spells By School'!G:G, 0)</f>
        <v>#N/A</v>
      </c>
      <c r="Q538" s="9" t="e">
        <f>MATCH($A538, 'Spells By School'!H:H, 0)</f>
        <v>#N/A</v>
      </c>
      <c r="R538" s="9" t="e">
        <f>MATCH($A538, 'Spells By School'!I:I, 0)</f>
        <v>#N/A</v>
      </c>
      <c r="S538" s="9" t="str">
        <f>IF(ISNA($J538), IF(ISNA($K538), IF(ISNA($L538), IF(ISNA($M538), IF(ISNA($N538), IF(ISNA($O538), IF(ISNA($P538), IF(ISNA($Q538), IF(ISNA($R538), "###error###", R$1),Q$1),P$1),O$1),N$1),M$1),L$1),K$1),J$1)</f>
        <v>Conjuration</v>
      </c>
      <c r="T538" s="9" t="str">
        <f>IF(ISNA($J538), IF(ISNA($K538), IF(ISNA($L538), IF(ISNA($M538), IF(ISNA($N538), IF(ISNA($O538), IF(ISNA($P538), IF(ISNA($Q538), IF(ISNA($R538), "###error###", "WM"),"IL"),"NE"),"EN"),"EV"),"TR"),"DI"),"CO"),"AB")</f>
        <v>CO</v>
      </c>
      <c r="U538" s="9">
        <f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70</v>
      </c>
      <c r="V538" s="9" t="str">
        <f>INDEX('Wand Mapping'!K:K, U538)</f>
        <v>wand_ai_680</v>
      </c>
      <c r="W538" s="9" t="str">
        <f>_xlfn.CONCAT(V538, "_", T538)</f>
        <v>wand_ai_680_CO</v>
      </c>
      <c r="Z538" s="9" t="str">
        <f>IF(ISBLANK(X538), W538, X538)</f>
        <v>wand_ai_680_CO</v>
      </c>
    </row>
    <row r="539" spans="1:59">
      <c r="A539" s="9" t="s">
        <v>224</v>
      </c>
      <c r="B539" s="9" t="s">
        <v>1867</v>
      </c>
      <c r="C539" s="9">
        <v>4</v>
      </c>
      <c r="D539" s="9">
        <v>7</v>
      </c>
      <c r="E539" s="9" t="str">
        <f>_xlfn.CONCAT(B539, RIGHT(_xlfn.CONCAT("0", D539), 2))</f>
        <v>BZ-WQ07</v>
      </c>
      <c r="F539" s="9" t="s">
        <v>1459</v>
      </c>
      <c r="G539" s="9" t="s">
        <v>655</v>
      </c>
      <c r="H539" s="9" t="s">
        <v>656</v>
      </c>
      <c r="J539" s="9" t="e">
        <f>MATCH($A539, 'Spells By School'!A:A, 0)</f>
        <v>#N/A</v>
      </c>
      <c r="K539" s="9" t="e">
        <f>MATCH($A539, 'Spells By School'!B:B, 0)</f>
        <v>#N/A</v>
      </c>
      <c r="L539" s="9" t="e">
        <f>MATCH($A539, 'Spells By School'!C:C, 0)</f>
        <v>#N/A</v>
      </c>
      <c r="M539" s="9" t="e">
        <f>MATCH($A539, 'Spells By School'!D:D, 0)</f>
        <v>#N/A</v>
      </c>
      <c r="N539" s="9">
        <f>MATCH($A539, 'Spells By School'!E:E, 0)</f>
        <v>66</v>
      </c>
      <c r="O539" s="9" t="e">
        <f>MATCH($A539, 'Spells By School'!F:F, 0)</f>
        <v>#N/A</v>
      </c>
      <c r="P539" s="9" t="e">
        <f ca="1">MATCH($A539, 'Spells By School'!G:G, 0)</f>
        <v>#N/A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>IF(ISNA($J539), IF(ISNA($K539), IF(ISNA($L539), IF(ISNA($M539), IF(ISNA($N539), IF(ISNA($O539), IF(ISNA($P539), IF(ISNA($Q539), IF(ISNA($R539), "###error###", R$1),Q$1),P$1),O$1),N$1),M$1),L$1),K$1),J$1)</f>
        <v>Invocation</v>
      </c>
      <c r="T539" s="9" t="str">
        <f>IF(ISNA($J539), IF(ISNA($K539), IF(ISNA($L539), IF(ISNA($M539), IF(ISNA($N539), IF(ISNA($O539), IF(ISNA($P539), IF(ISNA($Q539), IF(ISNA($R539), "###error###", "WM"),"IL"),"NE"),"EN"),"EV"),"TR"),"DI"),"CO"),"AB")</f>
        <v>EV</v>
      </c>
      <c r="U539" s="9">
        <f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39</v>
      </c>
      <c r="V539" s="9" t="str">
        <f>INDEX('Wand Mapping'!K:K, U539)</f>
        <v>wand_ai_370</v>
      </c>
      <c r="W539" s="9" t="str">
        <f>_xlfn.CONCAT(V539, "_", T539)</f>
        <v>wand_ai_370_EV</v>
      </c>
      <c r="Z539" s="9" t="str">
        <f>IF(ISBLANK(X539), W539, X539)</f>
        <v>wand_ai_370_EV</v>
      </c>
    </row>
    <row r="540" spans="1:59">
      <c r="A540" s="9" t="s">
        <v>416</v>
      </c>
      <c r="B540" s="9" t="s">
        <v>1868</v>
      </c>
      <c r="C540" s="9">
        <v>4</v>
      </c>
      <c r="D540" s="9">
        <v>7</v>
      </c>
      <c r="E540" s="9" t="str">
        <f>_xlfn.CONCAT(B540, RIGHT(_xlfn.CONCAT("0", D540), 2))</f>
        <v>BZ-WR07</v>
      </c>
      <c r="F540" s="9" t="s">
        <v>1460</v>
      </c>
      <c r="G540" s="9" t="s">
        <v>655</v>
      </c>
      <c r="H540" s="9" t="s">
        <v>656</v>
      </c>
      <c r="J540" s="9" t="e">
        <f>MATCH($A540, 'Spells By School'!A:A, 0)</f>
        <v>#N/A</v>
      </c>
      <c r="K540" s="9" t="e">
        <f>MATCH($A540, 'Spells By School'!B:B, 0)</f>
        <v>#N/A</v>
      </c>
      <c r="L540" s="9" t="e">
        <f>MATCH($A540, 'Spells By School'!C:C, 0)</f>
        <v>#N/A</v>
      </c>
      <c r="M540" s="9">
        <f>MATCH($A540, 'Spells By School'!D:D, 0)</f>
        <v>85</v>
      </c>
      <c r="N540" s="9" t="e">
        <f>MATCH($A540, 'Spells By School'!E:E, 0)</f>
        <v>#N/A</v>
      </c>
      <c r="O540" s="9" t="e">
        <f>MATCH($A540, 'Spells By School'!F:F, 0)</f>
        <v>#N/A</v>
      </c>
      <c r="P540" s="9" t="e">
        <f ca="1">MATCH($A540, 'Spells By School'!G:G, 0)</f>
        <v>#N/A</v>
      </c>
      <c r="Q540" s="9" t="e">
        <f>MATCH($A540, 'Spells By School'!H:H, 0)</f>
        <v>#N/A</v>
      </c>
      <c r="R540" s="9" t="e">
        <f>MATCH($A540, 'Spells By School'!I:I, 0)</f>
        <v>#N/A</v>
      </c>
      <c r="S540" s="9" t="str">
        <f>IF(ISNA($J540), IF(ISNA($K540), IF(ISNA($L540), IF(ISNA($M540), IF(ISNA($N540), IF(ISNA($O540), IF(ISNA($P540), IF(ISNA($Q540), IF(ISNA($R540), "###error###", R$1),Q$1),P$1),O$1),N$1),M$1),L$1),K$1),J$1)</f>
        <v>Transmutation</v>
      </c>
      <c r="T540" s="9" t="str">
        <f>IF(ISNA($J540), IF(ISNA($K540), IF(ISNA($L540), IF(ISNA($M540), IF(ISNA($N540), IF(ISNA($O540), IF(ISNA($P540), IF(ISNA($Q540), IF(ISNA($R540), "###error###", "WM"),"IL"),"NE"),"EN"),"EV"),"TR"),"DI"),"CO"),"AB")</f>
        <v>TR</v>
      </c>
      <c r="U540" s="9">
        <f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68</v>
      </c>
      <c r="V540" s="9" t="str">
        <f>INDEX('Wand Mapping'!K:K, U540)</f>
        <v>wand_ai_660</v>
      </c>
      <c r="W540" s="9" t="str">
        <f>_xlfn.CONCAT(V540, "_", T540)</f>
        <v>wand_ai_660_TR</v>
      </c>
      <c r="Z540" s="9" t="str">
        <f>IF(ISBLANK(X540), W540, X540)</f>
        <v>wand_ai_660_TR</v>
      </c>
    </row>
    <row r="541" spans="1:59">
      <c r="A541" s="9" t="s">
        <v>269</v>
      </c>
      <c r="B541" s="9" t="s">
        <v>1869</v>
      </c>
      <c r="C541" s="9">
        <v>4</v>
      </c>
      <c r="D541" s="9">
        <v>7</v>
      </c>
      <c r="E541" s="9" t="str">
        <f>_xlfn.CONCAT(B541, RIGHT(_xlfn.CONCAT("0", D541), 2))</f>
        <v>BZ-WS07</v>
      </c>
      <c r="F541" s="9" t="s">
        <v>1461</v>
      </c>
      <c r="G541" s="9" t="s">
        <v>655</v>
      </c>
      <c r="H541" s="9" t="s">
        <v>656</v>
      </c>
      <c r="J541" s="9" t="e">
        <f>MATCH($A541, 'Spells By School'!A:A, 0)</f>
        <v>#N/A</v>
      </c>
      <c r="K541" s="9" t="e">
        <f>MATCH($A541, 'Spells By School'!B:B, 0)</f>
        <v>#N/A</v>
      </c>
      <c r="L541" s="9" t="e">
        <f>MATCH($A541, 'Spells By School'!C:C, 0)</f>
        <v>#N/A</v>
      </c>
      <c r="M541" s="9" t="e">
        <f>MATCH($A541, 'Spells By School'!D:D, 0)</f>
        <v>#N/A</v>
      </c>
      <c r="N541" s="9">
        <f>MATCH($A541, 'Spells By School'!E:E, 0)</f>
        <v>82</v>
      </c>
      <c r="O541" s="9" t="e">
        <f>MATCH($A541, 'Spells By School'!F:F, 0)</f>
        <v>#N/A</v>
      </c>
      <c r="P541" s="9" t="e">
        <f ca="1">MATCH($A541, 'Spells By School'!G:G, 0)</f>
        <v>#N/A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>IF(ISNA($J541), IF(ISNA($K541), IF(ISNA($L541), IF(ISNA($M541), IF(ISNA($N541), IF(ISNA($O541), IF(ISNA($P541), IF(ISNA($Q541), IF(ISNA($R541), "###error###", R$1),Q$1),P$1),O$1),N$1),M$1),L$1),K$1),J$1)</f>
        <v>Invocation</v>
      </c>
      <c r="T541" s="9" t="str">
        <f>IF(ISNA($J541), IF(ISNA($K541), IF(ISNA($L541), IF(ISNA($M541), IF(ISNA($N541), IF(ISNA($O541), IF(ISNA($P541), IF(ISNA($Q541), IF(ISNA($R541), "###error###", "WM"),"IL"),"NE"),"EN"),"EV"),"TR"),"DI"),"CO"),"AB")</f>
        <v>EV</v>
      </c>
      <c r="U541" s="9">
        <f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45</v>
      </c>
      <c r="V541" s="9" t="str">
        <f>INDEX('Wand Mapping'!K:K, U541)</f>
        <v>wand_ai_430</v>
      </c>
      <c r="W541" s="9" t="str">
        <f>_xlfn.CONCAT(V541, "_", T541)</f>
        <v>wand_ai_430_EV</v>
      </c>
      <c r="Z541" s="9" t="str">
        <f>IF(ISBLANK(X541), W541, X541)</f>
        <v>wand_ai_430_EV</v>
      </c>
    </row>
    <row r="542" spans="1:59">
      <c r="A542" s="9" t="s">
        <v>454</v>
      </c>
      <c r="B542" s="9" t="s">
        <v>1871</v>
      </c>
      <c r="C542" s="9">
        <v>4</v>
      </c>
      <c r="D542" s="9">
        <v>7</v>
      </c>
      <c r="E542" s="9" t="str">
        <f>_xlfn.CONCAT(B542, RIGHT(_xlfn.CONCAT("0", D542), 2))</f>
        <v>BZ-WU07</v>
      </c>
      <c r="F542" s="9" t="s">
        <v>1463</v>
      </c>
      <c r="G542" s="9" t="s">
        <v>655</v>
      </c>
      <c r="H542" s="9" t="s">
        <v>656</v>
      </c>
      <c r="J542" s="9" t="e">
        <f>MATCH($A542, 'Spells By School'!A:A, 0)</f>
        <v>#N/A</v>
      </c>
      <c r="K542" s="9" t="e">
        <f>MATCH($A542, 'Spells By School'!B:B, 0)</f>
        <v>#N/A</v>
      </c>
      <c r="L542" s="9" t="e">
        <f>MATCH($A542, 'Spells By School'!C:C, 0)</f>
        <v>#N/A</v>
      </c>
      <c r="M542" s="9">
        <f>MATCH($A542, 'Spells By School'!D:D, 0)</f>
        <v>34</v>
      </c>
      <c r="N542" s="9" t="e">
        <f>MATCH($A542, 'Spells By School'!E:E, 0)</f>
        <v>#N/A</v>
      </c>
      <c r="O542" s="9" t="e">
        <f>MATCH($A542, 'Spells By School'!F:F, 0)</f>
        <v>#N/A</v>
      </c>
      <c r="P542" s="9" t="e">
        <f ca="1">MATCH($A542, 'Spells By School'!G:G, 0)</f>
        <v>#N/A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>IF(ISNA($J542), IF(ISNA($K542), IF(ISNA($L542), IF(ISNA($M542), IF(ISNA($N542), IF(ISNA($O542), IF(ISNA($P542), IF(ISNA($Q542), IF(ISNA($R542), "###error###", R$1),Q$1),P$1),O$1),N$1),M$1),L$1),K$1),J$1)</f>
        <v>Transmutation</v>
      </c>
      <c r="T542" s="9" t="str">
        <f>IF(ISNA($J542), IF(ISNA($K542), IF(ISNA($L542), IF(ISNA($M542), IF(ISNA($N542), IF(ISNA($O542), IF(ISNA($P542), IF(ISNA($Q542), IF(ISNA($R542), "###error###", "WM"),"IL"),"NE"),"EN"),"EV"),"TR"),"DI"),"CO"),"AB")</f>
        <v>TR</v>
      </c>
      <c r="U542" s="9">
        <f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74</v>
      </c>
      <c r="V542" s="9" t="str">
        <f>INDEX('Wand Mapping'!K:K, U542)</f>
        <v>wand_ai_720</v>
      </c>
      <c r="W542" s="9" t="str">
        <f>_xlfn.CONCAT(V542, "_", T542)</f>
        <v>wand_ai_720_TR</v>
      </c>
      <c r="Z542" s="9" t="str">
        <f>IF(ISBLANK(X542), W542, X542)</f>
        <v>wand_ai_720_TR</v>
      </c>
    </row>
    <row r="543" spans="1:59">
      <c r="A543" s="9" t="s">
        <v>455</v>
      </c>
      <c r="B543" s="9" t="s">
        <v>1872</v>
      </c>
      <c r="C543" s="9">
        <v>5</v>
      </c>
      <c r="D543" s="9">
        <v>9</v>
      </c>
      <c r="E543" s="9" t="str">
        <f>_xlfn.CONCAT(B543, RIGHT(_xlfn.CONCAT("0", D543), 2))</f>
        <v>BZ-WV09</v>
      </c>
      <c r="F543" s="9" t="s">
        <v>1464</v>
      </c>
      <c r="G543" s="9" t="s">
        <v>655</v>
      </c>
      <c r="H543" s="9" t="s">
        <v>656</v>
      </c>
      <c r="J543" s="9" t="e">
        <f>MATCH($A543, 'Spells By School'!A:A, 0)</f>
        <v>#N/A</v>
      </c>
      <c r="K543" s="9" t="e">
        <f>MATCH($A543, 'Spells By School'!B:B, 0)</f>
        <v>#N/A</v>
      </c>
      <c r="L543" s="9" t="e">
        <f>MATCH($A543, 'Spells By School'!C:C, 0)</f>
        <v>#N/A</v>
      </c>
      <c r="M543" s="9" t="e">
        <f>MATCH($A543, 'Spells By School'!D:D, 0)</f>
        <v>#N/A</v>
      </c>
      <c r="N543" s="9">
        <f>MATCH($A543, 'Spells By School'!E:E, 0)</f>
        <v>65</v>
      </c>
      <c r="O543" s="9" t="e">
        <f>MATCH($A543, 'Spells By School'!F:F, 0)</f>
        <v>#N/A</v>
      </c>
      <c r="P543" s="9" t="e">
        <f ca="1">MATCH($A543, 'Spells By School'!G:G, 0)</f>
        <v>#N/A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>IF(ISNA($J543), IF(ISNA($K543), IF(ISNA($L543), IF(ISNA($M543), IF(ISNA($N543), IF(ISNA($O543), IF(ISNA($P543), IF(ISNA($Q543), IF(ISNA($R543), "###error###", R$1),Q$1),P$1),O$1),N$1),M$1),L$1),K$1),J$1)</f>
        <v>Invocation</v>
      </c>
      <c r="T543" s="9" t="str">
        <f>IF(ISNA($J543), IF(ISNA($K543), IF(ISNA($L543), IF(ISNA($M543), IF(ISNA($N543), IF(ISNA($O543), IF(ISNA($P543), IF(ISNA($Q543), IF(ISNA($R543), "###error###", "WM"),"IL"),"NE"),"EN"),"EV"),"TR"),"DI"),"CO"),"AB")</f>
        <v>EV</v>
      </c>
      <c r="U543" s="9">
        <f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74</v>
      </c>
      <c r="V543" s="9" t="str">
        <f>INDEX('Wand Mapping'!K:K, U543)</f>
        <v>wand_ai_720</v>
      </c>
      <c r="W543" s="9" t="str">
        <f>_xlfn.CONCAT(V543, "_", T543)</f>
        <v>wand_ai_720_EV</v>
      </c>
      <c r="Z543" s="9" t="str">
        <f>IF(ISBLANK(X543), W543, X543)</f>
        <v>wand_ai_720_EV</v>
      </c>
    </row>
    <row r="544" spans="1:59">
      <c r="A544" s="9" t="s">
        <v>372</v>
      </c>
      <c r="B544" s="9" t="s">
        <v>1873</v>
      </c>
      <c r="C544" s="9">
        <v>5</v>
      </c>
      <c r="D544" s="9">
        <v>9</v>
      </c>
      <c r="E544" s="9" t="str">
        <f>_xlfn.CONCAT(B544, RIGHT(_xlfn.CONCAT("0", D544), 2))</f>
        <v>BZ-WW09</v>
      </c>
      <c r="F544" s="9" t="s">
        <v>1465</v>
      </c>
      <c r="G544" s="9" t="s">
        <v>655</v>
      </c>
      <c r="H544" s="9" t="s">
        <v>656</v>
      </c>
      <c r="J544" s="9" t="e">
        <f>MATCH($A544, 'Spells By School'!A:A, 0)</f>
        <v>#N/A</v>
      </c>
      <c r="K544" s="9" t="e">
        <f>MATCH($A544, 'Spells By School'!B:B, 0)</f>
        <v>#N/A</v>
      </c>
      <c r="L544" s="9" t="e">
        <f>MATCH($A544, 'Spells By School'!C:C, 0)</f>
        <v>#N/A</v>
      </c>
      <c r="M544" s="9" t="e">
        <f>MATCH($A544, 'Spells By School'!D:D, 0)</f>
        <v>#N/A</v>
      </c>
      <c r="N544" s="9" t="e">
        <f>MATCH($A544, 'Spells By School'!E:E, 0)</f>
        <v>#N/A</v>
      </c>
      <c r="O544" s="9" t="e">
        <f>MATCH($A544, 'Spells By School'!F:F, 0)</f>
        <v>#N/A</v>
      </c>
      <c r="P544" s="9">
        <f ca="1">MATCH($A544, 'Spells By School'!G:G, 0)</f>
        <v>67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 ca="1">IF(ISNA($J544), IF(ISNA($K544), IF(ISNA($L544), IF(ISNA($M544), IF(ISNA($N544), IF(ISNA($O544), IF(ISNA($P544), IF(ISNA($Q544), IF(ISNA($R544), "###error###", R$1),Q$1),P$1),O$1),N$1),M$1),L$1),K$1),J$1)</f>
        <v>Necromancy</v>
      </c>
      <c r="T544" s="9" t="str">
        <f ca="1">IF(ISNA($J544), IF(ISNA($K544), IF(ISNA($L544), IF(ISNA($M544), IF(ISNA($N544), IF(ISNA($O544), IF(ISNA($P544), IF(ISNA($Q544), IF(ISNA($R544), "###error###", "WM"),"IL"),"NE"),"EN"),"EV"),"TR"),"DI"),"CO"),"AB")</f>
        <v>NE</v>
      </c>
      <c r="U544" s="9">
        <f ca="1"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61</v>
      </c>
      <c r="V544" s="9" t="str">
        <f ca="1">INDEX('Wand Mapping'!K:K, U544)</f>
        <v>wand_ai_590</v>
      </c>
      <c r="W544" s="9" t="str">
        <f ca="1">_xlfn.CONCAT(V544, "_", T544)</f>
        <v>wand_ai_590_NE</v>
      </c>
      <c r="Z544" s="9" t="str">
        <f ca="1">IF(ISBLANK(X544), W544, X544)</f>
        <v>wand_ai_590_NE</v>
      </c>
    </row>
    <row r="545" spans="1:26">
      <c r="A545" s="9" t="s">
        <v>1475</v>
      </c>
      <c r="B545" s="9" t="s">
        <v>1874</v>
      </c>
      <c r="C545" s="9">
        <v>5</v>
      </c>
      <c r="D545" s="9">
        <v>9</v>
      </c>
      <c r="E545" s="9" t="str">
        <f>_xlfn.CONCAT(B545, RIGHT(_xlfn.CONCAT("0", D545), 2))</f>
        <v>BZ-WX09</v>
      </c>
      <c r="F545" s="9" t="s">
        <v>1466</v>
      </c>
      <c r="G545" s="9" t="s">
        <v>655</v>
      </c>
      <c r="H545" s="9" t="s">
        <v>656</v>
      </c>
      <c r="J545" s="9" t="e">
        <f>MATCH($A545, 'Spells By School'!A:A, 0)</f>
        <v>#N/A</v>
      </c>
      <c r="K545" s="9">
        <f>MATCH($A545, 'Spells By School'!B:B, 0)</f>
        <v>101</v>
      </c>
      <c r="L545" s="9" t="e">
        <f>MATCH($A545, 'Spells By School'!C:C, 0)</f>
        <v>#N/A</v>
      </c>
      <c r="M545" s="9" t="e">
        <f>MATCH($A545, 'Spells By School'!D:D, 0)</f>
        <v>#N/A</v>
      </c>
      <c r="N545" s="9" t="e">
        <f>MATCH($A545, 'Spells By School'!E:E, 0)</f>
        <v>#N/A</v>
      </c>
      <c r="O545" s="9" t="e">
        <f>MATCH($A545, 'Spells By School'!F:F, 0)</f>
        <v>#N/A</v>
      </c>
      <c r="P545" s="9" t="e">
        <f ca="1">MATCH($A545, 'Spells By School'!G:G, 0)</f>
        <v>#N/A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>IF(ISNA($J545), IF(ISNA($K545), IF(ISNA($L545), IF(ISNA($M545), IF(ISNA($N545), IF(ISNA($O545), IF(ISNA($P545), IF(ISNA($Q545), IF(ISNA($R545), "###error###", R$1),Q$1),P$1),O$1),N$1),M$1),L$1),K$1),J$1)</f>
        <v>Conjuration</v>
      </c>
      <c r="T545" s="9" t="str">
        <f>IF(ISNA($J545), IF(ISNA($K545), IF(ISNA($L545), IF(ISNA($M545), IF(ISNA($N545), IF(ISNA($O545), IF(ISNA($P545), IF(ISNA($Q545), IF(ISNA($R545), "###error###", "WM"),"IL"),"NE"),"EN"),"EV"),"TR"),"DI"),"CO"),"AB")</f>
        <v>CO</v>
      </c>
      <c r="U545" s="9" t="e">
        <f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#N/A</v>
      </c>
      <c r="V545" s="9" t="e">
        <f>INDEX('Wand Mapping'!K:K, U545)</f>
        <v>#N/A</v>
      </c>
      <c r="W545" s="9" t="e">
        <f>_xlfn.CONCAT(V545, "_", T545)</f>
        <v>#N/A</v>
      </c>
      <c r="X545" s="60" t="s">
        <v>1958</v>
      </c>
      <c r="Z545" s="9" t="str">
        <f>IF(ISBLANK(X545), W545, X545)</f>
        <v>wand_ai_610_CO</v>
      </c>
    </row>
    <row r="546" spans="1:26">
      <c r="A546" s="9" t="s">
        <v>394</v>
      </c>
      <c r="B546" s="9" t="s">
        <v>1875</v>
      </c>
      <c r="C546" s="9">
        <v>5</v>
      </c>
      <c r="D546" s="9">
        <v>9</v>
      </c>
      <c r="E546" s="9" t="str">
        <f>_xlfn.CONCAT(B546, RIGHT(_xlfn.CONCAT("0", D546), 2))</f>
        <v>BZ-WY09</v>
      </c>
      <c r="F546" s="9" t="s">
        <v>1467</v>
      </c>
      <c r="G546" s="9" t="s">
        <v>655</v>
      </c>
      <c r="H546" s="9" t="s">
        <v>656</v>
      </c>
      <c r="J546" s="9" t="e">
        <f>MATCH($A546, 'Spells By School'!A:A, 0)</f>
        <v>#N/A</v>
      </c>
      <c r="K546" s="9" t="e">
        <f>MATCH($A546, 'Spells By School'!B:B, 0)</f>
        <v>#N/A</v>
      </c>
      <c r="L546" s="9" t="e">
        <f>MATCH($A546, 'Spells By School'!C:C, 0)</f>
        <v>#N/A</v>
      </c>
      <c r="M546" s="9" t="e">
        <f>MATCH($A546, 'Spells By School'!D:D, 0)</f>
        <v>#N/A</v>
      </c>
      <c r="N546" s="9" t="e">
        <f>MATCH($A546, 'Spells By School'!E:E, 0)</f>
        <v>#N/A</v>
      </c>
      <c r="O546" s="9" t="e">
        <f>MATCH($A546, 'Spells By School'!F:F, 0)</f>
        <v>#N/A</v>
      </c>
      <c r="P546" s="9" t="e">
        <f ca="1">MATCH($A546, 'Spells By School'!G:G, 0)</f>
        <v>#N/A</v>
      </c>
      <c r="Q546" s="9">
        <f>MATCH($A546, 'Spells By School'!H:H, 0)</f>
        <v>8</v>
      </c>
      <c r="R546" s="9" t="e">
        <f>MATCH($A546, 'Spells By School'!I:I, 0)</f>
        <v>#N/A</v>
      </c>
      <c r="S546" s="9" t="str">
        <f ca="1">IF(ISNA($J546), IF(ISNA($K546), IF(ISNA($L546), IF(ISNA($M546), IF(ISNA($N546), IF(ISNA($O546), IF(ISNA($P546), IF(ISNA($Q546), IF(ISNA($R546), "###error###", R$1),Q$1),P$1),O$1),N$1),M$1),L$1),K$1),J$1)</f>
        <v>Illusion</v>
      </c>
      <c r="T546" s="9" t="str">
        <f ca="1">IF(ISNA($J546), IF(ISNA($K546), IF(ISNA($L546), IF(ISNA($M546), IF(ISNA($N546), IF(ISNA($O546), IF(ISNA($P546), IF(ISNA($Q546), IF(ISNA($R546), "###error###", "WM"),"IL"),"NE"),"EN"),"EV"),"TR"),"DI"),"CO"),"AB")</f>
        <v>IL</v>
      </c>
      <c r="U546" s="9">
        <f ca="1"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64</v>
      </c>
      <c r="V546" s="9" t="str">
        <f ca="1">INDEX('Wand Mapping'!K:K, U546)</f>
        <v>wand_ai_620</v>
      </c>
      <c r="W546" s="9" t="str">
        <f ca="1">_xlfn.CONCAT(V546, "_", T546)</f>
        <v>wand_ai_620_IL</v>
      </c>
      <c r="Z546" s="9" t="str">
        <f ca="1">IF(ISBLANK(X546), W546, X546)</f>
        <v>wand_ai_620_IL</v>
      </c>
    </row>
    <row r="547" spans="1:26">
      <c r="A547" s="9" t="s">
        <v>47</v>
      </c>
      <c r="B547" s="9" t="s">
        <v>1876</v>
      </c>
      <c r="C547" s="9">
        <v>5</v>
      </c>
      <c r="D547" s="9">
        <v>9</v>
      </c>
      <c r="E547" s="9" t="str">
        <f>_xlfn.CONCAT(B547, RIGHT(_xlfn.CONCAT("0", D547), 2))</f>
        <v>BZ-WZ09</v>
      </c>
      <c r="F547" s="9" t="s">
        <v>1468</v>
      </c>
      <c r="G547" s="9" t="s">
        <v>655</v>
      </c>
      <c r="H547" s="9" t="s">
        <v>656</v>
      </c>
      <c r="J547" s="9" t="e">
        <f>MATCH($A547, 'Spells By School'!A:A, 0)</f>
        <v>#N/A</v>
      </c>
      <c r="K547" s="9" t="e">
        <f>MATCH($A547, 'Spells By School'!B:B, 0)</f>
        <v>#N/A</v>
      </c>
      <c r="L547" s="9" t="e">
        <f>MATCH($A547, 'Spells By School'!C:C, 0)</f>
        <v>#N/A</v>
      </c>
      <c r="M547" s="9" t="e">
        <f>MATCH($A547, 'Spells By School'!D:D, 0)</f>
        <v>#N/A</v>
      </c>
      <c r="N547" s="9" t="e">
        <f>MATCH($A547, 'Spells By School'!E:E, 0)</f>
        <v>#N/A</v>
      </c>
      <c r="O547" s="9">
        <f>MATCH($A547, 'Spells By School'!F:F, 0)</f>
        <v>44</v>
      </c>
      <c r="P547" s="9" t="e">
        <f ca="1">MATCH($A547, 'Spells By School'!G:G, 0)</f>
        <v>#N/A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>IF(ISNA($J547), IF(ISNA($K547), IF(ISNA($L547), IF(ISNA($M547), IF(ISNA($N547), IF(ISNA($O547), IF(ISNA($P547), IF(ISNA($Q547), IF(ISNA($R547), "###error###", R$1),Q$1),P$1),O$1),N$1),M$1),L$1),K$1),J$1)</f>
        <v>Enchantment</v>
      </c>
      <c r="T547" s="9" t="str">
        <f>IF(ISNA($J547), IF(ISNA($K547), IF(ISNA($L547), IF(ISNA($M547), IF(ISNA($N547), IF(ISNA($O547), IF(ISNA($P547), IF(ISNA($Q547), IF(ISNA($R547), "###error###", "WM"),"IL"),"NE"),"EN"),"EV"),"TR"),"DI"),"CO"),"AB")</f>
        <v>EN</v>
      </c>
      <c r="U547" s="9">
        <f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9</v>
      </c>
      <c r="V547" s="9" t="str">
        <f>INDEX('Wand Mapping'!K:K, U547)</f>
        <v>wand_ai_070</v>
      </c>
      <c r="W547" s="9" t="str">
        <f>_xlfn.CONCAT(V547, "_", T547)</f>
        <v>wand_ai_070_EN</v>
      </c>
      <c r="Z547" s="9" t="str">
        <f>IF(ISBLANK(X547), W547, X547)</f>
        <v>wand_ai_070_EN</v>
      </c>
    </row>
    <row r="548" spans="1:26">
      <c r="A548" s="9" t="s">
        <v>244</v>
      </c>
      <c r="B548" s="9" t="s">
        <v>1877</v>
      </c>
      <c r="C548" s="9">
        <v>5</v>
      </c>
      <c r="D548" s="9">
        <v>9</v>
      </c>
      <c r="E548" s="9" t="str">
        <f>_xlfn.CONCAT(B548, RIGHT(_xlfn.CONCAT("0", D548), 2))</f>
        <v>BZ-X_09</v>
      </c>
      <c r="F548" s="9" t="s">
        <v>1469</v>
      </c>
      <c r="G548" s="9" t="s">
        <v>655</v>
      </c>
      <c r="H548" s="9" t="s">
        <v>656</v>
      </c>
      <c r="J548" s="9" t="e">
        <f>MATCH($A548, 'Spells By School'!A:A, 0)</f>
        <v>#N/A</v>
      </c>
      <c r="K548" s="9" t="e">
        <f>MATCH($A548, 'Spells By School'!B:B, 0)</f>
        <v>#N/A</v>
      </c>
      <c r="L548" s="9" t="e">
        <f>MATCH($A548, 'Spells By School'!C:C, 0)</f>
        <v>#N/A</v>
      </c>
      <c r="M548" s="9">
        <f>MATCH($A548, 'Spells By School'!D:D, 0)</f>
        <v>73</v>
      </c>
      <c r="N548" s="9" t="e">
        <f>MATCH($A548, 'Spells By School'!E:E, 0)</f>
        <v>#N/A</v>
      </c>
      <c r="O548" s="9" t="e">
        <f>MATCH($A548, 'Spells By School'!F:F, 0)</f>
        <v>#N/A</v>
      </c>
      <c r="P548" s="9" t="e">
        <f ca="1">MATCH($A548, 'Spells By School'!G:G, 0)</f>
        <v>#N/A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>IF(ISNA($J548), IF(ISNA($K548), IF(ISNA($L548), IF(ISNA($M548), IF(ISNA($N548), IF(ISNA($O548), IF(ISNA($P548), IF(ISNA($Q548), IF(ISNA($R548), "###error###", R$1),Q$1),P$1),O$1),N$1),M$1),L$1),K$1),J$1)</f>
        <v>Transmutation</v>
      </c>
      <c r="T548" s="9" t="str">
        <f>IF(ISNA($J548), IF(ISNA($K548), IF(ISNA($L548), IF(ISNA($M548), IF(ISNA($N548), IF(ISNA($O548), IF(ISNA($P548), IF(ISNA($Q548), IF(ISNA($R548), "###error###", "WM"),"IL"),"NE"),"EN"),"EV"),"TR"),"DI"),"CO"),"AB")</f>
        <v>TR</v>
      </c>
      <c r="U548" s="9">
        <f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42</v>
      </c>
      <c r="V548" s="9" t="str">
        <f>INDEX('Wand Mapping'!K:K, U548)</f>
        <v>wand_ai_400</v>
      </c>
      <c r="W548" s="9" t="str">
        <f>_xlfn.CONCAT(V548, "_", T548)</f>
        <v>wand_ai_400_TR</v>
      </c>
      <c r="Z548" s="9" t="str">
        <f>IF(ISBLANK(X548), W548, X548)</f>
        <v>wand_ai_400_TR</v>
      </c>
    </row>
    <row r="549" spans="1:26">
      <c r="A549" s="9" t="s">
        <v>539</v>
      </c>
      <c r="B549" s="9" t="s">
        <v>1878</v>
      </c>
      <c r="C549" s="9">
        <v>5</v>
      </c>
      <c r="D549" s="9">
        <v>9</v>
      </c>
      <c r="E549" s="9" t="str">
        <f>_xlfn.CONCAT(B549, RIGHT(_xlfn.CONCAT("0", D549), 2))</f>
        <v>BZ-X009</v>
      </c>
      <c r="F549" s="9" t="s">
        <v>1470</v>
      </c>
      <c r="G549" s="9" t="s">
        <v>655</v>
      </c>
      <c r="H549" s="9" t="s">
        <v>656</v>
      </c>
      <c r="J549" s="9" t="e">
        <f>MATCH($A549, 'Spells By School'!A:A, 0)</f>
        <v>#N/A</v>
      </c>
      <c r="K549" s="9">
        <f>MATCH($A549, 'Spells By School'!B:B, 0)</f>
        <v>66</v>
      </c>
      <c r="L549" s="9" t="e">
        <f>MATCH($A549, 'Spells By School'!C:C, 0)</f>
        <v>#N/A</v>
      </c>
      <c r="M549" s="9" t="e">
        <f>MATCH($A549, 'Spells By School'!D:D, 0)</f>
        <v>#N/A</v>
      </c>
      <c r="N549" s="9" t="e">
        <f>MATCH($A549, 'Spells By School'!E:E, 0)</f>
        <v>#N/A</v>
      </c>
      <c r="O549" s="9" t="e">
        <f>MATCH($A549, 'Spells By School'!F:F, 0)</f>
        <v>#N/A</v>
      </c>
      <c r="P549" s="9" t="e">
        <f ca="1">MATCH($A549, 'Spells By School'!G:G, 0)</f>
        <v>#N/A</v>
      </c>
      <c r="Q549" s="9" t="e">
        <f>MATCH($A549, 'Spells By School'!H:H, 0)</f>
        <v>#N/A</v>
      </c>
      <c r="R549" s="9" t="e">
        <f>MATCH($A549, 'Spells By School'!I:I, 0)</f>
        <v>#N/A</v>
      </c>
      <c r="S549" s="9" t="str">
        <f>IF(ISNA($J549), IF(ISNA($K549), IF(ISNA($L549), IF(ISNA($M549), IF(ISNA($N549), IF(ISNA($O549), IF(ISNA($P549), IF(ISNA($Q549), IF(ISNA($R549), "###error###", R$1),Q$1),P$1),O$1),N$1),M$1),L$1),K$1),J$1)</f>
        <v>Conjuration</v>
      </c>
      <c r="T549" s="9" t="str">
        <f>IF(ISNA($J549), IF(ISNA($K549), IF(ISNA($L549), IF(ISNA($M549), IF(ISNA($N549), IF(ISNA($O549), IF(ISNA($P549), IF(ISNA($Q549), IF(ISNA($R549), "###error###", "WM"),"IL"),"NE"),"EN"),"EV"),"TR"),"DI"),"CO"),"AB")</f>
        <v>CO</v>
      </c>
      <c r="U549" s="9">
        <f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86</v>
      </c>
      <c r="V549" s="9" t="str">
        <f>INDEX('Wand Mapping'!K:K, U549)</f>
        <v>wand_ai_840</v>
      </c>
      <c r="W549" s="9" t="str">
        <f>_xlfn.CONCAT(V549, "_", T549)</f>
        <v>wand_ai_840_CO</v>
      </c>
      <c r="Z549" s="9" t="str">
        <f>IF(ISBLANK(X549), W549, X549)</f>
        <v>wand_ai_840_CO</v>
      </c>
    </row>
    <row r="550" spans="1:26">
      <c r="A550" s="9" t="s">
        <v>132</v>
      </c>
      <c r="B550" s="9" t="s">
        <v>1879</v>
      </c>
      <c r="C550" s="9">
        <v>5</v>
      </c>
      <c r="D550" s="9">
        <v>9</v>
      </c>
      <c r="E550" s="9" t="str">
        <f>_xlfn.CONCAT(B550, RIGHT(_xlfn.CONCAT("0", D550), 2))</f>
        <v>BZ-X109</v>
      </c>
      <c r="F550" s="9" t="s">
        <v>1471</v>
      </c>
      <c r="G550" s="9" t="s">
        <v>655</v>
      </c>
      <c r="H550" s="9" t="s">
        <v>656</v>
      </c>
      <c r="J550" s="9" t="e">
        <f>MATCH($A550, 'Spells By School'!A:A, 0)</f>
        <v>#N/A</v>
      </c>
      <c r="K550" s="9" t="e">
        <f>MATCH($A550, 'Spells By School'!B:B, 0)</f>
        <v>#N/A</v>
      </c>
      <c r="L550" s="9" t="e">
        <f>MATCH($A550, 'Spells By School'!C:C, 0)</f>
        <v>#N/A</v>
      </c>
      <c r="M550" s="9" t="e">
        <f>MATCH($A550, 'Spells By School'!D:D, 0)</f>
        <v>#N/A</v>
      </c>
      <c r="N550" s="9" t="e">
        <f>MATCH($A550, 'Spells By School'!E:E, 0)</f>
        <v>#N/A</v>
      </c>
      <c r="O550" s="9" t="e">
        <f>MATCH($A550, 'Spells By School'!F:F, 0)</f>
        <v>#N/A</v>
      </c>
      <c r="P550" s="9">
        <f ca="1">MATCH($A550, 'Spells By School'!G:G, 0)</f>
        <v>71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 ca="1">IF(ISNA($J550), IF(ISNA($K550), IF(ISNA($L550), IF(ISNA($M550), IF(ISNA($N550), IF(ISNA($O550), IF(ISNA($P550), IF(ISNA($Q550), IF(ISNA($R550), "###error###", R$1),Q$1),P$1),O$1),N$1),M$1),L$1),K$1),J$1)</f>
        <v>Necromancy</v>
      </c>
      <c r="T550" s="9" t="str">
        <f ca="1">IF(ISNA($J550), IF(ISNA($K550), IF(ISNA($L550), IF(ISNA($M550), IF(ISNA($N550), IF(ISNA($O550), IF(ISNA($P550), IF(ISNA($Q550), IF(ISNA($R550), "###error###", "WM"),"IL"),"NE"),"EN"),"EV"),"TR"),"DI"),"CO"),"AB")</f>
        <v>NE</v>
      </c>
      <c r="U550" s="9">
        <f ca="1"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23</v>
      </c>
      <c r="V550" s="9" t="str">
        <f ca="1">INDEX('Wand Mapping'!K:K, U550)</f>
        <v>wand_ai_210</v>
      </c>
      <c r="W550" s="9" t="str">
        <f ca="1">_xlfn.CONCAT(V550, "_", T550)</f>
        <v>wand_ai_210_NE</v>
      </c>
      <c r="Z550" s="9" t="str">
        <f ca="1">IF(ISBLANK(X550), W550, X550)</f>
        <v>wand_ai_210_NE</v>
      </c>
    </row>
    <row r="551" spans="1:26">
      <c r="A551" s="9" t="s">
        <v>615</v>
      </c>
      <c r="B551" s="9" t="s">
        <v>1880</v>
      </c>
      <c r="C551" s="9">
        <v>5</v>
      </c>
      <c r="D551" s="9">
        <v>9</v>
      </c>
      <c r="E551" s="9" t="str">
        <f>_xlfn.CONCAT(B551, RIGHT(_xlfn.CONCAT("0", D551), 2))</f>
        <v>BZ-X209</v>
      </c>
      <c r="F551" s="9" t="s">
        <v>1472</v>
      </c>
      <c r="G551" s="9" t="s">
        <v>655</v>
      </c>
      <c r="H551" s="9" t="s">
        <v>656</v>
      </c>
      <c r="J551" s="9" t="e">
        <f>MATCH($A551, 'Spells By School'!A:A, 0)</f>
        <v>#N/A</v>
      </c>
      <c r="K551" s="9" t="e">
        <f>MATCH($A551, 'Spells By School'!B:B, 0)</f>
        <v>#N/A</v>
      </c>
      <c r="L551" s="9" t="e">
        <f>MATCH($A551, 'Spells By School'!C:C, 0)</f>
        <v>#N/A</v>
      </c>
      <c r="M551" s="9" t="e">
        <f>MATCH($A551, 'Spells By School'!D:D, 0)</f>
        <v>#N/A</v>
      </c>
      <c r="N551" s="9" t="e">
        <f>MATCH($A551, 'Spells By School'!E:E, 0)</f>
        <v>#N/A</v>
      </c>
      <c r="O551" s="9">
        <f>MATCH($A551, 'Spells By School'!F:F, 0)</f>
        <v>2</v>
      </c>
      <c r="P551" s="9" t="e">
        <f ca="1">MATCH($A551, 'Spells By School'!G:G, 0)</f>
        <v>#N/A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>IF(ISNA($J551), IF(ISNA($K551), IF(ISNA($L551), IF(ISNA($M551), IF(ISNA($N551), IF(ISNA($O551), IF(ISNA($P551), IF(ISNA($Q551), IF(ISNA($R551), "###error###", R$1),Q$1),P$1),O$1),N$1),M$1),L$1),K$1),J$1)</f>
        <v>Enchantment</v>
      </c>
      <c r="T551" s="9" t="str">
        <f>IF(ISNA($J551), IF(ISNA($K551), IF(ISNA($L551), IF(ISNA($M551), IF(ISNA($N551), IF(ISNA($O551), IF(ISNA($P551), IF(ISNA($Q551), IF(ISNA($R551), "###error###", "WM"),"IL"),"NE"),"EN"),"EV"),"TR"),"DI"),"CO"),"AB")</f>
        <v>EN</v>
      </c>
      <c r="U551" s="9">
        <f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98</v>
      </c>
      <c r="V551" s="9" t="str">
        <f>INDEX('Wand Mapping'!K:K, U551)</f>
        <v>wand_ai_960</v>
      </c>
      <c r="W551" s="9" t="str">
        <f>_xlfn.CONCAT(V551, "_", T551)</f>
        <v>wand_ai_960_EN</v>
      </c>
      <c r="Z551" s="9" t="str">
        <f>IF(ISBLANK(X551), W551, X551)</f>
        <v>wand_ai_960_EN</v>
      </c>
    </row>
    <row r="552" spans="1:26">
      <c r="A552" s="9" t="s">
        <v>412</v>
      </c>
      <c r="B552" s="9" t="s">
        <v>1881</v>
      </c>
      <c r="C552" s="9">
        <v>5</v>
      </c>
      <c r="D552" s="9">
        <v>9</v>
      </c>
      <c r="E552" s="9" t="str">
        <f>_xlfn.CONCAT(B552, RIGHT(_xlfn.CONCAT("0", D552), 2))</f>
        <v>BZ-X309</v>
      </c>
      <c r="F552" s="9" t="s">
        <v>1473</v>
      </c>
      <c r="G552" s="9" t="s">
        <v>655</v>
      </c>
      <c r="H552" s="9" t="s">
        <v>656</v>
      </c>
      <c r="J552" s="9" t="e">
        <f>MATCH($A552, 'Spells By School'!A:A, 0)</f>
        <v>#N/A</v>
      </c>
      <c r="K552" s="9" t="e">
        <f>MATCH($A552, 'Spells By School'!B:B, 0)</f>
        <v>#N/A</v>
      </c>
      <c r="L552" s="9" t="e">
        <f>MATCH($A552, 'Spells By School'!C:C, 0)</f>
        <v>#N/A</v>
      </c>
      <c r="M552" s="9" t="e">
        <f>MATCH($A552, 'Spells By School'!D:D, 0)</f>
        <v>#N/A</v>
      </c>
      <c r="N552" s="9" t="e">
        <f>MATCH($A552, 'Spells By School'!E:E, 0)</f>
        <v>#N/A</v>
      </c>
      <c r="O552" s="9" t="e">
        <f>MATCH($A552, 'Spells By School'!F:F, 0)</f>
        <v>#N/A</v>
      </c>
      <c r="P552" s="9">
        <f ca="1">MATCH($A552, 'Spells By School'!G:G, 0)</f>
        <v>45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 ca="1">IF(ISNA($J552), IF(ISNA($K552), IF(ISNA($L552), IF(ISNA($M552), IF(ISNA($N552), IF(ISNA($O552), IF(ISNA($P552), IF(ISNA($Q552), IF(ISNA($R552), "###error###", R$1),Q$1),P$1),O$1),N$1),M$1),L$1),K$1),J$1)</f>
        <v>Necromancy</v>
      </c>
      <c r="T552" s="9" t="str">
        <f ca="1">IF(ISNA($J552), IF(ISNA($K552), IF(ISNA($L552), IF(ISNA($M552), IF(ISNA($N552), IF(ISNA($O552), IF(ISNA($P552), IF(ISNA($Q552), IF(ISNA($R552), "###error###", "WM"),"IL"),"NE"),"EN"),"EV"),"TR"),"DI"),"CO"),"AB")</f>
        <v>NE</v>
      </c>
      <c r="U552" s="9">
        <f ca="1"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67</v>
      </c>
      <c r="V552" s="9" t="str">
        <f ca="1">INDEX('Wand Mapping'!K:K, U552)</f>
        <v>wand_ai_650</v>
      </c>
      <c r="W552" s="9" t="str">
        <f ca="1">_xlfn.CONCAT(V552, "_", T552)</f>
        <v>wand_ai_650_NE</v>
      </c>
      <c r="Z552" s="9" t="str">
        <f ca="1">IF(ISBLANK(X552), W552, X552)</f>
        <v>wand_ai_650_NE</v>
      </c>
    </row>
    <row r="553" spans="1:26">
      <c r="A553" s="9" t="s">
        <v>583</v>
      </c>
      <c r="B553" s="9" t="s">
        <v>1884</v>
      </c>
      <c r="C553" s="9">
        <v>6</v>
      </c>
      <c r="D553" s="9">
        <v>12</v>
      </c>
      <c r="E553" s="9" t="str">
        <f>_xlfn.CONCAT(B553, RIGHT(_xlfn.CONCAT("0", D553), 2))</f>
        <v>BZ-X612</v>
      </c>
      <c r="F553" s="9" t="s">
        <v>1476</v>
      </c>
      <c r="G553" s="9" t="s">
        <v>655</v>
      </c>
      <c r="H553" s="9" t="s">
        <v>656</v>
      </c>
      <c r="J553" s="9" t="e">
        <f>MATCH($A553, 'Spells By School'!A:A, 0)</f>
        <v>#N/A</v>
      </c>
      <c r="K553" s="9">
        <f>MATCH($A553, 'Spells By School'!B:B, 0)</f>
        <v>52</v>
      </c>
      <c r="L553" s="9" t="e">
        <f>MATCH($A553, 'Spells By School'!C:C, 0)</f>
        <v>#N/A</v>
      </c>
      <c r="M553" s="9" t="e">
        <f>MATCH($A553, 'Spells By School'!D:D, 0)</f>
        <v>#N/A</v>
      </c>
      <c r="N553" s="9" t="e">
        <f>MATCH($A553, 'Spells By School'!E:E, 0)</f>
        <v>#N/A</v>
      </c>
      <c r="O553" s="9" t="e">
        <f>MATCH($A553, 'Spells By School'!F:F, 0)</f>
        <v>#N/A</v>
      </c>
      <c r="P553" s="9" t="e">
        <f ca="1">MATCH($A553, 'Spells By School'!G:G, 0)</f>
        <v>#N/A</v>
      </c>
      <c r="Q553" s="9" t="e">
        <f>MATCH($A553, 'Spells By School'!H:H, 0)</f>
        <v>#N/A</v>
      </c>
      <c r="R553" s="9" t="e">
        <f>MATCH($A553, 'Spells By School'!I:I, 0)</f>
        <v>#N/A</v>
      </c>
      <c r="S553" s="9" t="str">
        <f>IF(ISNA($J553), IF(ISNA($K553), IF(ISNA($L553), IF(ISNA($M553), IF(ISNA($N553), IF(ISNA($O553), IF(ISNA($P553), IF(ISNA($Q553), IF(ISNA($R553), "###error###", R$1),Q$1),P$1),O$1),N$1),M$1),L$1),K$1),J$1)</f>
        <v>Conjuration</v>
      </c>
      <c r="T553" s="9" t="str">
        <f>IF(ISNA($J553), IF(ISNA($K553), IF(ISNA($L553), IF(ISNA($M553), IF(ISNA($N553), IF(ISNA($O553), IF(ISNA($P553), IF(ISNA($Q553), IF(ISNA($R553), "###error###", "WM"),"IL"),"NE"),"EN"),"EV"),"TR"),"DI"),"CO"),"AB")</f>
        <v>CO</v>
      </c>
      <c r="U553" s="9">
        <f>IF(ISNA($J553), IF(ISNA($K553), IF(ISNA($L553), IF(ISNA($M553), IF(ISNA($N553), IF(ISNA($O553), IF(ISNA($P553), IF(ISNA($Q553), IF(ISNA($R553), "###error###", MATCH(A553, 'Wand Mapping'!J:J,0)),MATCH(A553, 'Wand Mapping'!I:I,0)),MATCH(A553, 'Wand Mapping'!H:H,0)),MATCH(A553, 'Wand Mapping'!G:G,0)),MATCH(A553, 'Wand Mapping'!F:F,0)),MATCH(A553, 'Wand Mapping'!E:E,0)),MATCH(A553, 'Wand Mapping'!D:D,0)),MATCH(A553, 'Wand Mapping'!C:C,0)),MATCH(A553, 'Wand Mapping'!B:B,0))</f>
        <v>93</v>
      </c>
      <c r="V553" s="9" t="str">
        <f>INDEX('Wand Mapping'!K:K, U553)</f>
        <v>wand_ai_910</v>
      </c>
      <c r="W553" s="9" t="str">
        <f>_xlfn.CONCAT(V553, "_", T553)</f>
        <v>wand_ai_910_CO</v>
      </c>
      <c r="Z553" s="9" t="str">
        <f>IF(ISBLANK(X553), W553, X553)</f>
        <v>wand_ai_910_CO</v>
      </c>
    </row>
    <row r="554" spans="1:26">
      <c r="A554" s="9" t="s">
        <v>119</v>
      </c>
      <c r="B554" s="9" t="s">
        <v>1885</v>
      </c>
      <c r="C554" s="9">
        <v>6</v>
      </c>
      <c r="D554" s="9">
        <v>12</v>
      </c>
      <c r="E554" s="9" t="str">
        <f>_xlfn.CONCAT(B554, RIGHT(_xlfn.CONCAT("0", D554), 2))</f>
        <v>BZ-X712</v>
      </c>
      <c r="F554" s="9" t="s">
        <v>1477</v>
      </c>
      <c r="G554" s="9" t="s">
        <v>655</v>
      </c>
      <c r="H554" s="9" t="s">
        <v>656</v>
      </c>
      <c r="J554" s="9" t="e">
        <f>MATCH($A554, 'Spells By School'!A:A, 0)</f>
        <v>#N/A</v>
      </c>
      <c r="K554" s="9" t="e">
        <f>MATCH($A554, 'Spells By School'!B:B, 0)</f>
        <v>#N/A</v>
      </c>
      <c r="L554" s="9" t="e">
        <f>MATCH($A554, 'Spells By School'!C:C, 0)</f>
        <v>#N/A</v>
      </c>
      <c r="M554" s="9" t="e">
        <f>MATCH($A554, 'Spells By School'!D:D, 0)</f>
        <v>#N/A</v>
      </c>
      <c r="N554" s="9">
        <f>MATCH($A554, 'Spells By School'!E:E, 0)</f>
        <v>58</v>
      </c>
      <c r="O554" s="9" t="e">
        <f>MATCH($A554, 'Spells By School'!F:F, 0)</f>
        <v>#N/A</v>
      </c>
      <c r="P554" s="9" t="e">
        <f ca="1">MATCH($A554, 'Spells By School'!G:G, 0)</f>
        <v>#N/A</v>
      </c>
      <c r="Q554" s="9" t="e">
        <f>MATCH($A554, 'Spells By School'!H:H, 0)</f>
        <v>#N/A</v>
      </c>
      <c r="R554" s="9" t="e">
        <f>MATCH($A554, 'Spells By School'!I:I, 0)</f>
        <v>#N/A</v>
      </c>
      <c r="S554" s="9" t="str">
        <f>IF(ISNA($J554), IF(ISNA($K554), IF(ISNA($L554), IF(ISNA($M554), IF(ISNA($N554), IF(ISNA($O554), IF(ISNA($P554), IF(ISNA($Q554), IF(ISNA($R554), "###error###", R$1),Q$1),P$1),O$1),N$1),M$1),L$1),K$1),J$1)</f>
        <v>Invocation</v>
      </c>
      <c r="T554" s="9" t="str">
        <f>IF(ISNA($J554), IF(ISNA($K554), IF(ISNA($L554), IF(ISNA($M554), IF(ISNA($N554), IF(ISNA($O554), IF(ISNA($P554), IF(ISNA($Q554), IF(ISNA($R554), "###error###", "WM"),"IL"),"NE"),"EN"),"EV"),"TR"),"DI"),"CO"),"AB")</f>
        <v>EV</v>
      </c>
      <c r="U554" s="9">
        <f>IF(ISNA($J554), IF(ISNA($K554), IF(ISNA($L554), IF(ISNA($M554), IF(ISNA($N554), IF(ISNA($O554), IF(ISNA($P554), IF(ISNA($Q554), IF(ISNA($R554), "###error###", MATCH(A554, 'Wand Mapping'!J:J,0)),MATCH(A554, 'Wand Mapping'!I:I,0)),MATCH(A554, 'Wand Mapping'!H:H,0)),MATCH(A554, 'Wand Mapping'!G:G,0)),MATCH(A554, 'Wand Mapping'!F:F,0)),MATCH(A554, 'Wand Mapping'!E:E,0)),MATCH(A554, 'Wand Mapping'!D:D,0)),MATCH(A554, 'Wand Mapping'!C:C,0)),MATCH(A554, 'Wand Mapping'!B:B,0))</f>
        <v>21</v>
      </c>
      <c r="V554" s="9" t="str">
        <f>INDEX('Wand Mapping'!K:K, U554)</f>
        <v>wand_ai_190</v>
      </c>
      <c r="W554" s="9" t="str">
        <f>_xlfn.CONCAT(V554, "_", T554)</f>
        <v>wand_ai_190_EV</v>
      </c>
      <c r="Z554" s="9" t="str">
        <f>IF(ISBLANK(X554), W554, X554)</f>
        <v>wand_ai_190_EV</v>
      </c>
    </row>
    <row r="555" spans="1:26">
      <c r="A555" s="9" t="s">
        <v>256</v>
      </c>
      <c r="B555" s="9" t="s">
        <v>1886</v>
      </c>
      <c r="C555" s="9">
        <v>6</v>
      </c>
      <c r="D555" s="9">
        <v>12</v>
      </c>
      <c r="E555" s="9" t="str">
        <f>_xlfn.CONCAT(B555, RIGHT(_xlfn.CONCAT("0", D555), 2))</f>
        <v>BZ-X812</v>
      </c>
      <c r="F555" s="9" t="s">
        <v>1478</v>
      </c>
      <c r="G555" s="9" t="s">
        <v>655</v>
      </c>
      <c r="H555" s="9" t="s">
        <v>656</v>
      </c>
      <c r="J555" s="9" t="e">
        <f>MATCH($A555, 'Spells By School'!A:A, 0)</f>
        <v>#N/A</v>
      </c>
      <c r="K555" s="9" t="e">
        <f>MATCH($A555, 'Spells By School'!B:B, 0)</f>
        <v>#N/A</v>
      </c>
      <c r="L555" s="9" t="e">
        <f>MATCH($A555, 'Spells By School'!C:C, 0)</f>
        <v>#N/A</v>
      </c>
      <c r="M555" s="9" t="e">
        <f>MATCH($A555, 'Spells By School'!D:D, 0)</f>
        <v>#N/A</v>
      </c>
      <c r="N555" s="9" t="e">
        <f>MATCH($A555, 'Spells By School'!E:E, 0)</f>
        <v>#N/A</v>
      </c>
      <c r="O555" s="9" t="e">
        <f>MATCH($A555, 'Spells By School'!F:F, 0)</f>
        <v>#N/A</v>
      </c>
      <c r="P555" s="9">
        <f ca="1">MATCH($A555, 'Spells By School'!G:G, 0)</f>
        <v>22</v>
      </c>
      <c r="Q555" s="9" t="e">
        <f>MATCH($A555, 'Spells By School'!H:H, 0)</f>
        <v>#N/A</v>
      </c>
      <c r="R555" s="9" t="e">
        <f>MATCH($A555, 'Spells By School'!I:I, 0)</f>
        <v>#N/A</v>
      </c>
      <c r="S555" s="9" t="str">
        <f ca="1">IF(ISNA($J555), IF(ISNA($K555), IF(ISNA($L555), IF(ISNA($M555), IF(ISNA($N555), IF(ISNA($O555), IF(ISNA($P555), IF(ISNA($Q555), IF(ISNA($R555), "###error###", R$1),Q$1),P$1),O$1),N$1),M$1),L$1),K$1),J$1)</f>
        <v>Necromancy</v>
      </c>
      <c r="T555" s="9" t="str">
        <f ca="1">IF(ISNA($J555), IF(ISNA($K555), IF(ISNA($L555), IF(ISNA($M555), IF(ISNA($N555), IF(ISNA($O555), IF(ISNA($P555), IF(ISNA($Q555), IF(ISNA($R555), "###error###", "WM"),"IL"),"NE"),"EN"),"EV"),"TR"),"DI"),"CO"),"AB")</f>
        <v>NE</v>
      </c>
      <c r="U555" s="9">
        <f ca="1">IF(ISNA($J555), IF(ISNA($K555), IF(ISNA($L555), IF(ISNA($M555), IF(ISNA($N555), IF(ISNA($O555), IF(ISNA($P555), IF(ISNA($Q555), IF(ISNA($R555), "###error###", MATCH(A555, 'Wand Mapping'!J:J,0)),MATCH(A555, 'Wand Mapping'!I:I,0)),MATCH(A555, 'Wand Mapping'!H:H,0)),MATCH(A555, 'Wand Mapping'!G:G,0)),MATCH(A555, 'Wand Mapping'!F:F,0)),MATCH(A555, 'Wand Mapping'!E:E,0)),MATCH(A555, 'Wand Mapping'!D:D,0)),MATCH(A555, 'Wand Mapping'!C:C,0)),MATCH(A555, 'Wand Mapping'!B:B,0))</f>
        <v>43</v>
      </c>
      <c r="V555" s="9" t="str">
        <f ca="1">INDEX('Wand Mapping'!K:K, U555)</f>
        <v>wand_ai_410</v>
      </c>
      <c r="W555" s="9" t="str">
        <f ca="1">_xlfn.CONCAT(V555, "_", T555)</f>
        <v>wand_ai_410_NE</v>
      </c>
      <c r="Z555" s="9" t="str">
        <f ca="1">IF(ISBLANK(X555), W555, X555)</f>
        <v>wand_ai_410_NE</v>
      </c>
    </row>
    <row r="556" spans="1:26">
      <c r="A556" s="9" t="s">
        <v>31</v>
      </c>
      <c r="B556" s="9" t="s">
        <v>1887</v>
      </c>
      <c r="C556" s="9">
        <v>6</v>
      </c>
      <c r="D556" s="9">
        <v>12</v>
      </c>
      <c r="E556" s="9" t="str">
        <f>_xlfn.CONCAT(B556, RIGHT(_xlfn.CONCAT("0", D556), 2))</f>
        <v>BZ-X912</v>
      </c>
      <c r="F556" s="9" t="s">
        <v>1479</v>
      </c>
      <c r="G556" s="9" t="s">
        <v>655</v>
      </c>
      <c r="H556" s="9" t="s">
        <v>656</v>
      </c>
      <c r="J556" s="9" t="e">
        <f>MATCH($A556, 'Spells By School'!A:A, 0)</f>
        <v>#N/A</v>
      </c>
      <c r="K556" s="9" t="e">
        <f>MATCH($A556, 'Spells By School'!B:B, 0)</f>
        <v>#N/A</v>
      </c>
      <c r="L556" s="9" t="e">
        <f>MATCH($A556, 'Spells By School'!C:C, 0)</f>
        <v>#N/A</v>
      </c>
      <c r="M556" s="9" t="e">
        <f>MATCH($A556, 'Spells By School'!D:D, 0)</f>
        <v>#N/A</v>
      </c>
      <c r="N556" s="9" t="e">
        <f>MATCH($A556, 'Spells By School'!E:E, 0)</f>
        <v>#N/A</v>
      </c>
      <c r="O556" s="9" t="e">
        <f>MATCH($A556, 'Spells By School'!F:F, 0)</f>
        <v>#N/A</v>
      </c>
      <c r="P556" s="9">
        <f ca="1">MATCH($A556, 'Spells By School'!G:G, 0)</f>
        <v>65</v>
      </c>
      <c r="Q556" s="9" t="e">
        <f>MATCH($A556, 'Spells By School'!H:H, 0)</f>
        <v>#N/A</v>
      </c>
      <c r="R556" s="9" t="e">
        <f>MATCH($A556, 'Spells By School'!I:I, 0)</f>
        <v>#N/A</v>
      </c>
      <c r="S556" s="9" t="str">
        <f ca="1">IF(ISNA($J556), IF(ISNA($K556), IF(ISNA($L556), IF(ISNA($M556), IF(ISNA($N556), IF(ISNA($O556), IF(ISNA($P556), IF(ISNA($Q556), IF(ISNA($R556), "###error###", R$1),Q$1),P$1),O$1),N$1),M$1),L$1),K$1),J$1)</f>
        <v>Necromancy</v>
      </c>
      <c r="T556" s="9" t="str">
        <f ca="1">IF(ISNA($J556), IF(ISNA($K556), IF(ISNA($L556), IF(ISNA($M556), IF(ISNA($N556), IF(ISNA($O556), IF(ISNA($P556), IF(ISNA($Q556), IF(ISNA($R556), "###error###", "WM"),"IL"),"NE"),"EN"),"EV"),"TR"),"DI"),"CO"),"AB")</f>
        <v>NE</v>
      </c>
      <c r="U556" s="9">
        <f ca="1">IF(ISNA($J556), IF(ISNA($K556), IF(ISNA($L556), IF(ISNA($M556), IF(ISNA($N556), IF(ISNA($O556), IF(ISNA($P556), IF(ISNA($Q556), IF(ISNA($R556), "###error###", MATCH(A556, 'Wand Mapping'!J:J,0)),MATCH(A556, 'Wand Mapping'!I:I,0)),MATCH(A556, 'Wand Mapping'!H:H,0)),MATCH(A556, 'Wand Mapping'!G:G,0)),MATCH(A556, 'Wand Mapping'!F:F,0)),MATCH(A556, 'Wand Mapping'!E:E,0)),MATCH(A556, 'Wand Mapping'!D:D,0)),MATCH(A556, 'Wand Mapping'!C:C,0)),MATCH(A556, 'Wand Mapping'!B:B,0))</f>
        <v>6</v>
      </c>
      <c r="V556" s="9" t="str">
        <f ca="1">INDEX('Wand Mapping'!K:K, U556)</f>
        <v>wand_ai_040</v>
      </c>
      <c r="W556" s="9" t="str">
        <f ca="1">_xlfn.CONCAT(V556, "_", T556)</f>
        <v>wand_ai_040_NE</v>
      </c>
      <c r="Z556" s="9" t="str">
        <f ca="1">IF(ISBLANK(X556), W556, X556)</f>
        <v>wand_ai_040_NE</v>
      </c>
    </row>
    <row r="557" spans="1:26">
      <c r="A557" s="9" t="s">
        <v>399</v>
      </c>
      <c r="B557" s="9" t="s">
        <v>1888</v>
      </c>
      <c r="C557" s="9">
        <v>6</v>
      </c>
      <c r="D557" s="9">
        <v>12</v>
      </c>
      <c r="E557" s="9" t="str">
        <f>_xlfn.CONCAT(B557, RIGHT(_xlfn.CONCAT("0", D557), 2))</f>
        <v>BZ-XA12</v>
      </c>
      <c r="F557" s="9" t="s">
        <v>1480</v>
      </c>
      <c r="G557" s="9" t="s">
        <v>655</v>
      </c>
      <c r="H557" s="9" t="s">
        <v>656</v>
      </c>
      <c r="J557" s="9" t="e">
        <f>MATCH($A557, 'Spells By School'!A:A, 0)</f>
        <v>#N/A</v>
      </c>
      <c r="K557" s="9" t="e">
        <f>MATCH($A557, 'Spells By School'!B:B, 0)</f>
        <v>#N/A</v>
      </c>
      <c r="L557" s="9" t="e">
        <f>MATCH($A557, 'Spells By School'!C:C, 0)</f>
        <v>#N/A</v>
      </c>
      <c r="M557" s="9" t="e">
        <f>MATCH($A557, 'Spells By School'!D:D, 0)</f>
        <v>#N/A</v>
      </c>
      <c r="N557" s="9" t="e">
        <f>MATCH($A557, 'Spells By School'!E:E, 0)</f>
        <v>#N/A</v>
      </c>
      <c r="O557" s="9" t="e">
        <f>MATCH($A557, 'Spells By School'!F:F, 0)</f>
        <v>#N/A</v>
      </c>
      <c r="P557" s="9">
        <f ca="1">MATCH($A557, 'Spells By School'!G:G, 0)</f>
        <v>70</v>
      </c>
      <c r="Q557" s="9" t="e">
        <f>MATCH($A557, 'Spells By School'!H:H, 0)</f>
        <v>#N/A</v>
      </c>
      <c r="R557" s="9" t="e">
        <f>MATCH($A557, 'Spells By School'!I:I, 0)</f>
        <v>#N/A</v>
      </c>
      <c r="S557" s="9" t="str">
        <f ca="1">IF(ISNA($J557), IF(ISNA($K557), IF(ISNA($L557), IF(ISNA($M557), IF(ISNA($N557), IF(ISNA($O557), IF(ISNA($P557), IF(ISNA($Q557), IF(ISNA($R557), "###error###", R$1),Q$1),P$1),O$1),N$1),M$1),L$1),K$1),J$1)</f>
        <v>Necromancy</v>
      </c>
      <c r="T557" s="9" t="str">
        <f ca="1">IF(ISNA($J557), IF(ISNA($K557), IF(ISNA($L557), IF(ISNA($M557), IF(ISNA($N557), IF(ISNA($O557), IF(ISNA($P557), IF(ISNA($Q557), IF(ISNA($R557), "###error###", "WM"),"IL"),"NE"),"EN"),"EV"),"TR"),"DI"),"CO"),"AB")</f>
        <v>NE</v>
      </c>
      <c r="U557" s="9">
        <f ca="1">IF(ISNA($J557), IF(ISNA($K557), IF(ISNA($L557), IF(ISNA($M557), IF(ISNA($N557), IF(ISNA($O557), IF(ISNA($P557), IF(ISNA($Q557), IF(ISNA($R557), "###error###", MATCH(A557, 'Wand Mapping'!J:J,0)),MATCH(A557, 'Wand Mapping'!I:I,0)),MATCH(A557, 'Wand Mapping'!H:H,0)),MATCH(A557, 'Wand Mapping'!G:G,0)),MATCH(A557, 'Wand Mapping'!F:F,0)),MATCH(A557, 'Wand Mapping'!E:E,0)),MATCH(A557, 'Wand Mapping'!D:D,0)),MATCH(A557, 'Wand Mapping'!C:C,0)),MATCH(A557, 'Wand Mapping'!B:B,0))</f>
        <v>65</v>
      </c>
      <c r="V557" s="9" t="str">
        <f ca="1">INDEX('Wand Mapping'!K:K, U557)</f>
        <v>wand_ai_630</v>
      </c>
      <c r="W557" s="9" t="str">
        <f ca="1">_xlfn.CONCAT(V557, "_", T557)</f>
        <v>wand_ai_630_NE</v>
      </c>
      <c r="Z557" s="9" t="str">
        <f ca="1">IF(ISBLANK(X557), W557, X557)</f>
        <v>wand_ai_630_NE</v>
      </c>
    </row>
    <row r="558" spans="1:26">
      <c r="A558" s="9" t="s">
        <v>24</v>
      </c>
      <c r="B558" s="9" t="s">
        <v>1889</v>
      </c>
      <c r="C558" s="9">
        <v>6</v>
      </c>
      <c r="D558" s="9">
        <v>12</v>
      </c>
      <c r="E558" s="9" t="str">
        <f>_xlfn.CONCAT(B558, RIGHT(_xlfn.CONCAT("0", D558), 2))</f>
        <v>BZ-XB12</v>
      </c>
      <c r="F558" s="9" t="s">
        <v>1481</v>
      </c>
      <c r="G558" s="9" t="s">
        <v>655</v>
      </c>
      <c r="H558" s="9" t="s">
        <v>656</v>
      </c>
      <c r="J558" s="9">
        <f>MATCH($A558, 'Spells By School'!A:A, 0)</f>
        <v>6</v>
      </c>
      <c r="K558" s="9" t="e">
        <f>MATCH($A558, 'Spells By School'!B:B, 0)</f>
        <v>#N/A</v>
      </c>
      <c r="L558" s="9" t="e">
        <f>MATCH($A558, 'Spells By School'!C:C, 0)</f>
        <v>#N/A</v>
      </c>
      <c r="M558" s="9" t="e">
        <f>MATCH($A558, 'Spells By School'!D:D, 0)</f>
        <v>#N/A</v>
      </c>
      <c r="N558" s="9" t="e">
        <f>MATCH($A558, 'Spells By School'!E:E, 0)</f>
        <v>#N/A</v>
      </c>
      <c r="O558" s="9" t="e">
        <f>MATCH($A558, 'Spells By School'!F:F, 0)</f>
        <v>#N/A</v>
      </c>
      <c r="P558" s="9" t="e">
        <f ca="1">MATCH($A558, 'Spells By School'!G:G, 0)</f>
        <v>#N/A</v>
      </c>
      <c r="Q558" s="9" t="e">
        <f>MATCH($A558, 'Spells By School'!H:H, 0)</f>
        <v>#N/A</v>
      </c>
      <c r="R558" s="9" t="e">
        <f>MATCH($A558, 'Spells By School'!I:I, 0)</f>
        <v>#N/A</v>
      </c>
      <c r="S558" s="9" t="str">
        <f>IF(ISNA($J558), IF(ISNA($K558), IF(ISNA($L558), IF(ISNA($M558), IF(ISNA($N558), IF(ISNA($O558), IF(ISNA($P558), IF(ISNA($Q558), IF(ISNA($R558), "###error###", R$1),Q$1),P$1),O$1),N$1),M$1),L$1),K$1),J$1)</f>
        <v>Abjuration</v>
      </c>
      <c r="T558" s="9" t="str">
        <f>IF(ISNA($J558), IF(ISNA($K558), IF(ISNA($L558), IF(ISNA($M558), IF(ISNA($N558), IF(ISNA($O558), IF(ISNA($P558), IF(ISNA($Q558), IF(ISNA($R558), "###error###", "WM"),"IL"),"NE"),"EN"),"EV"),"TR"),"DI"),"CO"),"AB")</f>
        <v>AB</v>
      </c>
      <c r="U558" s="9">
        <f>IF(ISNA($J558), IF(ISNA($K558), IF(ISNA($L558), IF(ISNA($M558), IF(ISNA($N558), IF(ISNA($O558), IF(ISNA($P558), IF(ISNA($Q558), IF(ISNA($R558), "###error###", MATCH(A558, 'Wand Mapping'!J:J,0)),MATCH(A558, 'Wand Mapping'!I:I,0)),MATCH(A558, 'Wand Mapping'!H:H,0)),MATCH(A558, 'Wand Mapping'!G:G,0)),MATCH(A558, 'Wand Mapping'!F:F,0)),MATCH(A558, 'Wand Mapping'!E:E,0)),MATCH(A558, 'Wand Mapping'!D:D,0)),MATCH(A558, 'Wand Mapping'!C:C,0)),MATCH(A558, 'Wand Mapping'!B:B,0))</f>
        <v>5</v>
      </c>
      <c r="V558" s="9" t="str">
        <f>INDEX('Wand Mapping'!K:K, U558)</f>
        <v>wand_ai_030</v>
      </c>
      <c r="W558" s="9" t="str">
        <f>_xlfn.CONCAT(V558, "_", T558)</f>
        <v>wand_ai_030_AB</v>
      </c>
      <c r="Z558" s="9" t="str">
        <f>IF(ISBLANK(X558), W558, X558)</f>
        <v>wand_ai_030_AB</v>
      </c>
    </row>
    <row r="559" spans="1:26">
      <c r="A559" s="9" t="s">
        <v>338</v>
      </c>
      <c r="B559" s="9" t="s">
        <v>1890</v>
      </c>
      <c r="C559" s="9">
        <v>6</v>
      </c>
      <c r="D559" s="9">
        <v>12</v>
      </c>
      <c r="E559" s="9" t="str">
        <f>_xlfn.CONCAT(B559, RIGHT(_xlfn.CONCAT("0", D559), 2))</f>
        <v>BZ-XC12</v>
      </c>
      <c r="F559" s="9" t="s">
        <v>1482</v>
      </c>
      <c r="G559" s="9" t="s">
        <v>655</v>
      </c>
      <c r="H559" s="9" t="s">
        <v>656</v>
      </c>
      <c r="J559" s="9" t="e">
        <f>MATCH($A559, 'Spells By School'!A:A, 0)</f>
        <v>#N/A</v>
      </c>
      <c r="K559" s="9" t="e">
        <f>MATCH($A559, 'Spells By School'!B:B, 0)</f>
        <v>#N/A</v>
      </c>
      <c r="L559" s="9" t="e">
        <f>MATCH($A559, 'Spells By School'!C:C, 0)</f>
        <v>#N/A</v>
      </c>
      <c r="M559" s="9" t="e">
        <f>MATCH($A559, 'Spells By School'!D:D, 0)</f>
        <v>#N/A</v>
      </c>
      <c r="N559" s="9" t="e">
        <f>MATCH($A559, 'Spells By School'!E:E, 0)</f>
        <v>#N/A</v>
      </c>
      <c r="O559" s="9" t="e">
        <f>MATCH($A559, 'Spells By School'!F:F, 0)</f>
        <v>#N/A</v>
      </c>
      <c r="P559" s="9">
        <f ca="1">MATCH($A559, 'Spells By School'!G:G, 0)</f>
        <v>42</v>
      </c>
      <c r="Q559" s="9" t="e">
        <f>MATCH($A559, 'Spells By School'!H:H, 0)</f>
        <v>#N/A</v>
      </c>
      <c r="R559" s="9" t="e">
        <f>MATCH($A559, 'Spells By School'!I:I, 0)</f>
        <v>#N/A</v>
      </c>
      <c r="S559" s="9" t="str">
        <f ca="1">IF(ISNA($J559), IF(ISNA($K559), IF(ISNA($L559), IF(ISNA($M559), IF(ISNA($N559), IF(ISNA($O559), IF(ISNA($P559), IF(ISNA($Q559), IF(ISNA($R559), "###error###", R$1),Q$1),P$1),O$1),N$1),M$1),L$1),K$1),J$1)</f>
        <v>Necromancy</v>
      </c>
      <c r="T559" s="9" t="str">
        <f ca="1">IF(ISNA($J559), IF(ISNA($K559), IF(ISNA($L559), IF(ISNA($M559), IF(ISNA($N559), IF(ISNA($O559), IF(ISNA($P559), IF(ISNA($Q559), IF(ISNA($R559), "###error###", "WM"),"IL"),"NE"),"EN"),"EV"),"TR"),"DI"),"CO"),"AB")</f>
        <v>NE</v>
      </c>
      <c r="U559" s="9">
        <f ca="1">IF(ISNA($J559), IF(ISNA($K559), IF(ISNA($L559), IF(ISNA($M559), IF(ISNA($N559), IF(ISNA($O559), IF(ISNA($P559), IF(ISNA($Q559), IF(ISNA($R559), "###error###", MATCH(A559, 'Wand Mapping'!J:J,0)),MATCH(A559, 'Wand Mapping'!I:I,0)),MATCH(A559, 'Wand Mapping'!H:H,0)),MATCH(A559, 'Wand Mapping'!G:G,0)),MATCH(A559, 'Wand Mapping'!F:F,0)),MATCH(A559, 'Wand Mapping'!E:E,0)),MATCH(A559, 'Wand Mapping'!D:D,0)),MATCH(A559, 'Wand Mapping'!C:C,0)),MATCH(A559, 'Wand Mapping'!B:B,0))</f>
        <v>55</v>
      </c>
      <c r="V559" s="9" t="str">
        <f ca="1">INDEX('Wand Mapping'!K:K, U559)</f>
        <v>wand_ai_530</v>
      </c>
      <c r="W559" s="9" t="str">
        <f ca="1">_xlfn.CONCAT(V559, "_", T559)</f>
        <v>wand_ai_530_NE</v>
      </c>
      <c r="Z559" s="9" t="str">
        <f ca="1">IF(ISBLANK(X559), W559, X559)</f>
        <v>wand_ai_530_NE</v>
      </c>
    </row>
    <row r="560" spans="1:26">
      <c r="A560" s="9" t="s">
        <v>413</v>
      </c>
      <c r="B560" s="9" t="s">
        <v>1891</v>
      </c>
      <c r="C560" s="9">
        <v>6</v>
      </c>
      <c r="D560" s="9">
        <v>12</v>
      </c>
      <c r="E560" s="9" t="str">
        <f>_xlfn.CONCAT(B560, RIGHT(_xlfn.CONCAT("0", D560), 2))</f>
        <v>BZ-XD12</v>
      </c>
      <c r="F560" s="9" t="s">
        <v>1483</v>
      </c>
      <c r="G560" s="9" t="s">
        <v>655</v>
      </c>
      <c r="H560" s="9" t="s">
        <v>656</v>
      </c>
      <c r="J560" s="9" t="e">
        <f>MATCH($A560, 'Spells By School'!A:A, 0)</f>
        <v>#N/A</v>
      </c>
      <c r="K560" s="9" t="e">
        <f>MATCH($A560, 'Spells By School'!B:B, 0)</f>
        <v>#N/A</v>
      </c>
      <c r="L560" s="9" t="e">
        <f>MATCH($A560, 'Spells By School'!C:C, 0)</f>
        <v>#N/A</v>
      </c>
      <c r="M560" s="9" t="e">
        <f>MATCH($A560, 'Spells By School'!D:D, 0)</f>
        <v>#N/A</v>
      </c>
      <c r="N560" s="9" t="e">
        <f>MATCH($A560, 'Spells By School'!E:E, 0)</f>
        <v>#N/A</v>
      </c>
      <c r="O560" s="9" t="e">
        <f>MATCH($A560, 'Spells By School'!F:F, 0)</f>
        <v>#N/A</v>
      </c>
      <c r="P560" s="9" t="e">
        <f ca="1">MATCH($A560, 'Spells By School'!G:G, 0)</f>
        <v>#N/A</v>
      </c>
      <c r="Q560" s="9">
        <f>MATCH($A560, 'Spells By School'!H:H, 0)</f>
        <v>25</v>
      </c>
      <c r="R560" s="9" t="e">
        <f>MATCH($A560, 'Spells By School'!I:I, 0)</f>
        <v>#N/A</v>
      </c>
      <c r="S560" s="9" t="str">
        <f ca="1">IF(ISNA($J560), IF(ISNA($K560), IF(ISNA($L560), IF(ISNA($M560), IF(ISNA($N560), IF(ISNA($O560), IF(ISNA($P560), IF(ISNA($Q560), IF(ISNA($R560), "###error###", R$1),Q$1),P$1),O$1),N$1),M$1),L$1),K$1),J$1)</f>
        <v>Illusion</v>
      </c>
      <c r="T560" s="9" t="str">
        <f ca="1">IF(ISNA($J560), IF(ISNA($K560), IF(ISNA($L560), IF(ISNA($M560), IF(ISNA($N560), IF(ISNA($O560), IF(ISNA($P560), IF(ISNA($Q560), IF(ISNA($R560), "###error###", "WM"),"IL"),"NE"),"EN"),"EV"),"TR"),"DI"),"CO"),"AB")</f>
        <v>IL</v>
      </c>
      <c r="U560" s="9">
        <f ca="1">IF(ISNA($J560), IF(ISNA($K560), IF(ISNA($L560), IF(ISNA($M560), IF(ISNA($N560), IF(ISNA($O560), IF(ISNA($P560), IF(ISNA($Q560), IF(ISNA($R560), "###error###", MATCH(A560, 'Wand Mapping'!J:J,0)),MATCH(A560, 'Wand Mapping'!I:I,0)),MATCH(A560, 'Wand Mapping'!H:H,0)),MATCH(A560, 'Wand Mapping'!G:G,0)),MATCH(A560, 'Wand Mapping'!F:F,0)),MATCH(A560, 'Wand Mapping'!E:E,0)),MATCH(A560, 'Wand Mapping'!D:D,0)),MATCH(A560, 'Wand Mapping'!C:C,0)),MATCH(A560, 'Wand Mapping'!B:B,0))</f>
        <v>67</v>
      </c>
      <c r="V560" s="9" t="str">
        <f ca="1">INDEX('Wand Mapping'!K:K, U560)</f>
        <v>wand_ai_650</v>
      </c>
      <c r="W560" s="9" t="str">
        <f ca="1">_xlfn.CONCAT(V560, "_", T560)</f>
        <v>wand_ai_650_IL</v>
      </c>
      <c r="Z560" s="9" t="str">
        <f ca="1">IF(ISBLANK(X560), W560, X560)</f>
        <v>wand_ai_650_IL</v>
      </c>
    </row>
    <row r="561" spans="1:26">
      <c r="A561" s="9" t="s">
        <v>1484</v>
      </c>
      <c r="B561" s="9" t="s">
        <v>1892</v>
      </c>
      <c r="C561" s="9">
        <v>6</v>
      </c>
      <c r="D561" s="9">
        <v>12</v>
      </c>
      <c r="E561" s="9" t="str">
        <f>_xlfn.CONCAT(B561, RIGHT(_xlfn.CONCAT("0", D561), 2))</f>
        <v>BZ-XE12</v>
      </c>
      <c r="F561" s="9" t="s">
        <v>793</v>
      </c>
      <c r="G561" s="9" t="s">
        <v>655</v>
      </c>
      <c r="H561" s="9" t="s">
        <v>656</v>
      </c>
      <c r="J561" s="9" t="e">
        <f>MATCH($A561, 'Spells By School'!A:A, 0)</f>
        <v>#N/A</v>
      </c>
      <c r="K561" s="9">
        <f>MATCH($A561, 'Spells By School'!B:B, 0)</f>
        <v>102</v>
      </c>
      <c r="L561" s="9" t="e">
        <f>MATCH($A561, 'Spells By School'!C:C, 0)</f>
        <v>#N/A</v>
      </c>
      <c r="M561" s="9" t="e">
        <f>MATCH($A561, 'Spells By School'!D:D, 0)</f>
        <v>#N/A</v>
      </c>
      <c r="N561" s="9" t="e">
        <f>MATCH($A561, 'Spells By School'!E:E, 0)</f>
        <v>#N/A</v>
      </c>
      <c r="O561" s="9" t="e">
        <f>MATCH($A561, 'Spells By School'!F:F, 0)</f>
        <v>#N/A</v>
      </c>
      <c r="P561" s="9" t="e">
        <f ca="1">MATCH($A561, 'Spells By School'!G:G, 0)</f>
        <v>#N/A</v>
      </c>
      <c r="Q561" s="9" t="e">
        <f>MATCH($A561, 'Spells By School'!H:H, 0)</f>
        <v>#N/A</v>
      </c>
      <c r="R561" s="9" t="e">
        <f>MATCH($A561, 'Spells By School'!I:I, 0)</f>
        <v>#N/A</v>
      </c>
      <c r="S561" s="9" t="str">
        <f>IF(ISNA($J561), IF(ISNA($K561), IF(ISNA($L561), IF(ISNA($M561), IF(ISNA($N561), IF(ISNA($O561), IF(ISNA($P561), IF(ISNA($Q561), IF(ISNA($R561), "###error###", R$1),Q$1),P$1),O$1),N$1),M$1),L$1),K$1),J$1)</f>
        <v>Conjuration</v>
      </c>
      <c r="T561" s="9" t="str">
        <f>IF(ISNA($J561), IF(ISNA($K561), IF(ISNA($L561), IF(ISNA($M561), IF(ISNA($N561), IF(ISNA($O561), IF(ISNA($P561), IF(ISNA($Q561), IF(ISNA($R561), "###error###", "WM"),"IL"),"NE"),"EN"),"EV"),"TR"),"DI"),"CO"),"AB")</f>
        <v>CO</v>
      </c>
      <c r="U561" s="9" t="e">
        <f>IF(ISNA($J561), IF(ISNA($K561), IF(ISNA($L561), IF(ISNA($M561), IF(ISNA($N561), IF(ISNA($O561), IF(ISNA($P561), IF(ISNA($Q561), IF(ISNA($R561), "###error###", MATCH(A561, 'Wand Mapping'!J:J,0)),MATCH(A561, 'Wand Mapping'!I:I,0)),MATCH(A561, 'Wand Mapping'!H:H,0)),MATCH(A561, 'Wand Mapping'!G:G,0)),MATCH(A561, 'Wand Mapping'!F:F,0)),MATCH(A561, 'Wand Mapping'!E:E,0)),MATCH(A561, 'Wand Mapping'!D:D,0)),MATCH(A561, 'Wand Mapping'!C:C,0)),MATCH(A561, 'Wand Mapping'!B:B,0))</f>
        <v>#N/A</v>
      </c>
      <c r="V561" s="9" t="e">
        <f>INDEX('Wand Mapping'!K:K, U561)</f>
        <v>#N/A</v>
      </c>
      <c r="W561" s="9" t="e">
        <f>_xlfn.CONCAT(V561, "_", T561)</f>
        <v>#N/A</v>
      </c>
      <c r="X561" s="60" t="s">
        <v>1957</v>
      </c>
      <c r="Z561" s="9" t="str">
        <f>IF(ISBLANK(X561), W561, X561)</f>
        <v>wand_ai_590_CO</v>
      </c>
    </row>
    <row r="562" spans="1:26">
      <c r="A562" s="9" t="s">
        <v>151</v>
      </c>
      <c r="B562" s="9" t="s">
        <v>1893</v>
      </c>
      <c r="C562" s="9">
        <v>6</v>
      </c>
      <c r="D562" s="9">
        <v>12</v>
      </c>
      <c r="E562" s="9" t="str">
        <f>_xlfn.CONCAT(B562, RIGHT(_xlfn.CONCAT("0", D562), 2))</f>
        <v>BZ-XF12</v>
      </c>
      <c r="F562" s="9" t="s">
        <v>1485</v>
      </c>
      <c r="G562" s="9" t="s">
        <v>655</v>
      </c>
      <c r="H562" s="9" t="s">
        <v>656</v>
      </c>
      <c r="J562" s="9">
        <f>MATCH($A562, 'Spells By School'!A:A, 0)</f>
        <v>14</v>
      </c>
      <c r="K562" s="9" t="e">
        <f>MATCH($A562, 'Spells By School'!B:B, 0)</f>
        <v>#N/A</v>
      </c>
      <c r="L562" s="9" t="e">
        <f>MATCH($A562, 'Spells By School'!C:C, 0)</f>
        <v>#N/A</v>
      </c>
      <c r="M562" s="9" t="e">
        <f>MATCH($A562, 'Spells By School'!D:D, 0)</f>
        <v>#N/A</v>
      </c>
      <c r="N562" s="9" t="e">
        <f>MATCH($A562, 'Spells By School'!E:E, 0)</f>
        <v>#N/A</v>
      </c>
      <c r="O562" s="9" t="e">
        <f>MATCH($A562, 'Spells By School'!F:F, 0)</f>
        <v>#N/A</v>
      </c>
      <c r="P562" s="9" t="e">
        <f ca="1">MATCH($A562, 'Spells By School'!G:G, 0)</f>
        <v>#N/A</v>
      </c>
      <c r="Q562" s="9" t="e">
        <f>MATCH($A562, 'Spells By School'!H:H, 0)</f>
        <v>#N/A</v>
      </c>
      <c r="R562" s="9" t="e">
        <f>MATCH($A562, 'Spells By School'!I:I, 0)</f>
        <v>#N/A</v>
      </c>
      <c r="S562" s="9" t="str">
        <f>IF(ISNA($J562), IF(ISNA($K562), IF(ISNA($L562), IF(ISNA($M562), IF(ISNA($N562), IF(ISNA($O562), IF(ISNA($P562), IF(ISNA($Q562), IF(ISNA($R562), "###error###", R$1),Q$1),P$1),O$1),N$1),M$1),L$1),K$1),J$1)</f>
        <v>Abjuration</v>
      </c>
      <c r="T562" s="9" t="str">
        <f>IF(ISNA($J562), IF(ISNA($K562), IF(ISNA($L562), IF(ISNA($M562), IF(ISNA($N562), IF(ISNA($O562), IF(ISNA($P562), IF(ISNA($Q562), IF(ISNA($R562), "###error###", "WM"),"IL"),"NE"),"EN"),"EV"),"TR"),"DI"),"CO"),"AB")</f>
        <v>AB</v>
      </c>
      <c r="U562" s="9">
        <f>IF(ISNA($J562), IF(ISNA($K562), IF(ISNA($L562), IF(ISNA($M562), IF(ISNA($N562), IF(ISNA($O562), IF(ISNA($P562), IF(ISNA($Q562), IF(ISNA($R562), "###error###", MATCH(A562, 'Wand Mapping'!J:J,0)),MATCH(A562, 'Wand Mapping'!I:I,0)),MATCH(A562, 'Wand Mapping'!H:H,0)),MATCH(A562, 'Wand Mapping'!G:G,0)),MATCH(A562, 'Wand Mapping'!F:F,0)),MATCH(A562, 'Wand Mapping'!E:E,0)),MATCH(A562, 'Wand Mapping'!D:D,0)),MATCH(A562, 'Wand Mapping'!C:C,0)),MATCH(A562, 'Wand Mapping'!B:B,0))</f>
        <v>27</v>
      </c>
      <c r="V562" s="9" t="str">
        <f>INDEX('Wand Mapping'!K:K, U562)</f>
        <v>wand_ai_250</v>
      </c>
      <c r="W562" s="9" t="str">
        <f>_xlfn.CONCAT(V562, "_", T562)</f>
        <v>wand_ai_250_AB</v>
      </c>
      <c r="Z562" s="9" t="str">
        <f>IF(ISBLANK(X562), W562, X562)</f>
        <v>wand_ai_250_AB</v>
      </c>
    </row>
    <row r="563" spans="1:26">
      <c r="A563" s="9" t="s">
        <v>200</v>
      </c>
      <c r="B563" s="9" t="s">
        <v>1894</v>
      </c>
      <c r="C563" s="9">
        <v>6</v>
      </c>
      <c r="D563" s="9">
        <v>12</v>
      </c>
      <c r="E563" s="9" t="str">
        <f>_xlfn.CONCAT(B563, RIGHT(_xlfn.CONCAT("0", D563), 2))</f>
        <v>BZ-XG12</v>
      </c>
      <c r="F563" s="9" t="s">
        <v>1486</v>
      </c>
      <c r="G563" s="9" t="s">
        <v>655</v>
      </c>
      <c r="H563" s="9" t="s">
        <v>656</v>
      </c>
      <c r="J563" s="9" t="e">
        <f>MATCH($A563, 'Spells By School'!A:A, 0)</f>
        <v>#N/A</v>
      </c>
      <c r="K563" s="9" t="e">
        <f>MATCH($A563, 'Spells By School'!B:B, 0)</f>
        <v>#N/A</v>
      </c>
      <c r="L563" s="9" t="e">
        <f>MATCH($A563, 'Spells By School'!C:C, 0)</f>
        <v>#N/A</v>
      </c>
      <c r="M563" s="9" t="e">
        <f>MATCH($A563, 'Spells By School'!D:D, 0)</f>
        <v>#N/A</v>
      </c>
      <c r="N563" s="9">
        <f>MATCH($A563, 'Spells By School'!E:E, 0)</f>
        <v>84</v>
      </c>
      <c r="O563" s="9" t="e">
        <f>MATCH($A563, 'Spells By School'!F:F, 0)</f>
        <v>#N/A</v>
      </c>
      <c r="P563" s="9" t="e">
        <f ca="1">MATCH($A563, 'Spells By School'!G:G, 0)</f>
        <v>#N/A</v>
      </c>
      <c r="Q563" s="9" t="e">
        <f>MATCH($A563, 'Spells By School'!H:H, 0)</f>
        <v>#N/A</v>
      </c>
      <c r="R563" s="9" t="e">
        <f>MATCH($A563, 'Spells By School'!I:I, 0)</f>
        <v>#N/A</v>
      </c>
      <c r="S563" s="9" t="str">
        <f>IF(ISNA($J563), IF(ISNA($K563), IF(ISNA($L563), IF(ISNA($M563), IF(ISNA($N563), IF(ISNA($O563), IF(ISNA($P563), IF(ISNA($Q563), IF(ISNA($R563), "###error###", R$1),Q$1),P$1),O$1),N$1),M$1),L$1),K$1),J$1)</f>
        <v>Invocation</v>
      </c>
      <c r="T563" s="9" t="str">
        <f>IF(ISNA($J563), IF(ISNA($K563), IF(ISNA($L563), IF(ISNA($M563), IF(ISNA($N563), IF(ISNA($O563), IF(ISNA($P563), IF(ISNA($Q563), IF(ISNA($R563), "###error###", "WM"),"IL"),"NE"),"EN"),"EV"),"TR"),"DI"),"CO"),"AB")</f>
        <v>EV</v>
      </c>
      <c r="U563" s="9">
        <f>IF(ISNA($J563), IF(ISNA($K563), IF(ISNA($L563), IF(ISNA($M563), IF(ISNA($N563), IF(ISNA($O563), IF(ISNA($P563), IF(ISNA($Q563), IF(ISNA($R563), "###error###", MATCH(A563, 'Wand Mapping'!J:J,0)),MATCH(A563, 'Wand Mapping'!I:I,0)),MATCH(A563, 'Wand Mapping'!H:H,0)),MATCH(A563, 'Wand Mapping'!G:G,0)),MATCH(A563, 'Wand Mapping'!F:F,0)),MATCH(A563, 'Wand Mapping'!E:E,0)),MATCH(A563, 'Wand Mapping'!D:D,0)),MATCH(A563, 'Wand Mapping'!C:C,0)),MATCH(A563, 'Wand Mapping'!B:B,0))</f>
        <v>35</v>
      </c>
      <c r="V563" s="9" t="str">
        <f>INDEX('Wand Mapping'!K:K, U563)</f>
        <v>wand_ai_330</v>
      </c>
      <c r="W563" s="9" t="str">
        <f>_xlfn.CONCAT(V563, "_", T563)</f>
        <v>wand_ai_330_EV</v>
      </c>
      <c r="Z563" s="9" t="str">
        <f>IF(ISBLANK(X563), W563, X563)</f>
        <v>wand_ai_330_EV</v>
      </c>
    </row>
    <row r="564" spans="1:26">
      <c r="A564" s="9" t="s">
        <v>194</v>
      </c>
      <c r="B564" s="9" t="s">
        <v>1895</v>
      </c>
      <c r="C564" s="9">
        <v>6</v>
      </c>
      <c r="D564" s="9">
        <v>12</v>
      </c>
      <c r="E564" s="9" t="str">
        <f>_xlfn.CONCAT(B564, RIGHT(_xlfn.CONCAT("0", D564), 2))</f>
        <v>BZ-XH12</v>
      </c>
      <c r="F564" s="9" t="s">
        <v>1487</v>
      </c>
      <c r="G564" s="9" t="s">
        <v>655</v>
      </c>
      <c r="H564" s="9" t="s">
        <v>656</v>
      </c>
      <c r="J564" s="9" t="e">
        <f>MATCH($A564, 'Spells By School'!A:A, 0)</f>
        <v>#N/A</v>
      </c>
      <c r="K564" s="9" t="e">
        <f>MATCH($A564, 'Spells By School'!B:B, 0)</f>
        <v>#N/A</v>
      </c>
      <c r="L564" s="9" t="e">
        <f>MATCH($A564, 'Spells By School'!C:C, 0)</f>
        <v>#N/A</v>
      </c>
      <c r="M564" s="9" t="e">
        <f>MATCH($A564, 'Spells By School'!D:D, 0)</f>
        <v>#N/A</v>
      </c>
      <c r="N564" s="9">
        <f>MATCH($A564, 'Spells By School'!E:E, 0)</f>
        <v>73</v>
      </c>
      <c r="O564" s="9" t="e">
        <f>MATCH($A564, 'Spells By School'!F:F, 0)</f>
        <v>#N/A</v>
      </c>
      <c r="P564" s="9" t="e">
        <f ca="1">MATCH($A564, 'Spells By School'!G:G, 0)</f>
        <v>#N/A</v>
      </c>
      <c r="Q564" s="9" t="e">
        <f>MATCH($A564, 'Spells By School'!H:H, 0)</f>
        <v>#N/A</v>
      </c>
      <c r="R564" s="9" t="e">
        <f>MATCH($A564, 'Spells By School'!I:I, 0)</f>
        <v>#N/A</v>
      </c>
      <c r="S564" s="9" t="str">
        <f>IF(ISNA($J564), IF(ISNA($K564), IF(ISNA($L564), IF(ISNA($M564), IF(ISNA($N564), IF(ISNA($O564), IF(ISNA($P564), IF(ISNA($Q564), IF(ISNA($R564), "###error###", R$1),Q$1),P$1),O$1),N$1),M$1),L$1),K$1),J$1)</f>
        <v>Invocation</v>
      </c>
      <c r="T564" s="9" t="str">
        <f>IF(ISNA($J564), IF(ISNA($K564), IF(ISNA($L564), IF(ISNA($M564), IF(ISNA($N564), IF(ISNA($O564), IF(ISNA($P564), IF(ISNA($Q564), IF(ISNA($R564), "###error###", "WM"),"IL"),"NE"),"EN"),"EV"),"TR"),"DI"),"CO"),"AB")</f>
        <v>EV</v>
      </c>
      <c r="U564" s="9">
        <f>IF(ISNA($J564), IF(ISNA($K564), IF(ISNA($L564), IF(ISNA($M564), IF(ISNA($N564), IF(ISNA($O564), IF(ISNA($P564), IF(ISNA($Q564), IF(ISNA($R564), "###error###", MATCH(A564, 'Wand Mapping'!J:J,0)),MATCH(A564, 'Wand Mapping'!I:I,0)),MATCH(A564, 'Wand Mapping'!H:H,0)),MATCH(A564, 'Wand Mapping'!G:G,0)),MATCH(A564, 'Wand Mapping'!F:F,0)),MATCH(A564, 'Wand Mapping'!E:E,0)),MATCH(A564, 'Wand Mapping'!D:D,0)),MATCH(A564, 'Wand Mapping'!C:C,0)),MATCH(A564, 'Wand Mapping'!B:B,0))</f>
        <v>34</v>
      </c>
      <c r="V564" s="9" t="str">
        <f>INDEX('Wand Mapping'!K:K, U564)</f>
        <v>wand_ai_320</v>
      </c>
      <c r="W564" s="9" t="str">
        <f>_xlfn.CONCAT(V564, "_", T564)</f>
        <v>wand_ai_320_EV</v>
      </c>
      <c r="Z564" s="9" t="str">
        <f>IF(ISBLANK(X564), W564, X564)</f>
        <v>wand_ai_320_EV</v>
      </c>
    </row>
    <row r="565" spans="1:26">
      <c r="A565" s="9" t="s">
        <v>101</v>
      </c>
      <c r="B565" s="9" t="s">
        <v>1896</v>
      </c>
      <c r="C565" s="9">
        <v>7</v>
      </c>
      <c r="D565" s="9">
        <v>14</v>
      </c>
      <c r="E565" s="9" t="str">
        <f>_xlfn.CONCAT(B565, RIGHT(_xlfn.CONCAT("0", D565), 2))</f>
        <v>BZ-XI14</v>
      </c>
      <c r="F565" s="9" t="s">
        <v>1488</v>
      </c>
      <c r="G565" s="9" t="s">
        <v>655</v>
      </c>
      <c r="H565" s="9" t="s">
        <v>656</v>
      </c>
      <c r="J565" s="9" t="e">
        <f>MATCH($A565, 'Spells By School'!A:A, 0)</f>
        <v>#N/A</v>
      </c>
      <c r="K565" s="9" t="e">
        <f>MATCH($A565, 'Spells By School'!B:B, 0)</f>
        <v>#N/A</v>
      </c>
      <c r="L565" s="9" t="e">
        <f>MATCH($A565, 'Spells By School'!C:C, 0)</f>
        <v>#N/A</v>
      </c>
      <c r="M565" s="9" t="e">
        <f>MATCH($A565, 'Spells By School'!D:D, 0)</f>
        <v>#N/A</v>
      </c>
      <c r="N565" s="9">
        <f>MATCH($A565, 'Spells By School'!E:E, 0)</f>
        <v>2</v>
      </c>
      <c r="O565" s="9" t="e">
        <f>MATCH($A565, 'Spells By School'!F:F, 0)</f>
        <v>#N/A</v>
      </c>
      <c r="P565" s="9" t="e">
        <f ca="1">MATCH($A565, 'Spells By School'!G:G, 0)</f>
        <v>#N/A</v>
      </c>
      <c r="Q565" s="9" t="e">
        <f>MATCH($A565, 'Spells By School'!H:H, 0)</f>
        <v>#N/A</v>
      </c>
      <c r="R565" s="9" t="e">
        <f>MATCH($A565, 'Spells By School'!I:I, 0)</f>
        <v>#N/A</v>
      </c>
      <c r="S565" s="9" t="str">
        <f>IF(ISNA($J565), IF(ISNA($K565), IF(ISNA($L565), IF(ISNA($M565), IF(ISNA($N565), IF(ISNA($O565), IF(ISNA($P565), IF(ISNA($Q565), IF(ISNA($R565), "###error###", R$1),Q$1),P$1),O$1),N$1),M$1),L$1),K$1),J$1)</f>
        <v>Invocation</v>
      </c>
      <c r="T565" s="9" t="str">
        <f>IF(ISNA($J565), IF(ISNA($K565), IF(ISNA($L565), IF(ISNA($M565), IF(ISNA($N565), IF(ISNA($O565), IF(ISNA($P565), IF(ISNA($Q565), IF(ISNA($R565), "###error###", "WM"),"IL"),"NE"),"EN"),"EV"),"TR"),"DI"),"CO"),"AB")</f>
        <v>EV</v>
      </c>
      <c r="U565" s="9">
        <f>IF(ISNA($J565), IF(ISNA($K565), IF(ISNA($L565), IF(ISNA($M565), IF(ISNA($N565), IF(ISNA($O565), IF(ISNA($P565), IF(ISNA($Q565), IF(ISNA($R565), "###error###", MATCH(A565, 'Wand Mapping'!J:J,0)),MATCH(A565, 'Wand Mapping'!I:I,0)),MATCH(A565, 'Wand Mapping'!H:H,0)),MATCH(A565, 'Wand Mapping'!G:G,0)),MATCH(A565, 'Wand Mapping'!F:F,0)),MATCH(A565, 'Wand Mapping'!E:E,0)),MATCH(A565, 'Wand Mapping'!D:D,0)),MATCH(A565, 'Wand Mapping'!C:C,0)),MATCH(A565, 'Wand Mapping'!B:B,0))</f>
        <v>18</v>
      </c>
      <c r="V565" s="9" t="str">
        <f>INDEX('Wand Mapping'!K:K, U565)</f>
        <v>wand_ai_160</v>
      </c>
      <c r="W565" s="9" t="str">
        <f>_xlfn.CONCAT(V565, "_", T565)</f>
        <v>wand_ai_160_EV</v>
      </c>
      <c r="Z565" s="9" t="str">
        <f>IF(ISBLANK(X565), W565, X565)</f>
        <v>wand_ai_160_EV</v>
      </c>
    </row>
    <row r="566" spans="1:26">
      <c r="A566" s="9" t="s">
        <v>443</v>
      </c>
      <c r="B566" s="9" t="s">
        <v>1897</v>
      </c>
      <c r="C566" s="9">
        <v>7</v>
      </c>
      <c r="D566" s="9">
        <v>14</v>
      </c>
      <c r="E566" s="9" t="str">
        <f>_xlfn.CONCAT(B566, RIGHT(_xlfn.CONCAT("0", D566), 2))</f>
        <v>BZ-XJ14</v>
      </c>
      <c r="F566" s="9" t="s">
        <v>1489</v>
      </c>
      <c r="G566" s="9" t="s">
        <v>655</v>
      </c>
      <c r="H566" s="9" t="s">
        <v>656</v>
      </c>
      <c r="J566" s="9" t="e">
        <f>MATCH($A566, 'Spells By School'!A:A, 0)</f>
        <v>#N/A</v>
      </c>
      <c r="K566" s="9" t="e">
        <f>MATCH($A566, 'Spells By School'!B:B, 0)</f>
        <v>#N/A</v>
      </c>
      <c r="L566" s="9" t="e">
        <f>MATCH($A566, 'Spells By School'!C:C, 0)</f>
        <v>#N/A</v>
      </c>
      <c r="M566" s="9">
        <f>MATCH($A566, 'Spells By School'!D:D, 0)</f>
        <v>81</v>
      </c>
      <c r="N566" s="9" t="e">
        <f>MATCH($A566, 'Spells By School'!E:E, 0)</f>
        <v>#N/A</v>
      </c>
      <c r="O566" s="9" t="e">
        <f>MATCH($A566, 'Spells By School'!F:F, 0)</f>
        <v>#N/A</v>
      </c>
      <c r="P566" s="9" t="e">
        <f ca="1">MATCH($A566, 'Spells By School'!G:G, 0)</f>
        <v>#N/A</v>
      </c>
      <c r="Q566" s="9" t="e">
        <f>MATCH($A566, 'Spells By School'!H:H, 0)</f>
        <v>#N/A</v>
      </c>
      <c r="R566" s="9" t="e">
        <f>MATCH($A566, 'Spells By School'!I:I, 0)</f>
        <v>#N/A</v>
      </c>
      <c r="S566" s="9" t="str">
        <f>IF(ISNA($J566), IF(ISNA($K566), IF(ISNA($L566), IF(ISNA($M566), IF(ISNA($N566), IF(ISNA($O566), IF(ISNA($P566), IF(ISNA($Q566), IF(ISNA($R566), "###error###", R$1),Q$1),P$1),O$1),N$1),M$1),L$1),K$1),J$1)</f>
        <v>Transmutation</v>
      </c>
      <c r="T566" s="9" t="str">
        <f>IF(ISNA($J566), IF(ISNA($K566), IF(ISNA($L566), IF(ISNA($M566), IF(ISNA($N566), IF(ISNA($O566), IF(ISNA($P566), IF(ISNA($Q566), IF(ISNA($R566), "###error###", "WM"),"IL"),"NE"),"EN"),"EV"),"TR"),"DI"),"CO"),"AB")</f>
        <v>TR</v>
      </c>
      <c r="U566" s="9">
        <f>IF(ISNA($J566), IF(ISNA($K566), IF(ISNA($L566), IF(ISNA($M566), IF(ISNA($N566), IF(ISNA($O566), IF(ISNA($P566), IF(ISNA($Q566), IF(ISNA($R566), "###error###", MATCH(A566, 'Wand Mapping'!J:J,0)),MATCH(A566, 'Wand Mapping'!I:I,0)),MATCH(A566, 'Wand Mapping'!H:H,0)),MATCH(A566, 'Wand Mapping'!G:G,0)),MATCH(A566, 'Wand Mapping'!F:F,0)),MATCH(A566, 'Wand Mapping'!E:E,0)),MATCH(A566, 'Wand Mapping'!D:D,0)),MATCH(A566, 'Wand Mapping'!C:C,0)),MATCH(A566, 'Wand Mapping'!B:B,0))</f>
        <v>72</v>
      </c>
      <c r="V566" s="9" t="str">
        <f>INDEX('Wand Mapping'!K:K, U566)</f>
        <v>wand_ai_700</v>
      </c>
      <c r="W566" s="9" t="str">
        <f>_xlfn.CONCAT(V566, "_", T566)</f>
        <v>wand_ai_700_TR</v>
      </c>
      <c r="Z566" s="9" t="str">
        <f>IF(ISBLANK(X566), W566, X566)</f>
        <v>wand_ai_700_TR</v>
      </c>
    </row>
    <row r="567" spans="1:26">
      <c r="A567" s="9" t="s">
        <v>180</v>
      </c>
      <c r="B567" s="9" t="s">
        <v>1898</v>
      </c>
      <c r="C567" s="9">
        <v>7</v>
      </c>
      <c r="D567" s="9">
        <v>14</v>
      </c>
      <c r="E567" s="9" t="str">
        <f>_xlfn.CONCAT(B567, RIGHT(_xlfn.CONCAT("0", D567), 2))</f>
        <v>BZ-XK14</v>
      </c>
      <c r="F567" s="9" t="s">
        <v>1490</v>
      </c>
      <c r="G567" s="9" t="s">
        <v>655</v>
      </c>
      <c r="H567" s="9" t="s">
        <v>656</v>
      </c>
      <c r="J567" s="9" t="e">
        <f>MATCH($A567, 'Spells By School'!A:A, 0)</f>
        <v>#N/A</v>
      </c>
      <c r="K567" s="9">
        <f>MATCH($A567, 'Spells By School'!B:B, 0)</f>
        <v>53</v>
      </c>
      <c r="L567" s="9" t="e">
        <f>MATCH($A567, 'Spells By School'!C:C, 0)</f>
        <v>#N/A</v>
      </c>
      <c r="M567" s="9" t="e">
        <f>MATCH($A567, 'Spells By School'!D:D, 0)</f>
        <v>#N/A</v>
      </c>
      <c r="N567" s="9" t="e">
        <f>MATCH($A567, 'Spells By School'!E:E, 0)</f>
        <v>#N/A</v>
      </c>
      <c r="O567" s="9" t="e">
        <f>MATCH($A567, 'Spells By School'!F:F, 0)</f>
        <v>#N/A</v>
      </c>
      <c r="P567" s="9" t="e">
        <f ca="1">MATCH($A567, 'Spells By School'!G:G, 0)</f>
        <v>#N/A</v>
      </c>
      <c r="Q567" s="9" t="e">
        <f>MATCH($A567, 'Spells By School'!H:H, 0)</f>
        <v>#N/A</v>
      </c>
      <c r="R567" s="9" t="e">
        <f>MATCH($A567, 'Spells By School'!I:I, 0)</f>
        <v>#N/A</v>
      </c>
      <c r="S567" s="9" t="str">
        <f>IF(ISNA($J567), IF(ISNA($K567), IF(ISNA($L567), IF(ISNA($M567), IF(ISNA($N567), IF(ISNA($O567), IF(ISNA($P567), IF(ISNA($Q567), IF(ISNA($R567), "###error###", R$1),Q$1),P$1),O$1),N$1),M$1),L$1),K$1),J$1)</f>
        <v>Conjuration</v>
      </c>
      <c r="T567" s="9" t="str">
        <f>IF(ISNA($J567), IF(ISNA($K567), IF(ISNA($L567), IF(ISNA($M567), IF(ISNA($N567), IF(ISNA($O567), IF(ISNA($P567), IF(ISNA($Q567), IF(ISNA($R567), "###error###", "WM"),"IL"),"NE"),"EN"),"EV"),"TR"),"DI"),"CO"),"AB")</f>
        <v>CO</v>
      </c>
      <c r="U567" s="9">
        <f>IF(ISNA($J567), IF(ISNA($K567), IF(ISNA($L567), IF(ISNA($M567), IF(ISNA($N567), IF(ISNA($O567), IF(ISNA($P567), IF(ISNA($Q567), IF(ISNA($R567), "###error###", MATCH(A567, 'Wand Mapping'!J:J,0)),MATCH(A567, 'Wand Mapping'!I:I,0)),MATCH(A567, 'Wand Mapping'!H:H,0)),MATCH(A567, 'Wand Mapping'!G:G,0)),MATCH(A567, 'Wand Mapping'!F:F,0)),MATCH(A567, 'Wand Mapping'!E:E,0)),MATCH(A567, 'Wand Mapping'!D:D,0)),MATCH(A567, 'Wand Mapping'!C:C,0)),MATCH(A567, 'Wand Mapping'!B:B,0))</f>
        <v>32</v>
      </c>
      <c r="V567" s="9" t="str">
        <f>INDEX('Wand Mapping'!K:K, U567)</f>
        <v>wand_ai_300</v>
      </c>
      <c r="W567" s="9" t="str">
        <f>_xlfn.CONCAT(V567, "_", T567)</f>
        <v>wand_ai_300_CO</v>
      </c>
      <c r="Z567" s="9" t="str">
        <f>IF(ISBLANK(X567), W567, X567)</f>
        <v>wand_ai_300_CO</v>
      </c>
    </row>
    <row r="568" spans="1:26">
      <c r="A568" s="9" t="s">
        <v>1494</v>
      </c>
      <c r="B568" s="9" t="s">
        <v>1899</v>
      </c>
      <c r="C568" s="9">
        <v>7</v>
      </c>
      <c r="D568" s="9">
        <v>14</v>
      </c>
      <c r="E568" s="9" t="str">
        <f>_xlfn.CONCAT(B568, RIGHT(_xlfn.CONCAT("0", D568), 2))</f>
        <v>BZ-XL14</v>
      </c>
      <c r="F568" s="9" t="s">
        <v>1491</v>
      </c>
      <c r="G568" s="9" t="s">
        <v>655</v>
      </c>
      <c r="H568" s="9" t="s">
        <v>656</v>
      </c>
      <c r="J568" s="9" t="e">
        <f>MATCH($A568, 'Spells By School'!A:A, 0)</f>
        <v>#N/A</v>
      </c>
      <c r="K568" s="9" t="e">
        <f>MATCH($A568, 'Spells By School'!B:B, 0)</f>
        <v>#N/A</v>
      </c>
      <c r="L568" s="9" t="e">
        <f>MATCH($A568, 'Spells By School'!C:C, 0)</f>
        <v>#N/A</v>
      </c>
      <c r="M568" s="9" t="e">
        <f>MATCH($A568, 'Spells By School'!D:D, 0)</f>
        <v>#N/A</v>
      </c>
      <c r="N568" s="9">
        <f>MATCH($A568, 'Spells By School'!E:E, 0)</f>
        <v>85</v>
      </c>
      <c r="O568" s="9" t="e">
        <f>MATCH($A568, 'Spells By School'!F:F, 0)</f>
        <v>#N/A</v>
      </c>
      <c r="P568" s="9" t="e">
        <f ca="1">MATCH($A568, 'Spells By School'!G:G, 0)</f>
        <v>#N/A</v>
      </c>
      <c r="Q568" s="9" t="e">
        <f>MATCH($A568, 'Spells By School'!H:H, 0)</f>
        <v>#N/A</v>
      </c>
      <c r="R568" s="9" t="e">
        <f>MATCH($A568, 'Spells By School'!I:I, 0)</f>
        <v>#N/A</v>
      </c>
      <c r="S568" s="9" t="str">
        <f>IF(ISNA($J568), IF(ISNA($K568), IF(ISNA($L568), IF(ISNA($M568), IF(ISNA($N568), IF(ISNA($O568), IF(ISNA($P568), IF(ISNA($Q568), IF(ISNA($R568), "###error###", R$1),Q$1),P$1),O$1),N$1),M$1),L$1),K$1),J$1)</f>
        <v>Invocation</v>
      </c>
      <c r="T568" s="9" t="str">
        <f>IF(ISNA($J568), IF(ISNA($K568), IF(ISNA($L568), IF(ISNA($M568), IF(ISNA($N568), IF(ISNA($O568), IF(ISNA($P568), IF(ISNA($Q568), IF(ISNA($R568), "###error###", "WM"),"IL"),"NE"),"EN"),"EV"),"TR"),"DI"),"CO"),"AB")</f>
        <v>EV</v>
      </c>
      <c r="U568" s="9" t="e">
        <f>IF(ISNA($J568), IF(ISNA($K568), IF(ISNA($L568), IF(ISNA($M568), IF(ISNA($N568), IF(ISNA($O568), IF(ISNA($P568), IF(ISNA($Q568), IF(ISNA($R568), "###error###", MATCH(A568, 'Wand Mapping'!J:J,0)),MATCH(A568, 'Wand Mapping'!I:I,0)),MATCH(A568, 'Wand Mapping'!H:H,0)),MATCH(A568, 'Wand Mapping'!G:G,0)),MATCH(A568, 'Wand Mapping'!F:F,0)),MATCH(A568, 'Wand Mapping'!E:E,0)),MATCH(A568, 'Wand Mapping'!D:D,0)),MATCH(A568, 'Wand Mapping'!C:C,0)),MATCH(A568, 'Wand Mapping'!B:B,0))</f>
        <v>#N/A</v>
      </c>
      <c r="V568" s="9" t="e">
        <f>INDEX('Wand Mapping'!K:K, U568)</f>
        <v>#N/A</v>
      </c>
      <c r="W568" s="9" t="e">
        <f>_xlfn.CONCAT(V568, "_", T568)</f>
        <v>#N/A</v>
      </c>
      <c r="X568" s="60" t="s">
        <v>1961</v>
      </c>
      <c r="Z568" s="9" t="str">
        <f>IF(ISBLANK(X568), W568, X568)</f>
        <v>wand_ai_520_EV</v>
      </c>
    </row>
    <row r="569" spans="1:26">
      <c r="A569" s="9" t="s">
        <v>437</v>
      </c>
      <c r="B569" s="9" t="s">
        <v>1900</v>
      </c>
      <c r="C569" s="9">
        <v>7</v>
      </c>
      <c r="D569" s="9">
        <v>14</v>
      </c>
      <c r="E569" s="9" t="str">
        <f>_xlfn.CONCAT(B569, RIGHT(_xlfn.CONCAT("0", D569), 2))</f>
        <v>BZ-XM14</v>
      </c>
      <c r="F569" s="9" t="s">
        <v>1492</v>
      </c>
      <c r="G569" s="9" t="s">
        <v>655</v>
      </c>
      <c r="H569" s="9" t="s">
        <v>656</v>
      </c>
      <c r="J569" s="9" t="e">
        <f>MATCH($A569, 'Spells By School'!A:A, 0)</f>
        <v>#N/A</v>
      </c>
      <c r="K569" s="9" t="e">
        <f>MATCH($A569, 'Spells By School'!B:B, 0)</f>
        <v>#N/A</v>
      </c>
      <c r="L569" s="9" t="e">
        <f>MATCH($A569, 'Spells By School'!C:C, 0)</f>
        <v>#N/A</v>
      </c>
      <c r="M569" s="9" t="e">
        <f>MATCH($A569, 'Spells By School'!D:D, 0)</f>
        <v>#N/A</v>
      </c>
      <c r="N569" s="9">
        <f>MATCH($A569, 'Spells By School'!E:E, 0)</f>
        <v>47</v>
      </c>
      <c r="O569" s="9" t="e">
        <f>MATCH($A569, 'Spells By School'!F:F, 0)</f>
        <v>#N/A</v>
      </c>
      <c r="P569" s="9" t="e">
        <f ca="1">MATCH($A569, 'Spells By School'!G:G, 0)</f>
        <v>#N/A</v>
      </c>
      <c r="Q569" s="9" t="e">
        <f>MATCH($A569, 'Spells By School'!H:H, 0)</f>
        <v>#N/A</v>
      </c>
      <c r="R569" s="9" t="e">
        <f>MATCH($A569, 'Spells By School'!I:I, 0)</f>
        <v>#N/A</v>
      </c>
      <c r="S569" s="9" t="str">
        <f>IF(ISNA($J569), IF(ISNA($K569), IF(ISNA($L569), IF(ISNA($M569), IF(ISNA($N569), IF(ISNA($O569), IF(ISNA($P569), IF(ISNA($Q569), IF(ISNA($R569), "###error###", R$1),Q$1),P$1),O$1),N$1),M$1),L$1),K$1),J$1)</f>
        <v>Invocation</v>
      </c>
      <c r="T569" s="9" t="str">
        <f>IF(ISNA($J569), IF(ISNA($K569), IF(ISNA($L569), IF(ISNA($M569), IF(ISNA($N569), IF(ISNA($O569), IF(ISNA($P569), IF(ISNA($Q569), IF(ISNA($R569), "###error###", "WM"),"IL"),"NE"),"EN"),"EV"),"TR"),"DI"),"CO"),"AB")</f>
        <v>EV</v>
      </c>
      <c r="U569" s="9">
        <f>IF(ISNA($J569), IF(ISNA($K569), IF(ISNA($L569), IF(ISNA($M569), IF(ISNA($N569), IF(ISNA($O569), IF(ISNA($P569), IF(ISNA($Q569), IF(ISNA($R569), "###error###", MATCH(A569, 'Wand Mapping'!J:J,0)),MATCH(A569, 'Wand Mapping'!I:I,0)),MATCH(A569, 'Wand Mapping'!H:H,0)),MATCH(A569, 'Wand Mapping'!G:G,0)),MATCH(A569, 'Wand Mapping'!F:F,0)),MATCH(A569, 'Wand Mapping'!E:E,0)),MATCH(A569, 'Wand Mapping'!D:D,0)),MATCH(A569, 'Wand Mapping'!C:C,0)),MATCH(A569, 'Wand Mapping'!B:B,0))</f>
        <v>71</v>
      </c>
      <c r="V569" s="9" t="str">
        <f>INDEX('Wand Mapping'!K:K, U569)</f>
        <v>wand_ai_690</v>
      </c>
      <c r="W569" s="9" t="str">
        <f>_xlfn.CONCAT(V569, "_", T569)</f>
        <v>wand_ai_690_EV</v>
      </c>
      <c r="Z569" s="9" t="str">
        <f>IF(ISBLANK(X569), W569, X569)</f>
        <v>wand_ai_690_EV</v>
      </c>
    </row>
    <row r="570" spans="1:26">
      <c r="A570" s="9" t="s">
        <v>514</v>
      </c>
      <c r="B570" s="9" t="s">
        <v>1901</v>
      </c>
      <c r="C570" s="9">
        <v>7</v>
      </c>
      <c r="D570" s="9">
        <v>14</v>
      </c>
      <c r="E570" s="9" t="str">
        <f>_xlfn.CONCAT(B570, RIGHT(_xlfn.CONCAT("0", D570), 2))</f>
        <v>BZ-XN14</v>
      </c>
      <c r="F570" s="9" t="s">
        <v>1493</v>
      </c>
      <c r="G570" s="9" t="s">
        <v>655</v>
      </c>
      <c r="H570" s="9" t="s">
        <v>656</v>
      </c>
      <c r="J570" s="9">
        <f>MATCH($A570, 'Spells By School'!A:A, 0)</f>
        <v>65</v>
      </c>
      <c r="K570" s="9" t="e">
        <f>MATCH($A570, 'Spells By School'!B:B, 0)</f>
        <v>#N/A</v>
      </c>
      <c r="L570" s="9" t="e">
        <f>MATCH($A570, 'Spells By School'!C:C, 0)</f>
        <v>#N/A</v>
      </c>
      <c r="M570" s="9" t="e">
        <f>MATCH($A570, 'Spells By School'!D:D, 0)</f>
        <v>#N/A</v>
      </c>
      <c r="N570" s="9" t="e">
        <f>MATCH($A570, 'Spells By School'!E:E, 0)</f>
        <v>#N/A</v>
      </c>
      <c r="O570" s="9" t="e">
        <f>MATCH($A570, 'Spells By School'!F:F, 0)</f>
        <v>#N/A</v>
      </c>
      <c r="P570" s="9" t="e">
        <f ca="1">MATCH($A570, 'Spells By School'!G:G, 0)</f>
        <v>#N/A</v>
      </c>
      <c r="Q570" s="9" t="e">
        <f>MATCH($A570, 'Spells By School'!H:H, 0)</f>
        <v>#N/A</v>
      </c>
      <c r="R570" s="9" t="e">
        <f>MATCH($A570, 'Spells By School'!I:I, 0)</f>
        <v>#N/A</v>
      </c>
      <c r="S570" s="9" t="str">
        <f>IF(ISNA($J570), IF(ISNA($K570), IF(ISNA($L570), IF(ISNA($M570), IF(ISNA($N570), IF(ISNA($O570), IF(ISNA($P570), IF(ISNA($Q570), IF(ISNA($R570), "###error###", R$1),Q$1),P$1),O$1),N$1),M$1),L$1),K$1),J$1)</f>
        <v>Abjuration</v>
      </c>
      <c r="T570" s="9" t="str">
        <f>IF(ISNA($J570), IF(ISNA($K570), IF(ISNA($L570), IF(ISNA($M570), IF(ISNA($N570), IF(ISNA($O570), IF(ISNA($P570), IF(ISNA($Q570), IF(ISNA($R570), "###error###", "WM"),"IL"),"NE"),"EN"),"EV"),"TR"),"DI"),"CO"),"AB")</f>
        <v>AB</v>
      </c>
      <c r="U570" s="9">
        <f>IF(ISNA($J570), IF(ISNA($K570), IF(ISNA($L570), IF(ISNA($M570), IF(ISNA($N570), IF(ISNA($O570), IF(ISNA($P570), IF(ISNA($Q570), IF(ISNA($R570), "###error###", MATCH(A570, 'Wand Mapping'!J:J,0)),MATCH(A570, 'Wand Mapping'!I:I,0)),MATCH(A570, 'Wand Mapping'!H:H,0)),MATCH(A570, 'Wand Mapping'!G:G,0)),MATCH(A570, 'Wand Mapping'!F:F,0)),MATCH(A570, 'Wand Mapping'!E:E,0)),MATCH(A570, 'Wand Mapping'!D:D,0)),MATCH(A570, 'Wand Mapping'!C:C,0)),MATCH(A570, 'Wand Mapping'!B:B,0))</f>
        <v>83</v>
      </c>
      <c r="V570" s="9" t="str">
        <f>INDEX('Wand Mapping'!K:K, U570)</f>
        <v>wand_ai_810</v>
      </c>
      <c r="W570" s="9" t="str">
        <f>_xlfn.CONCAT(V570, "_", T570)</f>
        <v>wand_ai_810_AB</v>
      </c>
      <c r="Z570" s="9" t="str">
        <f>IF(ISBLANK(X570), W570, X570)</f>
        <v>wand_ai_810_AB</v>
      </c>
    </row>
    <row r="571" spans="1:26">
      <c r="A571" s="9" t="s">
        <v>271</v>
      </c>
      <c r="B571" s="9" t="s">
        <v>1903</v>
      </c>
      <c r="C571" s="9">
        <v>7</v>
      </c>
      <c r="D571" s="9">
        <v>14</v>
      </c>
      <c r="E571" s="9" t="str">
        <f>_xlfn.CONCAT(B571, RIGHT(_xlfn.CONCAT("0", D571), 2))</f>
        <v>BZ-XP14</v>
      </c>
      <c r="F571" s="9" t="s">
        <v>1496</v>
      </c>
      <c r="G571" s="9" t="s">
        <v>655</v>
      </c>
      <c r="H571" s="9" t="s">
        <v>656</v>
      </c>
      <c r="J571" s="9" t="e">
        <f>MATCH($A571, 'Spells By School'!A:A, 0)</f>
        <v>#N/A</v>
      </c>
      <c r="K571" s="9" t="e">
        <f>MATCH($A571, 'Spells By School'!B:B, 0)</f>
        <v>#N/A</v>
      </c>
      <c r="L571" s="9" t="e">
        <f>MATCH($A571, 'Spells By School'!C:C, 0)</f>
        <v>#N/A</v>
      </c>
      <c r="M571" s="9" t="e">
        <f>MATCH($A571, 'Spells By School'!D:D, 0)</f>
        <v>#N/A</v>
      </c>
      <c r="N571" s="9" t="e">
        <f>MATCH($A571, 'Spells By School'!E:E, 0)</f>
        <v>#N/A</v>
      </c>
      <c r="O571" s="9" t="e">
        <f>MATCH($A571, 'Spells By School'!F:F, 0)</f>
        <v>#N/A</v>
      </c>
      <c r="P571" s="9">
        <f ca="1">MATCH($A571, 'Spells By School'!G:G, 0)</f>
        <v>68</v>
      </c>
      <c r="Q571" s="9" t="e">
        <f>MATCH($A571, 'Spells By School'!H:H, 0)</f>
        <v>#N/A</v>
      </c>
      <c r="R571" s="9" t="e">
        <f>MATCH($A571, 'Spells By School'!I:I, 0)</f>
        <v>#N/A</v>
      </c>
      <c r="S571" s="9" t="str">
        <f ca="1">IF(ISNA($J571), IF(ISNA($K571), IF(ISNA($L571), IF(ISNA($M571), IF(ISNA($N571), IF(ISNA($O571), IF(ISNA($P571), IF(ISNA($Q571), IF(ISNA($R571), "###error###", R$1),Q$1),P$1),O$1),N$1),M$1),L$1),K$1),J$1)</f>
        <v>Necromancy</v>
      </c>
      <c r="T571" s="9" t="str">
        <f ca="1">IF(ISNA($J571), IF(ISNA($K571), IF(ISNA($L571), IF(ISNA($M571), IF(ISNA($N571), IF(ISNA($O571), IF(ISNA($P571), IF(ISNA($Q571), IF(ISNA($R571), "###error###", "WM"),"IL"),"NE"),"EN"),"EV"),"TR"),"DI"),"CO"),"AB")</f>
        <v>NE</v>
      </c>
      <c r="U571" s="9">
        <f ca="1">IF(ISNA($J571), IF(ISNA($K571), IF(ISNA($L571), IF(ISNA($M571), IF(ISNA($N571), IF(ISNA($O571), IF(ISNA($P571), IF(ISNA($Q571), IF(ISNA($R571), "###error###", MATCH(A571, 'Wand Mapping'!J:J,0)),MATCH(A571, 'Wand Mapping'!I:I,0)),MATCH(A571, 'Wand Mapping'!H:H,0)),MATCH(A571, 'Wand Mapping'!G:G,0)),MATCH(A571, 'Wand Mapping'!F:F,0)),MATCH(A571, 'Wand Mapping'!E:E,0)),MATCH(A571, 'Wand Mapping'!D:D,0)),MATCH(A571, 'Wand Mapping'!C:C,0)),MATCH(A571, 'Wand Mapping'!B:B,0))</f>
        <v>45</v>
      </c>
      <c r="V571" s="9" t="str">
        <f ca="1">INDEX('Wand Mapping'!K:K, U571)</f>
        <v>wand_ai_430</v>
      </c>
      <c r="W571" s="9" t="str">
        <f ca="1">_xlfn.CONCAT(V571, "_", T571)</f>
        <v>wand_ai_430_NE</v>
      </c>
      <c r="Z571" s="9" t="str">
        <f ca="1">IF(ISBLANK(X571), W571, X571)</f>
        <v>wand_ai_430_NE</v>
      </c>
    </row>
    <row r="572" spans="1:26">
      <c r="A572" s="9" t="s">
        <v>448</v>
      </c>
      <c r="B572" s="9" t="s">
        <v>1904</v>
      </c>
      <c r="C572" s="9">
        <v>7</v>
      </c>
      <c r="D572" s="9">
        <v>14</v>
      </c>
      <c r="E572" s="9" t="str">
        <f>_xlfn.CONCAT(B572, RIGHT(_xlfn.CONCAT("0", D572), 2))</f>
        <v>BZ-XQ14</v>
      </c>
      <c r="F572" s="9" t="s">
        <v>1497</v>
      </c>
      <c r="G572" s="9" t="s">
        <v>655</v>
      </c>
      <c r="H572" s="9" t="s">
        <v>656</v>
      </c>
      <c r="J572" s="9" t="e">
        <f>MATCH($A572, 'Spells By School'!A:A, 0)</f>
        <v>#N/A</v>
      </c>
      <c r="K572" s="9">
        <f>MATCH($A572, 'Spells By School'!B:B, 0)</f>
        <v>90</v>
      </c>
      <c r="L572" s="9" t="e">
        <f>MATCH($A572, 'Spells By School'!C:C, 0)</f>
        <v>#N/A</v>
      </c>
      <c r="M572" s="9" t="e">
        <f>MATCH($A572, 'Spells By School'!D:D, 0)</f>
        <v>#N/A</v>
      </c>
      <c r="N572" s="9" t="e">
        <f>MATCH($A572, 'Spells By School'!E:E, 0)</f>
        <v>#N/A</v>
      </c>
      <c r="O572" s="9" t="e">
        <f>MATCH($A572, 'Spells By School'!F:F, 0)</f>
        <v>#N/A</v>
      </c>
      <c r="P572" s="9" t="e">
        <f ca="1">MATCH($A572, 'Spells By School'!G:G, 0)</f>
        <v>#N/A</v>
      </c>
      <c r="Q572" s="9" t="e">
        <f>MATCH($A572, 'Spells By School'!H:H, 0)</f>
        <v>#N/A</v>
      </c>
      <c r="R572" s="9" t="e">
        <f>MATCH($A572, 'Spells By School'!I:I, 0)</f>
        <v>#N/A</v>
      </c>
      <c r="S572" s="9" t="str">
        <f>IF(ISNA($J572), IF(ISNA($K572), IF(ISNA($L572), IF(ISNA($M572), IF(ISNA($N572), IF(ISNA($O572), IF(ISNA($P572), IF(ISNA($Q572), IF(ISNA($R572), "###error###", R$1),Q$1),P$1),O$1),N$1),M$1),L$1),K$1),J$1)</f>
        <v>Conjuration</v>
      </c>
      <c r="T572" s="9" t="str">
        <f>IF(ISNA($J572), IF(ISNA($K572), IF(ISNA($L572), IF(ISNA($M572), IF(ISNA($N572), IF(ISNA($O572), IF(ISNA($P572), IF(ISNA($Q572), IF(ISNA($R572), "###error###", "WM"),"IL"),"NE"),"EN"),"EV"),"TR"),"DI"),"CO"),"AB")</f>
        <v>CO</v>
      </c>
      <c r="U572" s="9">
        <f>IF(ISNA($J572), IF(ISNA($K572), IF(ISNA($L572), IF(ISNA($M572), IF(ISNA($N572), IF(ISNA($O572), IF(ISNA($P572), IF(ISNA($Q572), IF(ISNA($R572), "###error###", MATCH(A572, 'Wand Mapping'!J:J,0)),MATCH(A572, 'Wand Mapping'!I:I,0)),MATCH(A572, 'Wand Mapping'!H:H,0)),MATCH(A572, 'Wand Mapping'!G:G,0)),MATCH(A572, 'Wand Mapping'!F:F,0)),MATCH(A572, 'Wand Mapping'!E:E,0)),MATCH(A572, 'Wand Mapping'!D:D,0)),MATCH(A572, 'Wand Mapping'!C:C,0)),MATCH(A572, 'Wand Mapping'!B:B,0))</f>
        <v>73</v>
      </c>
      <c r="V572" s="9" t="str">
        <f>INDEX('Wand Mapping'!K:K, U572)</f>
        <v>wand_ai_710</v>
      </c>
      <c r="W572" s="9" t="str">
        <f>_xlfn.CONCAT(V572, "_", T572)</f>
        <v>wand_ai_710_CO</v>
      </c>
      <c r="Z572" s="9" t="str">
        <f>IF(ISBLANK(X572), W572, X572)</f>
        <v>wand_ai_710_CO</v>
      </c>
    </row>
    <row r="573" spans="1:26">
      <c r="A573" s="9" t="s">
        <v>321</v>
      </c>
      <c r="B573" s="9" t="s">
        <v>1905</v>
      </c>
      <c r="C573" s="9">
        <v>7</v>
      </c>
      <c r="D573" s="9">
        <v>14</v>
      </c>
      <c r="E573" s="9" t="str">
        <f>_xlfn.CONCAT(B573, RIGHT(_xlfn.CONCAT("0", D573), 2))</f>
        <v>BZ-XR14</v>
      </c>
      <c r="F573" s="9" t="s">
        <v>1498</v>
      </c>
      <c r="G573" s="9" t="s">
        <v>655</v>
      </c>
      <c r="H573" s="9" t="s">
        <v>656</v>
      </c>
      <c r="J573" s="9">
        <f>MATCH($A573, 'Spells By School'!A:A, 0)</f>
        <v>25</v>
      </c>
      <c r="K573" s="9" t="e">
        <f>MATCH($A573, 'Spells By School'!B:B, 0)</f>
        <v>#N/A</v>
      </c>
      <c r="L573" s="9" t="e">
        <f>MATCH($A573, 'Spells By School'!C:C, 0)</f>
        <v>#N/A</v>
      </c>
      <c r="M573" s="9" t="e">
        <f>MATCH($A573, 'Spells By School'!D:D, 0)</f>
        <v>#N/A</v>
      </c>
      <c r="N573" s="9" t="e">
        <f>MATCH($A573, 'Spells By School'!E:E, 0)</f>
        <v>#N/A</v>
      </c>
      <c r="O573" s="9" t="e">
        <f>MATCH($A573, 'Spells By School'!F:F, 0)</f>
        <v>#N/A</v>
      </c>
      <c r="P573" s="9" t="e">
        <f ca="1">MATCH($A573, 'Spells By School'!G:G, 0)</f>
        <v>#N/A</v>
      </c>
      <c r="Q573" s="9" t="e">
        <f>MATCH($A573, 'Spells By School'!H:H, 0)</f>
        <v>#N/A</v>
      </c>
      <c r="R573" s="9" t="e">
        <f>MATCH($A573, 'Spells By School'!I:I, 0)</f>
        <v>#N/A</v>
      </c>
      <c r="S573" s="9" t="str">
        <f>IF(ISNA($J573), IF(ISNA($K573), IF(ISNA($L573), IF(ISNA($M573), IF(ISNA($N573), IF(ISNA($O573), IF(ISNA($P573), IF(ISNA($Q573), IF(ISNA($R573), "###error###", R$1),Q$1),P$1),O$1),N$1),M$1),L$1),K$1),J$1)</f>
        <v>Abjuration</v>
      </c>
      <c r="T573" s="9" t="str">
        <f>IF(ISNA($J573), IF(ISNA($K573), IF(ISNA($L573), IF(ISNA($M573), IF(ISNA($N573), IF(ISNA($O573), IF(ISNA($P573), IF(ISNA($Q573), IF(ISNA($R573), "###error###", "WM"),"IL"),"NE"),"EN"),"EV"),"TR"),"DI"),"CO"),"AB")</f>
        <v>AB</v>
      </c>
      <c r="U573" s="9">
        <f>IF(ISNA($J573), IF(ISNA($K573), IF(ISNA($L573), IF(ISNA($M573), IF(ISNA($N573), IF(ISNA($O573), IF(ISNA($P573), IF(ISNA($Q573), IF(ISNA($R573), "###error###", MATCH(A573, 'Wand Mapping'!J:J,0)),MATCH(A573, 'Wand Mapping'!I:I,0)),MATCH(A573, 'Wand Mapping'!H:H,0)),MATCH(A573, 'Wand Mapping'!G:G,0)),MATCH(A573, 'Wand Mapping'!F:F,0)),MATCH(A573, 'Wand Mapping'!E:E,0)),MATCH(A573, 'Wand Mapping'!D:D,0)),MATCH(A573, 'Wand Mapping'!C:C,0)),MATCH(A573, 'Wand Mapping'!B:B,0))</f>
        <v>53</v>
      </c>
      <c r="V573" s="9" t="str">
        <f>INDEX('Wand Mapping'!K:K, U573)</f>
        <v>wand_ai_510</v>
      </c>
      <c r="W573" s="9" t="str">
        <f>_xlfn.CONCAT(V573, "_", T573)</f>
        <v>wand_ai_510_AB</v>
      </c>
      <c r="Z573" s="9" t="str">
        <f>IF(ISBLANK(X573), W573, X573)</f>
        <v>wand_ai_510_AB</v>
      </c>
    </row>
    <row r="574" spans="1:26">
      <c r="A574" s="9" t="s">
        <v>439</v>
      </c>
      <c r="B574" s="9" t="s">
        <v>1906</v>
      </c>
      <c r="C574" s="9">
        <v>7</v>
      </c>
      <c r="D574" s="9">
        <v>14</v>
      </c>
      <c r="E574" s="9" t="str">
        <f>_xlfn.CONCAT(B574, RIGHT(_xlfn.CONCAT("0", D574), 2))</f>
        <v>BZ-XS14</v>
      </c>
      <c r="F574" s="9" t="s">
        <v>1499</v>
      </c>
      <c r="G574" s="9" t="s">
        <v>655</v>
      </c>
      <c r="H574" s="9" t="s">
        <v>656</v>
      </c>
      <c r="J574" s="9" t="e">
        <f>MATCH($A574, 'Spells By School'!A:A, 0)</f>
        <v>#N/A</v>
      </c>
      <c r="K574" s="9" t="e">
        <f>MATCH($A574, 'Spells By School'!B:B, 0)</f>
        <v>#N/A</v>
      </c>
      <c r="L574" s="9" t="e">
        <f>MATCH($A574, 'Spells By School'!C:C, 0)</f>
        <v>#N/A</v>
      </c>
      <c r="M574" s="9" t="e">
        <f>MATCH($A574, 'Spells By School'!D:D, 0)</f>
        <v>#N/A</v>
      </c>
      <c r="N574" s="9" t="e">
        <f>MATCH($A574, 'Spells By School'!E:E, 0)</f>
        <v>#N/A</v>
      </c>
      <c r="O574" s="9" t="e">
        <f>MATCH($A574, 'Spells By School'!F:F, 0)</f>
        <v>#N/A</v>
      </c>
      <c r="P574" s="9">
        <f ca="1">MATCH($A574, 'Spells By School'!G:G, 0)</f>
        <v>26</v>
      </c>
      <c r="Q574" s="9" t="e">
        <f>MATCH($A574, 'Spells By School'!H:H, 0)</f>
        <v>#N/A</v>
      </c>
      <c r="R574" s="9" t="e">
        <f>MATCH($A574, 'Spells By School'!I:I, 0)</f>
        <v>#N/A</v>
      </c>
      <c r="S574" s="9" t="str">
        <f ca="1">IF(ISNA($J574), IF(ISNA($K574), IF(ISNA($L574), IF(ISNA($M574), IF(ISNA($N574), IF(ISNA($O574), IF(ISNA($P574), IF(ISNA($Q574), IF(ISNA($R574), "###error###", R$1),Q$1),P$1),O$1),N$1),M$1),L$1),K$1),J$1)</f>
        <v>Necromancy</v>
      </c>
      <c r="T574" s="9" t="str">
        <f ca="1">IF(ISNA($J574), IF(ISNA($K574), IF(ISNA($L574), IF(ISNA($M574), IF(ISNA($N574), IF(ISNA($O574), IF(ISNA($P574), IF(ISNA($Q574), IF(ISNA($R574), "###error###", "WM"),"IL"),"NE"),"EN"),"EV"),"TR"),"DI"),"CO"),"AB")</f>
        <v>NE</v>
      </c>
      <c r="U574" s="9">
        <f ca="1">IF(ISNA($J574), IF(ISNA($K574), IF(ISNA($L574), IF(ISNA($M574), IF(ISNA($N574), IF(ISNA($O574), IF(ISNA($P574), IF(ISNA($Q574), IF(ISNA($R574), "###error###", MATCH(A574, 'Wand Mapping'!J:J,0)),MATCH(A574, 'Wand Mapping'!I:I,0)),MATCH(A574, 'Wand Mapping'!H:H,0)),MATCH(A574, 'Wand Mapping'!G:G,0)),MATCH(A574, 'Wand Mapping'!F:F,0)),MATCH(A574, 'Wand Mapping'!E:E,0)),MATCH(A574, 'Wand Mapping'!D:D,0)),MATCH(A574, 'Wand Mapping'!C:C,0)),MATCH(A574, 'Wand Mapping'!B:B,0))</f>
        <v>71</v>
      </c>
      <c r="V574" s="9" t="str">
        <f ca="1">INDEX('Wand Mapping'!K:K, U574)</f>
        <v>wand_ai_690</v>
      </c>
      <c r="W574" s="9" t="str">
        <f ca="1">_xlfn.CONCAT(V574, "_", T574)</f>
        <v>wand_ai_690_NE</v>
      </c>
      <c r="Z574" s="9" t="str">
        <f ca="1">IF(ISBLANK(X574), W574, X574)</f>
        <v>wand_ai_690_NE</v>
      </c>
    </row>
    <row r="575" spans="1:26">
      <c r="A575" s="9" t="s">
        <v>122</v>
      </c>
      <c r="B575" s="9" t="s">
        <v>1907</v>
      </c>
      <c r="C575" s="9">
        <v>7</v>
      </c>
      <c r="D575" s="9">
        <v>14</v>
      </c>
      <c r="E575" s="9" t="str">
        <f>_xlfn.CONCAT(B575, RIGHT(_xlfn.CONCAT("0", D575), 2))</f>
        <v>BZ-XT14</v>
      </c>
      <c r="F575" s="9" t="s">
        <v>1500</v>
      </c>
      <c r="G575" s="9" t="s">
        <v>655</v>
      </c>
      <c r="H575" s="9" t="s">
        <v>656</v>
      </c>
      <c r="J575" s="9" t="e">
        <f>MATCH($A575, 'Spells By School'!A:A, 0)</f>
        <v>#N/A</v>
      </c>
      <c r="K575" s="9">
        <f>MATCH($A575, 'Spells By School'!B:B, 0)</f>
        <v>40</v>
      </c>
      <c r="L575" s="9" t="e">
        <f>MATCH($A575, 'Spells By School'!C:C, 0)</f>
        <v>#N/A</v>
      </c>
      <c r="M575" s="9" t="e">
        <f>MATCH($A575, 'Spells By School'!D:D, 0)</f>
        <v>#N/A</v>
      </c>
      <c r="N575" s="9" t="e">
        <f>MATCH($A575, 'Spells By School'!E:E, 0)</f>
        <v>#N/A</v>
      </c>
      <c r="O575" s="9" t="e">
        <f>MATCH($A575, 'Spells By School'!F:F, 0)</f>
        <v>#N/A</v>
      </c>
      <c r="P575" s="9" t="e">
        <f ca="1">MATCH($A575, 'Spells By School'!G:G, 0)</f>
        <v>#N/A</v>
      </c>
      <c r="Q575" s="9" t="e">
        <f>MATCH($A575, 'Spells By School'!H:H, 0)</f>
        <v>#N/A</v>
      </c>
      <c r="R575" s="9" t="e">
        <f>MATCH($A575, 'Spells By School'!I:I, 0)</f>
        <v>#N/A</v>
      </c>
      <c r="S575" s="9" t="str">
        <f>IF(ISNA($J575), IF(ISNA($K575), IF(ISNA($L575), IF(ISNA($M575), IF(ISNA($N575), IF(ISNA($O575), IF(ISNA($P575), IF(ISNA($Q575), IF(ISNA($R575), "###error###", R$1),Q$1),P$1),O$1),N$1),M$1),L$1),K$1),J$1)</f>
        <v>Conjuration</v>
      </c>
      <c r="T575" s="9" t="str">
        <f>IF(ISNA($J575), IF(ISNA($K575), IF(ISNA($L575), IF(ISNA($M575), IF(ISNA($N575), IF(ISNA($O575), IF(ISNA($P575), IF(ISNA($Q575), IF(ISNA($R575), "###error###", "WM"),"IL"),"NE"),"EN"),"EV"),"TR"),"DI"),"CO"),"AB")</f>
        <v>CO</v>
      </c>
      <c r="U575" s="9">
        <f>IF(ISNA($J575), IF(ISNA($K575), IF(ISNA($L575), IF(ISNA($M575), IF(ISNA($N575), IF(ISNA($O575), IF(ISNA($P575), IF(ISNA($Q575), IF(ISNA($R575), "###error###", MATCH(A575, 'Wand Mapping'!J:J,0)),MATCH(A575, 'Wand Mapping'!I:I,0)),MATCH(A575, 'Wand Mapping'!H:H,0)),MATCH(A575, 'Wand Mapping'!G:G,0)),MATCH(A575, 'Wand Mapping'!F:F,0)),MATCH(A575, 'Wand Mapping'!E:E,0)),MATCH(A575, 'Wand Mapping'!D:D,0)),MATCH(A575, 'Wand Mapping'!C:C,0)),MATCH(A575, 'Wand Mapping'!B:B,0))</f>
        <v>22</v>
      </c>
      <c r="V575" s="9" t="str">
        <f>INDEX('Wand Mapping'!K:K, U575)</f>
        <v>wand_ai_200</v>
      </c>
      <c r="W575" s="9" t="str">
        <f>_xlfn.CONCAT(V575, "_", T575)</f>
        <v>wand_ai_200_CO</v>
      </c>
      <c r="Z575" s="9" t="str">
        <f>IF(ISBLANK(X575), W575, X575)</f>
        <v>wand_ai_200_CO</v>
      </c>
    </row>
    <row r="576" spans="1:26">
      <c r="A576" s="9" t="s">
        <v>96</v>
      </c>
      <c r="B576" s="9" t="s">
        <v>1908</v>
      </c>
      <c r="C576" s="9">
        <v>7</v>
      </c>
      <c r="D576" s="9">
        <v>14</v>
      </c>
      <c r="E576" s="9" t="str">
        <f>_xlfn.CONCAT(B576, RIGHT(_xlfn.CONCAT("0", D576), 2))</f>
        <v>BZ-XU14</v>
      </c>
      <c r="F576" s="9" t="s">
        <v>1501</v>
      </c>
      <c r="G576" s="9" t="s">
        <v>655</v>
      </c>
      <c r="H576" s="9" t="s">
        <v>656</v>
      </c>
      <c r="J576" s="9" t="e">
        <f>MATCH($A576, 'Spells By School'!A:A, 0)</f>
        <v>#N/A</v>
      </c>
      <c r="K576" s="9" t="e">
        <f>MATCH($A576, 'Spells By School'!B:B, 0)</f>
        <v>#N/A</v>
      </c>
      <c r="L576" s="9" t="e">
        <f>MATCH($A576, 'Spells By School'!C:C, 0)</f>
        <v>#N/A</v>
      </c>
      <c r="M576" s="9" t="e">
        <f>MATCH($A576, 'Spells By School'!D:D, 0)</f>
        <v>#N/A</v>
      </c>
      <c r="N576" s="9">
        <f>MATCH($A576, 'Spells By School'!E:E, 0)</f>
        <v>54</v>
      </c>
      <c r="O576" s="9" t="e">
        <f>MATCH($A576, 'Spells By School'!F:F, 0)</f>
        <v>#N/A</v>
      </c>
      <c r="P576" s="9" t="e">
        <f ca="1">MATCH($A576, 'Spells By School'!G:G, 0)</f>
        <v>#N/A</v>
      </c>
      <c r="Q576" s="9" t="e">
        <f>MATCH($A576, 'Spells By School'!H:H, 0)</f>
        <v>#N/A</v>
      </c>
      <c r="R576" s="9" t="e">
        <f>MATCH($A576, 'Spells By School'!I:I, 0)</f>
        <v>#N/A</v>
      </c>
      <c r="S576" s="9" t="str">
        <f>IF(ISNA($J576), IF(ISNA($K576), IF(ISNA($L576), IF(ISNA($M576), IF(ISNA($N576), IF(ISNA($O576), IF(ISNA($P576), IF(ISNA($Q576), IF(ISNA($R576), "###error###", R$1),Q$1),P$1),O$1),N$1),M$1),L$1),K$1),J$1)</f>
        <v>Invocation</v>
      </c>
      <c r="T576" s="9" t="str">
        <f>IF(ISNA($J576), IF(ISNA($K576), IF(ISNA($L576), IF(ISNA($M576), IF(ISNA($N576), IF(ISNA($O576), IF(ISNA($P576), IF(ISNA($Q576), IF(ISNA($R576), "###error###", "WM"),"IL"),"NE"),"EN"),"EV"),"TR"),"DI"),"CO"),"AB")</f>
        <v>EV</v>
      </c>
      <c r="U576" s="9">
        <f>IF(ISNA($J576), IF(ISNA($K576), IF(ISNA($L576), IF(ISNA($M576), IF(ISNA($N576), IF(ISNA($O576), IF(ISNA($P576), IF(ISNA($Q576), IF(ISNA($R576), "###error###", MATCH(A576, 'Wand Mapping'!J:J,0)),MATCH(A576, 'Wand Mapping'!I:I,0)),MATCH(A576, 'Wand Mapping'!H:H,0)),MATCH(A576, 'Wand Mapping'!G:G,0)),MATCH(A576, 'Wand Mapping'!F:F,0)),MATCH(A576, 'Wand Mapping'!E:E,0)),MATCH(A576, 'Wand Mapping'!D:D,0)),MATCH(A576, 'Wand Mapping'!C:C,0)),MATCH(A576, 'Wand Mapping'!B:B,0))</f>
        <v>17</v>
      </c>
      <c r="V576" s="9" t="str">
        <f>INDEX('Wand Mapping'!K:K, U576)</f>
        <v>wand_ai_150</v>
      </c>
      <c r="W576" s="9" t="str">
        <f>_xlfn.CONCAT(V576, "_", T576)</f>
        <v>wand_ai_150_EV</v>
      </c>
      <c r="Z576" s="9" t="str">
        <f>IF(ISBLANK(X576), W576, X576)</f>
        <v>wand_ai_150_EV</v>
      </c>
    </row>
    <row r="577" spans="1:26">
      <c r="A577" s="9" t="s">
        <v>633</v>
      </c>
      <c r="B577" s="9" t="s">
        <v>1909</v>
      </c>
      <c r="C577" s="9">
        <v>7</v>
      </c>
      <c r="D577" s="9">
        <v>14</v>
      </c>
      <c r="E577" s="9" t="str">
        <f>_xlfn.CONCAT(B577, RIGHT(_xlfn.CONCAT("0", D577), 2))</f>
        <v>BZ-XV14</v>
      </c>
      <c r="F577" s="9" t="s">
        <v>1502</v>
      </c>
      <c r="G577" s="9" t="s">
        <v>655</v>
      </c>
      <c r="H577" s="9" t="s">
        <v>656</v>
      </c>
      <c r="J577" s="9" t="e">
        <f>MATCH($A577, 'Spells By School'!A:A, 0)</f>
        <v>#N/A</v>
      </c>
      <c r="K577" s="9">
        <f>MATCH($A577, 'Spells By School'!B:B, 0)</f>
        <v>71</v>
      </c>
      <c r="L577" s="9" t="e">
        <f>MATCH($A577, 'Spells By School'!C:C, 0)</f>
        <v>#N/A</v>
      </c>
      <c r="M577" s="9" t="e">
        <f>MATCH($A577, 'Spells By School'!D:D, 0)</f>
        <v>#N/A</v>
      </c>
      <c r="N577" s="9" t="e">
        <f>MATCH($A577, 'Spells By School'!E:E, 0)</f>
        <v>#N/A</v>
      </c>
      <c r="O577" s="9" t="e">
        <f>MATCH($A577, 'Spells By School'!F:F, 0)</f>
        <v>#N/A</v>
      </c>
      <c r="P577" s="9" t="e">
        <f ca="1">MATCH($A577, 'Spells By School'!G:G, 0)</f>
        <v>#N/A</v>
      </c>
      <c r="Q577" s="9" t="e">
        <f>MATCH($A577, 'Spells By School'!H:H, 0)</f>
        <v>#N/A</v>
      </c>
      <c r="R577" s="9" t="e">
        <f>MATCH($A577, 'Spells By School'!I:I, 0)</f>
        <v>#N/A</v>
      </c>
      <c r="S577" s="9" t="str">
        <f>IF(ISNA($J577), IF(ISNA($K577), IF(ISNA($L577), IF(ISNA($M577), IF(ISNA($N577), IF(ISNA($O577), IF(ISNA($P577), IF(ISNA($Q577), IF(ISNA($R577), "###error###", R$1),Q$1),P$1),O$1),N$1),M$1),L$1),K$1),J$1)</f>
        <v>Conjuration</v>
      </c>
      <c r="T577" s="9" t="str">
        <f>IF(ISNA($J577), IF(ISNA($K577), IF(ISNA($L577), IF(ISNA($M577), IF(ISNA($N577), IF(ISNA($O577), IF(ISNA($P577), IF(ISNA($Q577), IF(ISNA($R577), "###error###", "WM"),"IL"),"NE"),"EN"),"EV"),"TR"),"DI"),"CO"),"AB")</f>
        <v>CO</v>
      </c>
      <c r="U577" s="9">
        <f>IF(ISNA($J577), IF(ISNA($K577), IF(ISNA($L577), IF(ISNA($M577), IF(ISNA($N577), IF(ISNA($O577), IF(ISNA($P577), IF(ISNA($Q577), IF(ISNA($R577), "###error###", MATCH(A577, 'Wand Mapping'!J:J,0)),MATCH(A577, 'Wand Mapping'!I:I,0)),MATCH(A577, 'Wand Mapping'!H:H,0)),MATCH(A577, 'Wand Mapping'!G:G,0)),MATCH(A577, 'Wand Mapping'!F:F,0)),MATCH(A577, 'Wand Mapping'!E:E,0)),MATCH(A577, 'Wand Mapping'!D:D,0)),MATCH(A577, 'Wand Mapping'!C:C,0)),MATCH(A577, 'Wand Mapping'!B:B,0))</f>
        <v>101</v>
      </c>
      <c r="V577" s="9" t="str">
        <f>INDEX('Wand Mapping'!K:K, U577)</f>
        <v>wand_ai_990</v>
      </c>
      <c r="W577" s="9" t="str">
        <f>_xlfn.CONCAT(V577, "_", T577)</f>
        <v>wand_ai_990_CO</v>
      </c>
      <c r="Z577" s="9" t="str">
        <f>IF(ISBLANK(X577), W577, X577)</f>
        <v>wand_ai_990_CO</v>
      </c>
    </row>
    <row r="578" spans="1:26">
      <c r="A578" s="9" t="s">
        <v>630</v>
      </c>
      <c r="B578" s="9" t="s">
        <v>1910</v>
      </c>
      <c r="C578" s="9">
        <v>7</v>
      </c>
      <c r="D578" s="9">
        <v>14</v>
      </c>
      <c r="E578" s="9" t="str">
        <f>_xlfn.CONCAT(B578, RIGHT(_xlfn.CONCAT("0", D578), 2))</f>
        <v>BZ-XW14</v>
      </c>
      <c r="F578" s="9" t="s">
        <v>1503</v>
      </c>
      <c r="G578" s="9" t="s">
        <v>655</v>
      </c>
      <c r="H578" s="9" t="s">
        <v>656</v>
      </c>
      <c r="J578" s="9" t="e">
        <f>MATCH($A578, 'Spells By School'!A:A, 0)</f>
        <v>#N/A</v>
      </c>
      <c r="K578" s="9" t="e">
        <f>MATCH($A578, 'Spells By School'!B:B, 0)</f>
        <v>#N/A</v>
      </c>
      <c r="L578" s="9" t="e">
        <f>MATCH($A578, 'Spells By School'!C:C, 0)</f>
        <v>#N/A</v>
      </c>
      <c r="M578" s="9" t="e">
        <f>MATCH($A578, 'Spells By School'!D:D, 0)</f>
        <v>#N/A</v>
      </c>
      <c r="N578" s="9" t="e">
        <f>MATCH($A578, 'Spells By School'!E:E, 0)</f>
        <v>#N/A</v>
      </c>
      <c r="O578" s="9" t="e">
        <f>MATCH($A578, 'Spells By School'!F:F, 0)</f>
        <v>#N/A</v>
      </c>
      <c r="P578" s="9">
        <f ca="1">MATCH($A578, 'Spells By School'!G:G, 0)</f>
        <v>78</v>
      </c>
      <c r="Q578" s="9" t="e">
        <f>MATCH($A578, 'Spells By School'!H:H, 0)</f>
        <v>#N/A</v>
      </c>
      <c r="R578" s="9" t="e">
        <f>MATCH($A578, 'Spells By School'!I:I, 0)</f>
        <v>#N/A</v>
      </c>
      <c r="S578" s="9" t="str">
        <f ca="1">IF(ISNA($J578), IF(ISNA($K578), IF(ISNA($L578), IF(ISNA($M578), IF(ISNA($N578), IF(ISNA($O578), IF(ISNA($P578), IF(ISNA($Q578), IF(ISNA($R578), "###error###", R$1),Q$1),P$1),O$1),N$1),M$1),L$1),K$1),J$1)</f>
        <v>Necromancy</v>
      </c>
      <c r="T578" s="9" t="str">
        <f ca="1">IF(ISNA($J578), IF(ISNA($K578), IF(ISNA($L578), IF(ISNA($M578), IF(ISNA($N578), IF(ISNA($O578), IF(ISNA($P578), IF(ISNA($Q578), IF(ISNA($R578), "###error###", "WM"),"IL"),"NE"),"EN"),"EV"),"TR"),"DI"),"CO"),"AB")</f>
        <v>NE</v>
      </c>
      <c r="U578" s="9">
        <f ca="1">IF(ISNA($J578), IF(ISNA($K578), IF(ISNA($L578), IF(ISNA($M578), IF(ISNA($N578), IF(ISNA($O578), IF(ISNA($P578), IF(ISNA($Q578), IF(ISNA($R578), "###error###", MATCH(A578, 'Wand Mapping'!J:J,0)),MATCH(A578, 'Wand Mapping'!I:I,0)),MATCH(A578, 'Wand Mapping'!H:H,0)),MATCH(A578, 'Wand Mapping'!G:G,0)),MATCH(A578, 'Wand Mapping'!F:F,0)),MATCH(A578, 'Wand Mapping'!E:E,0)),MATCH(A578, 'Wand Mapping'!D:D,0)),MATCH(A578, 'Wand Mapping'!C:C,0)),MATCH(A578, 'Wand Mapping'!B:B,0))</f>
        <v>100</v>
      </c>
      <c r="V578" s="9" t="str">
        <f ca="1">INDEX('Wand Mapping'!K:K, U578)</f>
        <v>wand_ai_980</v>
      </c>
      <c r="W578" s="9" t="str">
        <f ca="1">_xlfn.CONCAT(V578, "_", T578)</f>
        <v>wand_ai_980_NE</v>
      </c>
      <c r="Z578" s="9" t="str">
        <f ca="1">IF(ISBLANK(X578), W578, X578)</f>
        <v>wand_ai_980_NE</v>
      </c>
    </row>
    <row r="579" spans="1:26">
      <c r="A579" s="9" t="s">
        <v>210</v>
      </c>
      <c r="B579" s="9" t="s">
        <v>1911</v>
      </c>
      <c r="C579" s="9">
        <v>8</v>
      </c>
      <c r="D579" s="9">
        <v>16</v>
      </c>
      <c r="E579" s="9" t="str">
        <f>_xlfn.CONCAT(B579, RIGHT(_xlfn.CONCAT("0", D579), 2))</f>
        <v>BZ-XX16</v>
      </c>
      <c r="F579" s="9" t="s">
        <v>1504</v>
      </c>
      <c r="G579" s="9" t="s">
        <v>655</v>
      </c>
      <c r="H579" s="9" t="s">
        <v>656</v>
      </c>
      <c r="J579" s="9">
        <f>MATCH($A579, 'Spells By School'!A:A, 0)</f>
        <v>31</v>
      </c>
      <c r="K579" s="9" t="e">
        <f>MATCH($A579, 'Spells By School'!B:B, 0)</f>
        <v>#N/A</v>
      </c>
      <c r="L579" s="9" t="e">
        <f>MATCH($A579, 'Spells By School'!C:C, 0)</f>
        <v>#N/A</v>
      </c>
      <c r="M579" s="9" t="e">
        <f>MATCH($A579, 'Spells By School'!D:D, 0)</f>
        <v>#N/A</v>
      </c>
      <c r="N579" s="9" t="e">
        <f>MATCH($A579, 'Spells By School'!E:E, 0)</f>
        <v>#N/A</v>
      </c>
      <c r="O579" s="9" t="e">
        <f>MATCH($A579, 'Spells By School'!F:F, 0)</f>
        <v>#N/A</v>
      </c>
      <c r="P579" s="9" t="e">
        <f ca="1">MATCH($A579, 'Spells By School'!G:G, 0)</f>
        <v>#N/A</v>
      </c>
      <c r="Q579" s="9" t="e">
        <f>MATCH($A579, 'Spells By School'!H:H, 0)</f>
        <v>#N/A</v>
      </c>
      <c r="R579" s="9" t="e">
        <f>MATCH($A579, 'Spells By School'!I:I, 0)</f>
        <v>#N/A</v>
      </c>
      <c r="S579" s="9" t="str">
        <f>IF(ISNA($J579), IF(ISNA($K579), IF(ISNA($L579), IF(ISNA($M579), IF(ISNA($N579), IF(ISNA($O579), IF(ISNA($P579), IF(ISNA($Q579), IF(ISNA($R579), "###error###", R$1),Q$1),P$1),O$1),N$1),M$1),L$1),K$1),J$1)</f>
        <v>Abjuration</v>
      </c>
      <c r="T579" s="9" t="str">
        <f>IF(ISNA($J579), IF(ISNA($K579), IF(ISNA($L579), IF(ISNA($M579), IF(ISNA($N579), IF(ISNA($O579), IF(ISNA($P579), IF(ISNA($Q579), IF(ISNA($R579), "###error###", "WM"),"IL"),"NE"),"EN"),"EV"),"TR"),"DI"),"CO"),"AB")</f>
        <v>AB</v>
      </c>
      <c r="U579" s="9">
        <f>IF(ISNA($J579), IF(ISNA($K579), IF(ISNA($L579), IF(ISNA($M579), IF(ISNA($N579), IF(ISNA($O579), IF(ISNA($P579), IF(ISNA($Q579), IF(ISNA($R579), "###error###", MATCH(A579, 'Wand Mapping'!J:J,0)),MATCH(A579, 'Wand Mapping'!I:I,0)),MATCH(A579, 'Wand Mapping'!H:H,0)),MATCH(A579, 'Wand Mapping'!G:G,0)),MATCH(A579, 'Wand Mapping'!F:F,0)),MATCH(A579, 'Wand Mapping'!E:E,0)),MATCH(A579, 'Wand Mapping'!D:D,0)),MATCH(A579, 'Wand Mapping'!C:C,0)),MATCH(A579, 'Wand Mapping'!B:B,0))</f>
        <v>37</v>
      </c>
      <c r="V579" s="9" t="str">
        <f>INDEX('Wand Mapping'!K:K, U579)</f>
        <v>wand_ai_350</v>
      </c>
      <c r="W579" s="9" t="str">
        <f>_xlfn.CONCAT(V579, "_", T579)</f>
        <v>wand_ai_350_AB</v>
      </c>
      <c r="Z579" s="9" t="str">
        <f>IF(ISBLANK(X579), W579, X579)</f>
        <v>wand_ai_350_AB</v>
      </c>
    </row>
    <row r="580" spans="1:26">
      <c r="A580" s="9" t="s">
        <v>511</v>
      </c>
      <c r="B580" s="9" t="s">
        <v>1912</v>
      </c>
      <c r="C580" s="9">
        <v>8</v>
      </c>
      <c r="D580" s="9">
        <v>16</v>
      </c>
      <c r="E580" s="9" t="str">
        <f>_xlfn.CONCAT(B580, RIGHT(_xlfn.CONCAT("0", D580), 2))</f>
        <v>BZ-XY16</v>
      </c>
      <c r="F580" s="9" t="s">
        <v>1505</v>
      </c>
      <c r="G580" s="9" t="s">
        <v>655</v>
      </c>
      <c r="H580" s="9" t="s">
        <v>656</v>
      </c>
      <c r="J580" s="9" t="e">
        <f>MATCH($A580, 'Spells By School'!A:A, 0)</f>
        <v>#N/A</v>
      </c>
      <c r="K580" s="9" t="e">
        <f>MATCH($A580, 'Spells By School'!B:B, 0)</f>
        <v>#N/A</v>
      </c>
      <c r="L580" s="9" t="e">
        <f>MATCH($A580, 'Spells By School'!C:C, 0)</f>
        <v>#N/A</v>
      </c>
      <c r="M580" s="9" t="e">
        <f>MATCH($A580, 'Spells By School'!D:D, 0)</f>
        <v>#N/A</v>
      </c>
      <c r="N580" s="9">
        <f>MATCH($A580, 'Spells By School'!E:E, 0)</f>
        <v>35</v>
      </c>
      <c r="O580" s="9" t="e">
        <f>MATCH($A580, 'Spells By School'!F:F, 0)</f>
        <v>#N/A</v>
      </c>
      <c r="P580" s="9" t="e">
        <f ca="1">MATCH($A580, 'Spells By School'!G:G, 0)</f>
        <v>#N/A</v>
      </c>
      <c r="Q580" s="9" t="e">
        <f>MATCH($A580, 'Spells By School'!H:H, 0)</f>
        <v>#N/A</v>
      </c>
      <c r="R580" s="9" t="e">
        <f>MATCH($A580, 'Spells By School'!I:I, 0)</f>
        <v>#N/A</v>
      </c>
      <c r="S580" s="9" t="str">
        <f>IF(ISNA($J580), IF(ISNA($K580), IF(ISNA($L580), IF(ISNA($M580), IF(ISNA($N580), IF(ISNA($O580), IF(ISNA($P580), IF(ISNA($Q580), IF(ISNA($R580), "###error###", R$1),Q$1),P$1),O$1),N$1),M$1),L$1),K$1),J$1)</f>
        <v>Invocation</v>
      </c>
      <c r="T580" s="9" t="str">
        <f>IF(ISNA($J580), IF(ISNA($K580), IF(ISNA($L580), IF(ISNA($M580), IF(ISNA($N580), IF(ISNA($O580), IF(ISNA($P580), IF(ISNA($Q580), IF(ISNA($R580), "###error###", "WM"),"IL"),"NE"),"EN"),"EV"),"TR"),"DI"),"CO"),"AB")</f>
        <v>EV</v>
      </c>
      <c r="U580" s="9">
        <f>IF(ISNA($J580), IF(ISNA($K580), IF(ISNA($L580), IF(ISNA($M580), IF(ISNA($N580), IF(ISNA($O580), IF(ISNA($P580), IF(ISNA($Q580), IF(ISNA($R580), "###error###", MATCH(A580, 'Wand Mapping'!J:J,0)),MATCH(A580, 'Wand Mapping'!I:I,0)),MATCH(A580, 'Wand Mapping'!H:H,0)),MATCH(A580, 'Wand Mapping'!G:G,0)),MATCH(A580, 'Wand Mapping'!F:F,0)),MATCH(A580, 'Wand Mapping'!E:E,0)),MATCH(A580, 'Wand Mapping'!D:D,0)),MATCH(A580, 'Wand Mapping'!C:C,0)),MATCH(A580, 'Wand Mapping'!B:B,0))</f>
        <v>82</v>
      </c>
      <c r="V580" s="9" t="str">
        <f>INDEX('Wand Mapping'!K:K, U580)</f>
        <v>wand_ai_800</v>
      </c>
      <c r="W580" s="9" t="str">
        <f>_xlfn.CONCAT(V580, "_", T580)</f>
        <v>wand_ai_800_EV</v>
      </c>
      <c r="Z580" s="9" t="str">
        <f>IF(ISBLANK(X580), W580, X580)</f>
        <v>wand_ai_800_EV</v>
      </c>
    </row>
    <row r="581" spans="1:26">
      <c r="A581" s="9" t="s">
        <v>613</v>
      </c>
      <c r="B581" s="9" t="s">
        <v>1913</v>
      </c>
      <c r="C581" s="9">
        <v>8</v>
      </c>
      <c r="D581" s="9">
        <v>16</v>
      </c>
      <c r="E581" s="9" t="str">
        <f>_xlfn.CONCAT(B581, RIGHT(_xlfn.CONCAT("0", D581), 2))</f>
        <v>BZ-XZ16</v>
      </c>
      <c r="F581" s="9" t="s">
        <v>1506</v>
      </c>
      <c r="G581" s="9" t="s">
        <v>655</v>
      </c>
      <c r="H581" s="9" t="s">
        <v>656</v>
      </c>
      <c r="J581" s="9" t="e">
        <f>MATCH($A581, 'Spells By School'!A:A, 0)</f>
        <v>#N/A</v>
      </c>
      <c r="K581" s="9" t="e">
        <f>MATCH($A581, 'Spells By School'!B:B, 0)</f>
        <v>#N/A</v>
      </c>
      <c r="L581" s="9" t="e">
        <f>MATCH($A581, 'Spells By School'!C:C, 0)</f>
        <v>#N/A</v>
      </c>
      <c r="M581" s="9">
        <f>MATCH($A581, 'Spells By School'!D:D, 0)</f>
        <v>41</v>
      </c>
      <c r="N581" s="9" t="e">
        <f>MATCH($A581, 'Spells By School'!E:E, 0)</f>
        <v>#N/A</v>
      </c>
      <c r="O581" s="9" t="e">
        <f>MATCH($A581, 'Spells By School'!F:F, 0)</f>
        <v>#N/A</v>
      </c>
      <c r="P581" s="9" t="e">
        <f ca="1">MATCH($A581, 'Spells By School'!G:G, 0)</f>
        <v>#N/A</v>
      </c>
      <c r="Q581" s="9" t="e">
        <f>MATCH($A581, 'Spells By School'!H:H, 0)</f>
        <v>#N/A</v>
      </c>
      <c r="R581" s="9" t="e">
        <f>MATCH($A581, 'Spells By School'!I:I, 0)</f>
        <v>#N/A</v>
      </c>
      <c r="S581" s="9" t="str">
        <f>IF(ISNA($J581), IF(ISNA($K581), IF(ISNA($L581), IF(ISNA($M581), IF(ISNA($N581), IF(ISNA($O581), IF(ISNA($P581), IF(ISNA($Q581), IF(ISNA($R581), "###error###", R$1),Q$1),P$1),O$1),N$1),M$1),L$1),K$1),J$1)</f>
        <v>Transmutation</v>
      </c>
      <c r="T581" s="9" t="str">
        <f>IF(ISNA($J581), IF(ISNA($K581), IF(ISNA($L581), IF(ISNA($M581), IF(ISNA($N581), IF(ISNA($O581), IF(ISNA($P581), IF(ISNA($Q581), IF(ISNA($R581), "###error###", "WM"),"IL"),"NE"),"EN"),"EV"),"TR"),"DI"),"CO"),"AB")</f>
        <v>TR</v>
      </c>
      <c r="U581" s="9">
        <f>IF(ISNA($J581), IF(ISNA($K581), IF(ISNA($L581), IF(ISNA($M581), IF(ISNA($N581), IF(ISNA($O581), IF(ISNA($P581), IF(ISNA($Q581), IF(ISNA($R581), "###error###", MATCH(A581, 'Wand Mapping'!J:J,0)),MATCH(A581, 'Wand Mapping'!I:I,0)),MATCH(A581, 'Wand Mapping'!H:H,0)),MATCH(A581, 'Wand Mapping'!G:G,0)),MATCH(A581, 'Wand Mapping'!F:F,0)),MATCH(A581, 'Wand Mapping'!E:E,0)),MATCH(A581, 'Wand Mapping'!D:D,0)),MATCH(A581, 'Wand Mapping'!C:C,0)),MATCH(A581, 'Wand Mapping'!B:B,0))</f>
        <v>98</v>
      </c>
      <c r="V581" s="9" t="str">
        <f>INDEX('Wand Mapping'!K:K, U581)</f>
        <v>wand_ai_960</v>
      </c>
      <c r="W581" s="9" t="str">
        <f>_xlfn.CONCAT(V581, "_", T581)</f>
        <v>wand_ai_960_TR</v>
      </c>
      <c r="Z581" s="9" t="str">
        <f>IF(ISBLANK(X581), W581, X581)</f>
        <v>wand_ai_960_TR</v>
      </c>
    </row>
    <row r="582" spans="1:26">
      <c r="A582" s="9" t="s">
        <v>575</v>
      </c>
      <c r="B582" s="9" t="s">
        <v>1914</v>
      </c>
      <c r="C582" s="9">
        <v>8</v>
      </c>
      <c r="D582" s="9">
        <v>16</v>
      </c>
      <c r="E582" s="9" t="str">
        <f>_xlfn.CONCAT(B582, RIGHT(_xlfn.CONCAT("0", D582), 2))</f>
        <v>BZ-Y_16</v>
      </c>
      <c r="F582" s="9" t="s">
        <v>1507</v>
      </c>
      <c r="G582" s="9" t="s">
        <v>655</v>
      </c>
      <c r="H582" s="9" t="s">
        <v>656</v>
      </c>
      <c r="J582" s="9" t="e">
        <f>MATCH($A582, 'Spells By School'!A:A, 0)</f>
        <v>#N/A</v>
      </c>
      <c r="K582" s="9">
        <f>MATCH($A582, 'Spells By School'!B:B, 0)</f>
        <v>54</v>
      </c>
      <c r="L582" s="9" t="e">
        <f>MATCH($A582, 'Spells By School'!C:C, 0)</f>
        <v>#N/A</v>
      </c>
      <c r="M582" s="9" t="e">
        <f>MATCH($A582, 'Spells By School'!D:D, 0)</f>
        <v>#N/A</v>
      </c>
      <c r="N582" s="9" t="e">
        <f>MATCH($A582, 'Spells By School'!E:E, 0)</f>
        <v>#N/A</v>
      </c>
      <c r="O582" s="9" t="e">
        <f>MATCH($A582, 'Spells By School'!F:F, 0)</f>
        <v>#N/A</v>
      </c>
      <c r="P582" s="9" t="e">
        <f ca="1">MATCH($A582, 'Spells By School'!G:G, 0)</f>
        <v>#N/A</v>
      </c>
      <c r="Q582" s="9" t="e">
        <f>MATCH($A582, 'Spells By School'!H:H, 0)</f>
        <v>#N/A</v>
      </c>
      <c r="R582" s="9" t="e">
        <f>MATCH($A582, 'Spells By School'!I:I, 0)</f>
        <v>#N/A</v>
      </c>
      <c r="S582" s="9" t="str">
        <f>IF(ISNA($J582), IF(ISNA($K582), IF(ISNA($L582), IF(ISNA($M582), IF(ISNA($N582), IF(ISNA($O582), IF(ISNA($P582), IF(ISNA($Q582), IF(ISNA($R582), "###error###", R$1),Q$1),P$1),O$1),N$1),M$1),L$1),K$1),J$1)</f>
        <v>Conjuration</v>
      </c>
      <c r="T582" s="9" t="str">
        <f>IF(ISNA($J582), IF(ISNA($K582), IF(ISNA($L582), IF(ISNA($M582), IF(ISNA($N582), IF(ISNA($O582), IF(ISNA($P582), IF(ISNA($Q582), IF(ISNA($R582), "###error###", "WM"),"IL"),"NE"),"EN"),"EV"),"TR"),"DI"),"CO"),"AB")</f>
        <v>CO</v>
      </c>
      <c r="U582" s="9">
        <f>IF(ISNA($J582), IF(ISNA($K582), IF(ISNA($L582), IF(ISNA($M582), IF(ISNA($N582), IF(ISNA($O582), IF(ISNA($P582), IF(ISNA($Q582), IF(ISNA($R582), "###error###", MATCH(A582, 'Wand Mapping'!J:J,0)),MATCH(A582, 'Wand Mapping'!I:I,0)),MATCH(A582, 'Wand Mapping'!H:H,0)),MATCH(A582, 'Wand Mapping'!G:G,0)),MATCH(A582, 'Wand Mapping'!F:F,0)),MATCH(A582, 'Wand Mapping'!E:E,0)),MATCH(A582, 'Wand Mapping'!D:D,0)),MATCH(A582, 'Wand Mapping'!C:C,0)),MATCH(A582, 'Wand Mapping'!B:B,0))</f>
        <v>92</v>
      </c>
      <c r="V582" s="9" t="str">
        <f>INDEX('Wand Mapping'!K:K, U582)</f>
        <v>wand_ai_900</v>
      </c>
      <c r="W582" s="9" t="str">
        <f>_xlfn.CONCAT(V582, "_", T582)</f>
        <v>wand_ai_900_CO</v>
      </c>
      <c r="Z582" s="9" t="str">
        <f>IF(ISBLANK(X582), W582, X582)</f>
        <v>wand_ai_900_CO</v>
      </c>
    </row>
    <row r="583" spans="1:26">
      <c r="A583" s="9" t="s">
        <v>158</v>
      </c>
      <c r="B583" s="9" t="s">
        <v>1915</v>
      </c>
      <c r="C583" s="9">
        <v>9</v>
      </c>
      <c r="D583" s="9">
        <v>18</v>
      </c>
      <c r="E583" s="9" t="str">
        <f>_xlfn.CONCAT(B583, RIGHT(_xlfn.CONCAT("0", D583), 2))</f>
        <v>BZ-Y018</v>
      </c>
      <c r="F583" s="9" t="s">
        <v>1508</v>
      </c>
      <c r="G583" s="9" t="s">
        <v>655</v>
      </c>
      <c r="H583" s="9" t="s">
        <v>656</v>
      </c>
      <c r="J583" s="9" t="e">
        <f>MATCH($A583, 'Spells By School'!A:A, 0)</f>
        <v>#N/A</v>
      </c>
      <c r="K583" s="9">
        <f>MATCH($A583, 'Spells By School'!B:B, 0)</f>
        <v>55</v>
      </c>
      <c r="L583" s="9" t="e">
        <f>MATCH($A583, 'Spells By School'!C:C, 0)</f>
        <v>#N/A</v>
      </c>
      <c r="M583" s="9" t="e">
        <f>MATCH($A583, 'Spells By School'!D:D, 0)</f>
        <v>#N/A</v>
      </c>
      <c r="N583" s="9" t="e">
        <f>MATCH($A583, 'Spells By School'!E:E, 0)</f>
        <v>#N/A</v>
      </c>
      <c r="O583" s="9" t="e">
        <f>MATCH($A583, 'Spells By School'!F:F, 0)</f>
        <v>#N/A</v>
      </c>
      <c r="P583" s="9" t="e">
        <f ca="1">MATCH($A583, 'Spells By School'!G:G, 0)</f>
        <v>#N/A</v>
      </c>
      <c r="Q583" s="9" t="e">
        <f>MATCH($A583, 'Spells By School'!H:H, 0)</f>
        <v>#N/A</v>
      </c>
      <c r="R583" s="9" t="e">
        <f>MATCH($A583, 'Spells By School'!I:I, 0)</f>
        <v>#N/A</v>
      </c>
      <c r="S583" s="9" t="str">
        <f>IF(ISNA($J583), IF(ISNA($K583), IF(ISNA($L583), IF(ISNA($M583), IF(ISNA($N583), IF(ISNA($O583), IF(ISNA($P583), IF(ISNA($Q583), IF(ISNA($R583), "###error###", R$1),Q$1),P$1),O$1),N$1),M$1),L$1),K$1),J$1)</f>
        <v>Conjuration</v>
      </c>
      <c r="T583" s="9" t="str">
        <f>IF(ISNA($J583), IF(ISNA($K583), IF(ISNA($L583), IF(ISNA($M583), IF(ISNA($N583), IF(ISNA($O583), IF(ISNA($P583), IF(ISNA($Q583), IF(ISNA($R583), "###error###", "WM"),"IL"),"NE"),"EN"),"EV"),"TR"),"DI"),"CO"),"AB")</f>
        <v>CO</v>
      </c>
      <c r="U583" s="9">
        <f>IF(ISNA($J583), IF(ISNA($K583), IF(ISNA($L583), IF(ISNA($M583), IF(ISNA($N583), IF(ISNA($O583), IF(ISNA($P583), IF(ISNA($Q583), IF(ISNA($R583), "###error###", MATCH(A583, 'Wand Mapping'!J:J,0)),MATCH(A583, 'Wand Mapping'!I:I,0)),MATCH(A583, 'Wand Mapping'!H:H,0)),MATCH(A583, 'Wand Mapping'!G:G,0)),MATCH(A583, 'Wand Mapping'!F:F,0)),MATCH(A583, 'Wand Mapping'!E:E,0)),MATCH(A583, 'Wand Mapping'!D:D,0)),MATCH(A583, 'Wand Mapping'!C:C,0)),MATCH(A583, 'Wand Mapping'!B:B,0))</f>
        <v>28</v>
      </c>
      <c r="V583" s="9" t="str">
        <f>INDEX('Wand Mapping'!K:K, U583)</f>
        <v>wand_ai_260</v>
      </c>
      <c r="W583" s="9" t="str">
        <f>_xlfn.CONCAT(V583, "_", T583)</f>
        <v>wand_ai_260_CO</v>
      </c>
      <c r="Z583" s="9" t="str">
        <f>IF(ISBLANK(X583), W583, X583)</f>
        <v>wand_ai_260_CO</v>
      </c>
    </row>
    <row r="584" spans="1:26">
      <c r="A584" s="9" t="s">
        <v>276</v>
      </c>
      <c r="B584" s="66" t="s">
        <v>1916</v>
      </c>
      <c r="C584" s="9">
        <v>4</v>
      </c>
      <c r="D584" s="9">
        <v>7</v>
      </c>
      <c r="E584" s="9" t="str">
        <f>_xlfn.CONCAT(B584, RIGHT(_xlfn.CONCAT("0", D584), 2))</f>
        <v>BZ-Y107</v>
      </c>
      <c r="F584" s="9" t="s">
        <v>1510</v>
      </c>
      <c r="G584" s="9" t="s">
        <v>655</v>
      </c>
      <c r="H584" s="9" t="s">
        <v>656</v>
      </c>
      <c r="J584" s="9" t="e">
        <f>MATCH($A584, 'Spells By School'!A:A, 0)</f>
        <v>#N/A</v>
      </c>
      <c r="K584" s="9" t="e">
        <f>MATCH($A584, 'Spells By School'!B:B, 0)</f>
        <v>#N/A</v>
      </c>
      <c r="L584" s="9" t="e">
        <f>MATCH($A584, 'Spells By School'!C:C, 0)</f>
        <v>#N/A</v>
      </c>
      <c r="M584" s="9">
        <f>MATCH($A584, 'Spells By School'!D:D, 0)</f>
        <v>54</v>
      </c>
      <c r="N584" s="9" t="e">
        <f>MATCH($A584, 'Spells By School'!E:E, 0)</f>
        <v>#N/A</v>
      </c>
      <c r="O584" s="9" t="e">
        <f>MATCH($A584, 'Spells By School'!F:F, 0)</f>
        <v>#N/A</v>
      </c>
      <c r="P584" s="9" t="e">
        <f ca="1">MATCH($A584, 'Spells By School'!G:G, 0)</f>
        <v>#N/A</v>
      </c>
      <c r="Q584" s="9" t="e">
        <f>MATCH($A584, 'Spells By School'!H:H, 0)</f>
        <v>#N/A</v>
      </c>
      <c r="R584" s="9" t="e">
        <f>MATCH($A584, 'Spells By School'!I:I, 0)</f>
        <v>#N/A</v>
      </c>
      <c r="S584" s="9" t="str">
        <f>IF(ISNA($J584), IF(ISNA($K584), IF(ISNA($L584), IF(ISNA($M584), IF(ISNA($N584), IF(ISNA($O584), IF(ISNA($P584), IF(ISNA($Q584), IF(ISNA($R584), "###error###", R$1),Q$1),P$1),O$1),N$1),M$1),L$1),K$1),J$1)</f>
        <v>Transmutation</v>
      </c>
      <c r="T584" s="9" t="str">
        <f>IF(ISNA($J584), IF(ISNA($K584), IF(ISNA($L584), IF(ISNA($M584), IF(ISNA($N584), IF(ISNA($O584), IF(ISNA($P584), IF(ISNA($Q584), IF(ISNA($R584), "###error###", "WM"),"IL"),"NE"),"EN"),"EV"),"TR"),"DI"),"CO"),"AB")</f>
        <v>TR</v>
      </c>
      <c r="U584" s="9">
        <f>IF(ISNA($J584), IF(ISNA($K584), IF(ISNA($L584), IF(ISNA($M584), IF(ISNA($N584), IF(ISNA($O584), IF(ISNA($P584), IF(ISNA($Q584), IF(ISNA($R584), "###error###", MATCH(A584, 'Wand Mapping'!J:J,0)),MATCH(A584, 'Wand Mapping'!I:I,0)),MATCH(A584, 'Wand Mapping'!H:H,0)),MATCH(A584, 'Wand Mapping'!G:G,0)),MATCH(A584, 'Wand Mapping'!F:F,0)),MATCH(A584, 'Wand Mapping'!E:E,0)),MATCH(A584, 'Wand Mapping'!D:D,0)),MATCH(A584, 'Wand Mapping'!C:C,0)),MATCH(A584, 'Wand Mapping'!B:B,0))</f>
        <v>46</v>
      </c>
      <c r="V584" s="9" t="str">
        <f>INDEX('Wand Mapping'!K:K, U584)</f>
        <v>wand_ai_440</v>
      </c>
      <c r="W584" s="9" t="str">
        <f>_xlfn.CONCAT(V584, "_", T584)</f>
        <v>wand_ai_440_TR</v>
      </c>
      <c r="Z584" s="9" t="str">
        <f>IF(ISBLANK(X584), W584, X584)</f>
        <v>wand_ai_440_TR</v>
      </c>
    </row>
  </sheetData>
  <sortState xmlns:xlrd2="http://schemas.microsoft.com/office/spreadsheetml/2017/richdata2" ref="A249:BG584">
    <sortCondition ref="BD249:BD584"/>
    <sortCondition ref="B249:B584"/>
    <sortCondition ref="AN249:AN584"/>
    <sortCondition ref="A249:A584"/>
    <sortCondition ref="Z249:Z584"/>
    <sortCondition ref="S249:S584"/>
  </sortState>
  <phoneticPr fontId="17" type="noConversion"/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2024-10-08T15:36:05Z</dcterms:modified>
</cp:coreProperties>
</file>