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A15F4B9-5E89-431B-8FFF-5B414A2F429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216" i="16" l="1"/>
  <c r="BG216" i="16"/>
  <c r="BE216" i="16"/>
  <c r="BF215" i="16"/>
  <c r="BG215" i="16"/>
  <c r="BE215" i="16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14" i="16"/>
  <c r="BE214" i="16"/>
  <c r="BG214" i="16" s="1"/>
  <c r="BF578" i="16"/>
  <c r="BE578" i="16"/>
  <c r="BG578" i="16" s="1"/>
  <c r="E578" i="16"/>
  <c r="BE483" i="16"/>
  <c r="BG483" i="16" s="1"/>
  <c r="BF483" i="16"/>
  <c r="BE482" i="16"/>
  <c r="BG482" i="16" s="1"/>
  <c r="BF482" i="16"/>
  <c r="BE413" i="16"/>
  <c r="BG413" i="16" s="1"/>
  <c r="BF413" i="16"/>
  <c r="BE481" i="16"/>
  <c r="BG481" i="16" s="1"/>
  <c r="BF481" i="16"/>
  <c r="BF412" i="16"/>
  <c r="BE412" i="16"/>
  <c r="BG412" i="16" s="1"/>
  <c r="BE480" i="16"/>
  <c r="BG480" i="16" s="1"/>
  <c r="BF480" i="16"/>
  <c r="BF479" i="16"/>
  <c r="BE479" i="16"/>
  <c r="BG479" i="16" s="1"/>
  <c r="BF414" i="16"/>
  <c r="BE414" i="16"/>
  <c r="BG414" i="16" s="1"/>
  <c r="BE213" i="16"/>
  <c r="BG213" i="16" s="1"/>
  <c r="BF213" i="16"/>
  <c r="E213" i="16"/>
  <c r="BE212" i="16"/>
  <c r="BG212" i="16" s="1"/>
  <c r="BF212" i="16"/>
  <c r="E212" i="16"/>
  <c r="BF211" i="16"/>
  <c r="BE211" i="16"/>
  <c r="BG211" i="16" s="1"/>
  <c r="E211" i="16"/>
  <c r="BE210" i="16"/>
  <c r="BG210" i="16" s="1"/>
  <c r="BF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F200" i="16"/>
  <c r="BE200" i="16"/>
  <c r="BG200" i="16" s="1"/>
  <c r="BE199" i="16"/>
  <c r="BG199" i="16" s="1"/>
  <c r="BF199" i="16"/>
  <c r="BE198" i="16"/>
  <c r="BG198" i="16" s="1"/>
  <c r="BF198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1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5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97" i="16"/>
  <c r="BF176" i="16"/>
  <c r="BE197" i="16"/>
  <c r="BG197" i="16" s="1"/>
  <c r="E197" i="16"/>
  <c r="BE196" i="16"/>
  <c r="BG196" i="16" s="1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E186" i="16"/>
  <c r="BE185" i="16"/>
  <c r="BG185" i="16" s="1"/>
  <c r="BE184" i="16"/>
  <c r="BG184" i="16" s="1"/>
  <c r="E184" i="16"/>
  <c r="BE183" i="16"/>
  <c r="BG183" i="16" s="1"/>
  <c r="BE182" i="16"/>
  <c r="BG182" i="16" s="1"/>
  <c r="BE181" i="16"/>
  <c r="BG181" i="16" s="1"/>
  <c r="BE177" i="16"/>
  <c r="BG177" i="16" s="1"/>
  <c r="BE178" i="16"/>
  <c r="BG178" i="16" s="1"/>
  <c r="BE179" i="16"/>
  <c r="BG179" i="16" s="1"/>
  <c r="BE180" i="16"/>
  <c r="BG180" i="16" s="1"/>
  <c r="BE176" i="16"/>
  <c r="BG176" i="16" s="1"/>
  <c r="BE175" i="16"/>
  <c r="BG175" i="16" s="1"/>
  <c r="BE174" i="16"/>
  <c r="BG174" i="16" s="1"/>
  <c r="BE173" i="16"/>
  <c r="BG173" i="16" s="1"/>
  <c r="BE172" i="16"/>
  <c r="BG172" i="16" s="1"/>
  <c r="BE170" i="16"/>
  <c r="BG170" i="16" s="1"/>
  <c r="BE171" i="16"/>
  <c r="BG171" i="16" s="1"/>
  <c r="BE169" i="16"/>
  <c r="BG169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E143" i="16"/>
  <c r="E144" i="16"/>
  <c r="BE141" i="16"/>
  <c r="BG141" i="16" s="1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E134" i="16"/>
  <c r="BE133" i="16"/>
  <c r="BG133" i="16" s="1"/>
  <c r="E133" i="16"/>
  <c r="BE132" i="16"/>
  <c r="BG132" i="16" s="1"/>
  <c r="E132" i="16"/>
  <c r="BE131" i="16"/>
  <c r="BG131" i="16" s="1"/>
  <c r="E131" i="16"/>
  <c r="E130" i="16"/>
  <c r="BE130" i="16"/>
  <c r="BG130" i="16" s="1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 l="1"/>
  <c r="BG116" i="16" s="1"/>
  <c r="BE115" i="16"/>
  <c r="BG115" i="16" s="1"/>
  <c r="BE114" i="16"/>
  <c r="BG114" i="16" s="1"/>
  <c r="BE113" i="16"/>
  <c r="BG113" i="16" s="1"/>
  <c r="BE112" i="16"/>
  <c r="BG112" i="16" s="1"/>
  <c r="BE105" i="16"/>
  <c r="BG105" i="16" s="1"/>
  <c r="BE107" i="16"/>
  <c r="BG107" i="16" s="1"/>
  <c r="BE111" i="16"/>
  <c r="BG111" i="16" s="1"/>
  <c r="E111" i="16"/>
  <c r="BE110" i="16"/>
  <c r="BG110" i="16" s="1"/>
  <c r="E110" i="16"/>
  <c r="BE109" i="16"/>
  <c r="BG109" i="16" s="1"/>
  <c r="E109" i="16"/>
  <c r="BE108" i="16"/>
  <c r="BG108" i="16" s="1"/>
  <c r="E108" i="16"/>
  <c r="BE106" i="16"/>
  <c r="BG106" i="16" s="1"/>
  <c r="BE104" i="16"/>
  <c r="BG104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E97" i="16"/>
  <c r="BE96" i="16"/>
  <c r="BG96" i="16" s="1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3" i="16"/>
  <c r="BG83" i="16" s="1"/>
  <c r="BE84" i="16"/>
  <c r="BG84" i="16" s="1"/>
  <c r="BE82" i="16"/>
  <c r="BG82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E19" i="16"/>
  <c r="E20" i="16"/>
  <c r="E21" i="16"/>
  <c r="E22" i="16"/>
  <c r="E23" i="16"/>
  <c r="E24" i="16"/>
  <c r="E25" i="16"/>
  <c r="E26" i="16"/>
  <c r="E27" i="16"/>
  <c r="E28" i="16"/>
  <c r="BE47" i="16"/>
  <c r="BG47" i="16" s="1"/>
  <c r="BE46" i="16"/>
  <c r="BG46" i="16" s="1"/>
  <c r="E46" i="16"/>
  <c r="E45" i="16"/>
  <c r="BE45" i="16"/>
  <c r="BG45" i="16" s="1"/>
  <c r="BE50" i="16"/>
  <c r="BG50" i="16" s="1"/>
  <c r="BE49" i="16"/>
  <c r="BG49" i="16" s="1"/>
  <c r="BE48" i="16"/>
  <c r="BG48" i="16" s="1"/>
  <c r="BE44" i="16"/>
  <c r="BG44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2" i="16"/>
  <c r="BG72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E66" i="16"/>
  <c r="BE65" i="16"/>
  <c r="BG65" i="16" s="1"/>
  <c r="E65" i="16"/>
  <c r="BE64" i="16"/>
  <c r="BG64" i="16" s="1"/>
  <c r="E64" i="16"/>
  <c r="BE63" i="16"/>
  <c r="BG63" i="16" s="1"/>
  <c r="BE62" i="16"/>
  <c r="BG62" i="16" s="1"/>
  <c r="BE61" i="16"/>
  <c r="BG61" i="16" s="1"/>
  <c r="BE24" i="16"/>
  <c r="BG24" i="16" s="1"/>
  <c r="BE51" i="16"/>
  <c r="BG51" i="16" s="1"/>
  <c r="BE52" i="16"/>
  <c r="BG52" i="16" s="1"/>
  <c r="BE53" i="16"/>
  <c r="BG53" i="16" s="1"/>
  <c r="BE54" i="16"/>
  <c r="BG54" i="16" s="1"/>
  <c r="BE55" i="16"/>
  <c r="BG55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7" i="16"/>
  <c r="BG57" i="16" s="1"/>
  <c r="BE59" i="16"/>
  <c r="BG59" i="16" s="1"/>
  <c r="BE60" i="16"/>
  <c r="BG60" i="16" s="1"/>
  <c r="Z538" i="16"/>
  <c r="Z270" i="16"/>
  <c r="Z278" i="16"/>
  <c r="Z16" i="16"/>
  <c r="Z242" i="16"/>
  <c r="Z340" i="16"/>
  <c r="Z226" i="16"/>
  <c r="Z12" i="16"/>
  <c r="Z141" i="16"/>
  <c r="Z276" i="16"/>
  <c r="Z253" i="16"/>
  <c r="R517" i="16"/>
  <c r="Q517" i="16"/>
  <c r="O517" i="16"/>
  <c r="N517" i="16"/>
  <c r="M517" i="16"/>
  <c r="L517" i="16"/>
  <c r="K517" i="16"/>
  <c r="J517" i="16"/>
  <c r="R47" i="16"/>
  <c r="Q47" i="16"/>
  <c r="O47" i="16"/>
  <c r="N47" i="16"/>
  <c r="M47" i="16"/>
  <c r="L47" i="16"/>
  <c r="K47" i="16"/>
  <c r="J4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U506" i="16" s="1"/>
  <c r="V506" i="16" s="1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103" i="16"/>
  <c r="Q103" i="16"/>
  <c r="O103" i="16"/>
  <c r="N103" i="16"/>
  <c r="M103" i="16"/>
  <c r="L103" i="16"/>
  <c r="K103" i="16"/>
  <c r="J103" i="16"/>
  <c r="U103" i="16" s="1"/>
  <c r="V103" i="16" s="1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S495" i="16" s="1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T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172" i="16"/>
  <c r="Q172" i="16"/>
  <c r="O172" i="16"/>
  <c r="N172" i="16"/>
  <c r="M172" i="16"/>
  <c r="L172" i="16"/>
  <c r="K172" i="16"/>
  <c r="J172" i="16"/>
  <c r="T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4" i="16"/>
  <c r="Q164" i="16"/>
  <c r="O164" i="16"/>
  <c r="N164" i="16"/>
  <c r="M164" i="16"/>
  <c r="L164" i="16"/>
  <c r="K164" i="16"/>
  <c r="J164" i="16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4" i="16"/>
  <c r="Q104" i="16"/>
  <c r="O104" i="16"/>
  <c r="N104" i="16"/>
  <c r="M104" i="16"/>
  <c r="L104" i="16"/>
  <c r="K104" i="16"/>
  <c r="J104" i="16"/>
  <c r="R43" i="16"/>
  <c r="Q43" i="16"/>
  <c r="O43" i="16"/>
  <c r="N43" i="16"/>
  <c r="M43" i="16"/>
  <c r="L43" i="16"/>
  <c r="K43" i="16"/>
  <c r="J43" i="16"/>
  <c r="R42" i="16"/>
  <c r="Q42" i="16"/>
  <c r="O42" i="16"/>
  <c r="N42" i="16"/>
  <c r="M42" i="16"/>
  <c r="L42" i="16"/>
  <c r="K42" i="16"/>
  <c r="J42" i="16"/>
  <c r="S42" i="16" s="1"/>
  <c r="R41" i="16"/>
  <c r="Q41" i="16"/>
  <c r="O41" i="16"/>
  <c r="N41" i="16"/>
  <c r="M41" i="16"/>
  <c r="L41" i="16"/>
  <c r="K41" i="16"/>
  <c r="J41" i="16"/>
  <c r="R40" i="16"/>
  <c r="Q40" i="16"/>
  <c r="O40" i="16"/>
  <c r="N40" i="16"/>
  <c r="M40" i="16"/>
  <c r="L40" i="16"/>
  <c r="K40" i="16"/>
  <c r="J40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T475" i="16" s="1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T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U440" i="16" s="1"/>
  <c r="V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173" i="16"/>
  <c r="Q173" i="16"/>
  <c r="O173" i="16"/>
  <c r="N173" i="16"/>
  <c r="M173" i="16"/>
  <c r="L173" i="16"/>
  <c r="K173" i="16"/>
  <c r="J173" i="16"/>
  <c r="R169" i="16"/>
  <c r="Q169" i="16"/>
  <c r="O169" i="16"/>
  <c r="N169" i="16"/>
  <c r="M169" i="16"/>
  <c r="L169" i="16"/>
  <c r="K169" i="16"/>
  <c r="J169" i="16"/>
  <c r="U169" i="16" s="1"/>
  <c r="V169" i="16" s="1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3" i="16"/>
  <c r="Q163" i="16"/>
  <c r="O163" i="16"/>
  <c r="N163" i="16"/>
  <c r="M163" i="16"/>
  <c r="L163" i="16"/>
  <c r="K163" i="16"/>
  <c r="J163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105" i="16"/>
  <c r="Q105" i="16"/>
  <c r="O105" i="16"/>
  <c r="N105" i="16"/>
  <c r="M105" i="16"/>
  <c r="L105" i="16"/>
  <c r="K105" i="16"/>
  <c r="J105" i="16"/>
  <c r="U105" i="16" s="1"/>
  <c r="V105" i="16" s="1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U100" i="16" s="1"/>
  <c r="V100" i="16" s="1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72" i="16"/>
  <c r="Q72" i="16"/>
  <c r="O72" i="16"/>
  <c r="N72" i="16"/>
  <c r="M72" i="16"/>
  <c r="L72" i="16"/>
  <c r="K72" i="16"/>
  <c r="J72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U70" i="16" s="1"/>
  <c r="V70" i="16" s="1"/>
  <c r="R69" i="16"/>
  <c r="Q69" i="16"/>
  <c r="O69" i="16"/>
  <c r="N69" i="16"/>
  <c r="M69" i="16"/>
  <c r="L69" i="16"/>
  <c r="K69" i="16"/>
  <c r="J69" i="16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44" i="16"/>
  <c r="Q44" i="16"/>
  <c r="O44" i="16"/>
  <c r="N44" i="16"/>
  <c r="M44" i="16"/>
  <c r="L44" i="16"/>
  <c r="K44" i="16"/>
  <c r="J44" i="16"/>
  <c r="R39" i="16"/>
  <c r="Q39" i="16"/>
  <c r="O39" i="16"/>
  <c r="N39" i="16"/>
  <c r="M39" i="16"/>
  <c r="L39" i="16"/>
  <c r="K39" i="16"/>
  <c r="J39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63" i="16"/>
  <c r="Q63" i="16"/>
  <c r="O63" i="16"/>
  <c r="N63" i="16"/>
  <c r="M63" i="16"/>
  <c r="L63" i="16"/>
  <c r="K63" i="16"/>
  <c r="J6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34" i="16"/>
  <c r="Q34" i="16"/>
  <c r="O34" i="16"/>
  <c r="N34" i="16"/>
  <c r="M34" i="16"/>
  <c r="L34" i="16"/>
  <c r="K34" i="16"/>
  <c r="J34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U572" i="16" s="1"/>
  <c r="V572" i="16" s="1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U555" i="16" s="1"/>
  <c r="V555" i="16" s="1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U208" i="16" s="1"/>
  <c r="V208" i="16" s="1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U370" i="16" s="1"/>
  <c r="V370" i="16" s="1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U287" i="16" s="1"/>
  <c r="V287" i="16" s="1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U243" i="16" s="1"/>
  <c r="V243" i="16" s="1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U238" i="16" s="1"/>
  <c r="V238" i="16" s="1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U218" i="16" s="1"/>
  <c r="V218" i="16" s="1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36" i="16"/>
  <c r="Q36" i="16"/>
  <c r="O36" i="16"/>
  <c r="N36" i="16"/>
  <c r="M36" i="16"/>
  <c r="L36" i="16"/>
  <c r="K36" i="16"/>
  <c r="J36" i="16"/>
  <c r="R214" i="16"/>
  <c r="Q214" i="16"/>
  <c r="O214" i="16"/>
  <c r="N214" i="16"/>
  <c r="M214" i="16"/>
  <c r="L214" i="16"/>
  <c r="K214" i="16"/>
  <c r="J214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U187" i="16" s="1"/>
  <c r="V187" i="16" s="1"/>
  <c r="R185" i="16"/>
  <c r="Q185" i="16"/>
  <c r="O185" i="16"/>
  <c r="N185" i="16"/>
  <c r="M185" i="16"/>
  <c r="L185" i="16"/>
  <c r="K185" i="16"/>
  <c r="J185" i="16"/>
  <c r="U185" i="16" s="1"/>
  <c r="V185" i="16" s="1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74" i="16"/>
  <c r="Q174" i="16"/>
  <c r="O174" i="16"/>
  <c r="N174" i="16"/>
  <c r="M174" i="16"/>
  <c r="L174" i="16"/>
  <c r="K174" i="16"/>
  <c r="J174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U156" i="16" s="1"/>
  <c r="V156" i="16" s="1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U146" i="16" s="1"/>
  <c r="V146" i="16" s="1"/>
  <c r="R145" i="16"/>
  <c r="Q145" i="16"/>
  <c r="O145" i="16"/>
  <c r="N145" i="16"/>
  <c r="M145" i="16"/>
  <c r="L145" i="16"/>
  <c r="K145" i="16"/>
  <c r="J145" i="16"/>
  <c r="U145" i="16" s="1"/>
  <c r="V145" i="16" s="1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60" i="16"/>
  <c r="Q60" i="16"/>
  <c r="O60" i="16"/>
  <c r="N60" i="16"/>
  <c r="M60" i="16"/>
  <c r="L60" i="16"/>
  <c r="K60" i="16"/>
  <c r="J60" i="16"/>
  <c r="U60" i="16" s="1"/>
  <c r="V60" i="16" s="1"/>
  <c r="R59" i="16"/>
  <c r="Q59" i="16"/>
  <c r="O59" i="16"/>
  <c r="N59" i="16"/>
  <c r="M59" i="16"/>
  <c r="L59" i="16"/>
  <c r="K59" i="16"/>
  <c r="J59" i="16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U57" i="16" s="1"/>
  <c r="V57" i="16" s="1"/>
  <c r="R56" i="16"/>
  <c r="Q56" i="16"/>
  <c r="O56" i="16"/>
  <c r="N56" i="16"/>
  <c r="M56" i="16"/>
  <c r="L56" i="16"/>
  <c r="K56" i="16"/>
  <c r="J56" i="16"/>
  <c r="R55" i="16"/>
  <c r="Q55" i="16"/>
  <c r="O55" i="16"/>
  <c r="N55" i="16"/>
  <c r="M55" i="16"/>
  <c r="L55" i="16"/>
  <c r="K55" i="16"/>
  <c r="J55" i="16"/>
  <c r="U55" i="16" s="1"/>
  <c r="V55" i="16" s="1"/>
  <c r="R54" i="16"/>
  <c r="Q54" i="16"/>
  <c r="O54" i="16"/>
  <c r="N54" i="16"/>
  <c r="M54" i="16"/>
  <c r="L54" i="16"/>
  <c r="K54" i="16"/>
  <c r="J54" i="16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35" i="16"/>
  <c r="E136" i="16"/>
  <c r="E137" i="16"/>
  <c r="E138" i="16"/>
  <c r="E139" i="16"/>
  <c r="E140" i="16"/>
  <c r="E141" i="16"/>
  <c r="E142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74" i="16"/>
  <c r="E181" i="16"/>
  <c r="E182" i="16"/>
  <c r="E183" i="16"/>
  <c r="E185" i="16"/>
  <c r="E187" i="16"/>
  <c r="E188" i="16"/>
  <c r="E189" i="16"/>
  <c r="E190" i="16"/>
  <c r="E191" i="16"/>
  <c r="E192" i="16"/>
  <c r="E193" i="16"/>
  <c r="E194" i="16"/>
  <c r="E195" i="16"/>
  <c r="E196" i="16"/>
  <c r="E198" i="16"/>
  <c r="E199" i="16"/>
  <c r="E214" i="16"/>
  <c r="E36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161" i="16"/>
  <c r="E162" i="16"/>
  <c r="E200" i="16"/>
  <c r="E201" i="16"/>
  <c r="E202" i="16"/>
  <c r="E203" i="16"/>
  <c r="E204" i="16"/>
  <c r="E205" i="16"/>
  <c r="E206" i="16"/>
  <c r="E207" i="16"/>
  <c r="E208" i="16"/>
  <c r="E209" i="16"/>
  <c r="E210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34" i="16"/>
  <c r="E61" i="16"/>
  <c r="E62" i="16"/>
  <c r="E63" i="16"/>
  <c r="E94" i="16"/>
  <c r="E95" i="16"/>
  <c r="E96" i="16"/>
  <c r="E126" i="16"/>
  <c r="E127" i="16"/>
  <c r="E128" i="16"/>
  <c r="E129" i="16"/>
  <c r="E37" i="16"/>
  <c r="E38" i="16"/>
  <c r="E39" i="16"/>
  <c r="E44" i="16"/>
  <c r="E67" i="16"/>
  <c r="E68" i="16"/>
  <c r="E69" i="16"/>
  <c r="E70" i="16"/>
  <c r="E71" i="16"/>
  <c r="E72" i="16"/>
  <c r="E98" i="16"/>
  <c r="E99" i="16"/>
  <c r="E100" i="16"/>
  <c r="E101" i="16"/>
  <c r="E102" i="16"/>
  <c r="E105" i="16"/>
  <c r="E409" i="16"/>
  <c r="E410" i="16"/>
  <c r="E411" i="16"/>
  <c r="E163" i="16"/>
  <c r="E165" i="16"/>
  <c r="E166" i="16"/>
  <c r="E167" i="16"/>
  <c r="E168" i="16"/>
  <c r="E169" i="16"/>
  <c r="E173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0" i="16"/>
  <c r="E41" i="16"/>
  <c r="E42" i="16"/>
  <c r="E43" i="16"/>
  <c r="E104" i="16"/>
  <c r="E106" i="16"/>
  <c r="E107" i="16"/>
  <c r="E164" i="16"/>
  <c r="E170" i="16"/>
  <c r="E171" i="16"/>
  <c r="E172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1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47" i="16"/>
  <c r="E517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8" i="16"/>
  <c r="BG58" i="16" s="1"/>
  <c r="BE56" i="16"/>
  <c r="BG56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8" i="16"/>
  <c r="V48" i="16" s="1"/>
  <c r="U49" i="16"/>
  <c r="V49" i="16" s="1"/>
  <c r="U51" i="16"/>
  <c r="V51" i="16" s="1"/>
  <c r="U52" i="16"/>
  <c r="V52" i="16" s="1"/>
  <c r="U74" i="16"/>
  <c r="V74" i="16" s="1"/>
  <c r="U78" i="16"/>
  <c r="V78" i="16" s="1"/>
  <c r="U56" i="16"/>
  <c r="V56" i="16" s="1"/>
  <c r="U58" i="16"/>
  <c r="V58" i="16" s="1"/>
  <c r="U77" i="16"/>
  <c r="V77" i="16" s="1"/>
  <c r="U79" i="16"/>
  <c r="V79" i="16" s="1"/>
  <c r="U80" i="16"/>
  <c r="V80" i="16" s="1"/>
  <c r="U82" i="16"/>
  <c r="V82" i="16" s="1"/>
  <c r="U83" i="16"/>
  <c r="V83" i="16" s="1"/>
  <c r="U84" i="16"/>
  <c r="V84" i="16" s="1"/>
  <c r="U85" i="16"/>
  <c r="V85" i="16" s="1"/>
  <c r="U87" i="16"/>
  <c r="V87" i="16" s="1"/>
  <c r="U88" i="16"/>
  <c r="V88" i="16" s="1"/>
  <c r="U89" i="16"/>
  <c r="V89" i="16" s="1"/>
  <c r="U92" i="16"/>
  <c r="V9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0" i="16"/>
  <c r="V120" i="16" s="1"/>
  <c r="U125" i="16"/>
  <c r="V125" i="16" s="1"/>
  <c r="U135" i="16"/>
  <c r="V135" i="16" s="1"/>
  <c r="U137" i="16"/>
  <c r="V137" i="16" s="1"/>
  <c r="U142" i="16"/>
  <c r="V142" i="16" s="1"/>
  <c r="U152" i="16"/>
  <c r="V152" i="16" s="1"/>
  <c r="U157" i="16"/>
  <c r="V157" i="16" s="1"/>
  <c r="U188" i="16"/>
  <c r="V188" i="16" s="1"/>
  <c r="U198" i="16"/>
  <c r="V198" i="16" s="1"/>
  <c r="U219" i="16"/>
  <c r="V219" i="16" s="1"/>
  <c r="U233" i="16"/>
  <c r="V233" i="16" s="1"/>
  <c r="U234" i="16"/>
  <c r="V234" i="16" s="1"/>
  <c r="U237" i="16"/>
  <c r="V237" i="16" s="1"/>
  <c r="U245" i="16"/>
  <c r="V245" i="16" s="1"/>
  <c r="U250" i="16"/>
  <c r="V250" i="16" s="1"/>
  <c r="U252" i="16"/>
  <c r="V252" i="16" s="1"/>
  <c r="U255" i="16"/>
  <c r="V255" i="16" s="1"/>
  <c r="U265" i="16"/>
  <c r="V265" i="16" s="1"/>
  <c r="U274" i="16"/>
  <c r="V274" i="16" s="1"/>
  <c r="U289" i="16"/>
  <c r="V289" i="16" s="1"/>
  <c r="U291" i="16"/>
  <c r="V291" i="16" s="1"/>
  <c r="U300" i="16"/>
  <c r="V300" i="16" s="1"/>
  <c r="U310" i="16"/>
  <c r="V310" i="16" s="1"/>
  <c r="U314" i="16"/>
  <c r="V314" i="16" s="1"/>
  <c r="U315" i="16"/>
  <c r="V315" i="16" s="1"/>
  <c r="U318" i="16"/>
  <c r="V318" i="16" s="1"/>
  <c r="U339" i="16"/>
  <c r="V339" i="16" s="1"/>
  <c r="U344" i="16"/>
  <c r="V344" i="16" s="1"/>
  <c r="U347" i="16"/>
  <c r="V347" i="16" s="1"/>
  <c r="U350" i="16"/>
  <c r="V350" i="16" s="1"/>
  <c r="U355" i="16"/>
  <c r="V355" i="16" s="1"/>
  <c r="U362" i="16"/>
  <c r="V362" i="16" s="1"/>
  <c r="U369" i="16"/>
  <c r="V369" i="16" s="1"/>
  <c r="U374" i="16"/>
  <c r="V374" i="16" s="1"/>
  <c r="U375" i="16"/>
  <c r="V375" i="16" s="1"/>
  <c r="U384" i="16"/>
  <c r="V384" i="16" s="1"/>
  <c r="U391" i="16"/>
  <c r="V391" i="16" s="1"/>
  <c r="U397" i="16"/>
  <c r="V397" i="16" s="1"/>
  <c r="U400" i="16"/>
  <c r="V400" i="16" s="1"/>
  <c r="U200" i="16"/>
  <c r="V200" i="16" s="1"/>
  <c r="U542" i="16"/>
  <c r="V542" i="16" s="1"/>
  <c r="U546" i="16"/>
  <c r="V546" i="16" s="1"/>
  <c r="U547" i="16"/>
  <c r="V547" i="16" s="1"/>
  <c r="U558" i="16"/>
  <c r="V558" i="16" s="1"/>
  <c r="U560" i="16"/>
  <c r="V560" i="16" s="1"/>
  <c r="U562" i="16"/>
  <c r="V562" i="16" s="1"/>
  <c r="U568" i="16"/>
  <c r="V568" i="16" s="1"/>
  <c r="U569" i="16"/>
  <c r="V569" i="16" s="1"/>
  <c r="U573" i="16"/>
  <c r="V573" i="16" s="1"/>
  <c r="U574" i="16"/>
  <c r="V574" i="16" s="1"/>
  <c r="U575" i="16"/>
  <c r="V575" i="16" s="1"/>
  <c r="U576" i="16"/>
  <c r="V576" i="16" s="1"/>
  <c r="U577" i="16"/>
  <c r="V577" i="16" s="1"/>
  <c r="U61" i="16"/>
  <c r="V61" i="16" s="1"/>
  <c r="U63" i="16"/>
  <c r="V63" i="16" s="1"/>
  <c r="U94" i="16"/>
  <c r="V94" i="16" s="1"/>
  <c r="U96" i="16"/>
  <c r="V96" i="16" s="1"/>
  <c r="U127" i="16"/>
  <c r="V127" i="16" s="1"/>
  <c r="U38" i="16"/>
  <c r="V38" i="16" s="1"/>
  <c r="U67" i="16"/>
  <c r="V67" i="16" s="1"/>
  <c r="U68" i="16"/>
  <c r="V68" i="16" s="1"/>
  <c r="U72" i="16"/>
  <c r="V72" i="16" s="1"/>
  <c r="U98" i="16"/>
  <c r="V98" i="16" s="1"/>
  <c r="U99" i="16"/>
  <c r="V99" i="16" s="1"/>
  <c r="U101" i="16"/>
  <c r="V101" i="16" s="1"/>
  <c r="U409" i="16"/>
  <c r="V409" i="16" s="1"/>
  <c r="U167" i="16"/>
  <c r="V167" i="16" s="1"/>
  <c r="U168" i="16"/>
  <c r="V168" i="16" s="1"/>
  <c r="U173" i="16"/>
  <c r="V173" i="16" s="1"/>
  <c r="U412" i="16"/>
  <c r="V412" i="16" s="1"/>
  <c r="U415" i="16"/>
  <c r="V415" i="16" s="1"/>
  <c r="U419" i="16"/>
  <c r="V419" i="16" s="1"/>
  <c r="U420" i="16"/>
  <c r="V420" i="16" s="1"/>
  <c r="U422" i="16"/>
  <c r="V422" i="16" s="1"/>
  <c r="U425" i="16"/>
  <c r="V425" i="16" s="1"/>
  <c r="U426" i="16"/>
  <c r="V426" i="16" s="1"/>
  <c r="U429" i="16"/>
  <c r="V429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39" i="16"/>
  <c r="V439" i="16" s="1"/>
  <c r="U441" i="16"/>
  <c r="V441" i="16" s="1"/>
  <c r="U442" i="16"/>
  <c r="V442" i="16" s="1"/>
  <c r="U444" i="16"/>
  <c r="V444" i="16" s="1"/>
  <c r="U448" i="16"/>
  <c r="V448" i="16" s="1"/>
  <c r="U450" i="16"/>
  <c r="V450" i="16" s="1"/>
  <c r="U451" i="16"/>
  <c r="V451" i="16" s="1"/>
  <c r="U454" i="16"/>
  <c r="V454" i="16" s="1"/>
  <c r="U513" i="16"/>
  <c r="V513" i="16" s="1"/>
  <c r="U459" i="16"/>
  <c r="V459" i="16" s="1"/>
  <c r="U460" i="16"/>
  <c r="V460" i="16" s="1"/>
  <c r="U461" i="16"/>
  <c r="V461" i="16" s="1"/>
  <c r="U466" i="16"/>
  <c r="V466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7" i="16"/>
  <c r="V477" i="16" s="1"/>
  <c r="U478" i="16"/>
  <c r="V478" i="16" s="1"/>
  <c r="U40" i="16"/>
  <c r="V40" i="16" s="1"/>
  <c r="U41" i="16"/>
  <c r="V41" i="16" s="1"/>
  <c r="U43" i="16"/>
  <c r="V43" i="16" s="1"/>
  <c r="U104" i="16"/>
  <c r="V104" i="16" s="1"/>
  <c r="U106" i="16"/>
  <c r="V106" i="16" s="1"/>
  <c r="U107" i="16"/>
  <c r="V107" i="16" s="1"/>
  <c r="U164" i="16"/>
  <c r="V164" i="16" s="1"/>
  <c r="U170" i="16"/>
  <c r="V170" i="16" s="1"/>
  <c r="U479" i="16"/>
  <c r="V479" i="16" s="1"/>
  <c r="U482" i="16"/>
  <c r="V482" i="16" s="1"/>
  <c r="U483" i="16"/>
  <c r="V483" i="16" s="1"/>
  <c r="U484" i="16"/>
  <c r="V484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8" i="16"/>
  <c r="V498" i="16" s="1"/>
  <c r="U499" i="16"/>
  <c r="V499" i="16" s="1"/>
  <c r="U500" i="16"/>
  <c r="V500" i="16" s="1"/>
  <c r="U501" i="16"/>
  <c r="V501" i="16" s="1"/>
  <c r="U504" i="16"/>
  <c r="V504" i="16" s="1"/>
  <c r="U507" i="16"/>
  <c r="V507" i="16" s="1"/>
  <c r="U508" i="16"/>
  <c r="V508" i="16" s="1"/>
  <c r="U512" i="16"/>
  <c r="V512" i="16" s="1"/>
  <c r="U515" i="16"/>
  <c r="V515" i="16" s="1"/>
  <c r="U121" i="16"/>
  <c r="V121" i="16" s="1"/>
  <c r="U123" i="16"/>
  <c r="V123" i="16" s="1"/>
  <c r="U124" i="16"/>
  <c r="V124" i="16" s="1"/>
  <c r="U138" i="16"/>
  <c r="V138" i="16" s="1"/>
  <c r="U139" i="16"/>
  <c r="V139" i="16" s="1"/>
  <c r="U189" i="16"/>
  <c r="V189" i="16" s="1"/>
  <c r="U190" i="16"/>
  <c r="V190" i="16" s="1"/>
  <c r="U215" i="16"/>
  <c r="V215" i="16" s="1"/>
  <c r="U224" i="16"/>
  <c r="V224" i="16" s="1"/>
  <c r="U227" i="16"/>
  <c r="V227" i="16" s="1"/>
  <c r="U229" i="16"/>
  <c r="V229" i="16" s="1"/>
  <c r="U247" i="16"/>
  <c r="V247" i="16" s="1"/>
  <c r="U258" i="16"/>
  <c r="V258" i="16" s="1"/>
  <c r="U260" i="16"/>
  <c r="V260" i="16" s="1"/>
  <c r="U264" i="16"/>
  <c r="V264" i="16" s="1"/>
  <c r="U147" i="16"/>
  <c r="V147" i="16" s="1"/>
  <c r="U159" i="16"/>
  <c r="V159" i="16" s="1"/>
  <c r="U151" i="16"/>
  <c r="V151" i="16" s="1"/>
  <c r="U181" i="16"/>
  <c r="V181" i="16" s="1"/>
  <c r="U183" i="16"/>
  <c r="V183" i="16" s="1"/>
  <c r="U191" i="16"/>
  <c r="V191" i="16" s="1"/>
  <c r="U216" i="16"/>
  <c r="V216" i="16" s="1"/>
  <c r="U222" i="16"/>
  <c r="V222" i="16" s="1"/>
  <c r="U223" i="16"/>
  <c r="V223" i="16" s="1"/>
  <c r="U231" i="16"/>
  <c r="V231" i="16" s="1"/>
  <c r="U232" i="16"/>
  <c r="V232" i="16" s="1"/>
  <c r="U235" i="16"/>
  <c r="V235" i="16" s="1"/>
  <c r="U240" i="16"/>
  <c r="V240" i="16" s="1"/>
  <c r="U281" i="16"/>
  <c r="V281" i="16" s="1"/>
  <c r="U284" i="16"/>
  <c r="V284" i="16" s="1"/>
  <c r="U285" i="16"/>
  <c r="V285" i="16" s="1"/>
  <c r="U294" i="16"/>
  <c r="V294" i="16" s="1"/>
  <c r="U301" i="16"/>
  <c r="V301" i="16" s="1"/>
  <c r="U304" i="16"/>
  <c r="V304" i="16" s="1"/>
  <c r="U321" i="16"/>
  <c r="V321" i="16" s="1"/>
  <c r="U325" i="16"/>
  <c r="V325" i="16" s="1"/>
  <c r="U335" i="16"/>
  <c r="V335" i="16" s="1"/>
  <c r="U336" i="16"/>
  <c r="V336" i="16" s="1"/>
  <c r="U365" i="16"/>
  <c r="V365" i="16" s="1"/>
  <c r="U371" i="16"/>
  <c r="V371" i="16" s="1"/>
  <c r="U372" i="16"/>
  <c r="V372" i="16" s="1"/>
  <c r="U383" i="16"/>
  <c r="V383" i="16" s="1"/>
  <c r="U404" i="16"/>
  <c r="V404" i="16" s="1"/>
  <c r="U203" i="16"/>
  <c r="V203" i="16" s="1"/>
  <c r="U522" i="16"/>
  <c r="V522" i="16" s="1"/>
  <c r="U523" i="16"/>
  <c r="V523" i="16" s="1"/>
  <c r="U544" i="16"/>
  <c r="V544" i="16" s="1"/>
  <c r="U268" i="16"/>
  <c r="V268" i="16" s="1"/>
  <c r="U326" i="16"/>
  <c r="V326" i="16" s="1"/>
  <c r="U331" i="16"/>
  <c r="V331" i="16" s="1"/>
  <c r="U341" i="16"/>
  <c r="V341" i="16" s="1"/>
  <c r="U352" i="16"/>
  <c r="V352" i="16" s="1"/>
  <c r="U376" i="16"/>
  <c r="V376" i="16" s="1"/>
  <c r="U388" i="16"/>
  <c r="V388" i="16" s="1"/>
  <c r="U401" i="16"/>
  <c r="V401" i="16" s="1"/>
  <c r="U406" i="16"/>
  <c r="V406" i="16" s="1"/>
  <c r="U161" i="16"/>
  <c r="V161" i="16" s="1"/>
  <c r="U162" i="16"/>
  <c r="V162" i="16" s="1"/>
  <c r="U207" i="16"/>
  <c r="V207" i="16" s="1"/>
  <c r="U532" i="16"/>
  <c r="V532" i="16" s="1"/>
  <c r="U535" i="16"/>
  <c r="V535" i="16" s="1"/>
  <c r="U536" i="16"/>
  <c r="V536" i="16" s="1"/>
  <c r="U540" i="16"/>
  <c r="V540" i="16" s="1"/>
  <c r="U494" i="16"/>
  <c r="V494" i="16" s="1"/>
  <c r="W494" i="16" s="1"/>
  <c r="Z494" i="16" s="1"/>
  <c r="U172" i="16"/>
  <c r="V172" i="16" s="1"/>
  <c r="W172" i="16" s="1"/>
  <c r="Z172" i="16" s="1"/>
  <c r="U495" i="16"/>
  <c r="V495" i="16" s="1"/>
  <c r="U481" i="16"/>
  <c r="V481" i="16" s="1"/>
  <c r="W481" i="16" s="1"/>
  <c r="Z481" i="16" s="1"/>
  <c r="U470" i="16"/>
  <c r="V470" i="16" s="1"/>
  <c r="W470" i="16" s="1"/>
  <c r="Z470" i="16" s="1"/>
  <c r="U214" i="16"/>
  <c r="V214" i="16" s="1"/>
  <c r="U36" i="16"/>
  <c r="V36" i="16" s="1"/>
  <c r="U220" i="16"/>
  <c r="V220" i="16" s="1"/>
  <c r="U228" i="16"/>
  <c r="V228" i="16" s="1"/>
  <c r="U241" i="16"/>
  <c r="V241" i="16" s="1"/>
  <c r="U254" i="16"/>
  <c r="V254" i="16" s="1"/>
  <c r="U257" i="16"/>
  <c r="V257" i="16" s="1"/>
  <c r="U259" i="16"/>
  <c r="V259" i="16" s="1"/>
  <c r="U273" i="16"/>
  <c r="V273" i="16" s="1"/>
  <c r="U279" i="16"/>
  <c r="V279" i="16" s="1"/>
  <c r="U280" i="16"/>
  <c r="V280" i="16" s="1"/>
  <c r="U293" i="16"/>
  <c r="V293" i="16" s="1"/>
  <c r="U302" i="16"/>
  <c r="V302" i="16" s="1"/>
  <c r="U303" i="16"/>
  <c r="V303" i="16" s="1"/>
  <c r="U305" i="16"/>
  <c r="V305" i="16" s="1"/>
  <c r="U307" i="16"/>
  <c r="V307" i="16" s="1"/>
  <c r="U308" i="16"/>
  <c r="V308" i="16" s="1"/>
  <c r="U309" i="16"/>
  <c r="V309" i="16" s="1"/>
  <c r="U311" i="16"/>
  <c r="V311" i="16" s="1"/>
  <c r="U312" i="16"/>
  <c r="V312" i="16" s="1"/>
  <c r="U313" i="16"/>
  <c r="V313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7" i="16"/>
  <c r="V327" i="16" s="1"/>
  <c r="U333" i="16"/>
  <c r="V333" i="16" s="1"/>
  <c r="U337" i="16"/>
  <c r="V337" i="16" s="1"/>
  <c r="U342" i="16"/>
  <c r="V342" i="16" s="1"/>
  <c r="U343" i="16"/>
  <c r="V343" i="16" s="1"/>
  <c r="U353" i="16"/>
  <c r="V353" i="16" s="1"/>
  <c r="U354" i="16"/>
  <c r="V354" i="16" s="1"/>
  <c r="U359" i="16"/>
  <c r="V359" i="16" s="1"/>
  <c r="U360" i="16"/>
  <c r="V360" i="16" s="1"/>
  <c r="U361" i="16"/>
  <c r="V361" i="16" s="1"/>
  <c r="U363" i="16"/>
  <c r="V363" i="16" s="1"/>
  <c r="U380" i="16"/>
  <c r="V380" i="16" s="1"/>
  <c r="U381" i="16"/>
  <c r="V381" i="16" s="1"/>
  <c r="U387" i="16"/>
  <c r="V387" i="16" s="1"/>
  <c r="U390" i="16"/>
  <c r="V390" i="16" s="1"/>
  <c r="U392" i="16"/>
  <c r="V392" i="16" s="1"/>
  <c r="U394" i="16"/>
  <c r="V394" i="16" s="1"/>
  <c r="U395" i="16"/>
  <c r="V395" i="16" s="1"/>
  <c r="U396" i="16"/>
  <c r="V396" i="16" s="1"/>
  <c r="U398" i="16"/>
  <c r="V398" i="16" s="1"/>
  <c r="U399" i="16"/>
  <c r="V399" i="16" s="1"/>
  <c r="U402" i="16"/>
  <c r="V402" i="16" s="1"/>
  <c r="U403" i="16"/>
  <c r="V403" i="16" s="1"/>
  <c r="U405" i="16"/>
  <c r="V405" i="16" s="1"/>
  <c r="U407" i="16"/>
  <c r="V407" i="16" s="1"/>
  <c r="U408" i="16"/>
  <c r="V408" i="16" s="1"/>
  <c r="U205" i="16"/>
  <c r="V205" i="16" s="1"/>
  <c r="U206" i="16"/>
  <c r="V206" i="16" s="1"/>
  <c r="U519" i="16"/>
  <c r="V519" i="16" s="1"/>
  <c r="U520" i="16"/>
  <c r="V520" i="16" s="1"/>
  <c r="U524" i="16"/>
  <c r="V524" i="16" s="1"/>
  <c r="U526" i="16"/>
  <c r="V526" i="16" s="1"/>
  <c r="U528" i="16"/>
  <c r="V528" i="16" s="1"/>
  <c r="U529" i="16"/>
  <c r="V529" i="16" s="1"/>
  <c r="U531" i="16"/>
  <c r="V531" i="16" s="1"/>
  <c r="U533" i="16"/>
  <c r="V533" i="16" s="1"/>
  <c r="U534" i="16"/>
  <c r="V534" i="16" s="1"/>
  <c r="U541" i="16"/>
  <c r="V541" i="16" s="1"/>
  <c r="U556" i="16"/>
  <c r="V556" i="16" s="1"/>
  <c r="U557" i="16"/>
  <c r="V557" i="16" s="1"/>
  <c r="U559" i="16"/>
  <c r="V559" i="16" s="1"/>
  <c r="U565" i="16"/>
  <c r="V565" i="16" s="1"/>
  <c r="U570" i="16"/>
  <c r="V570" i="16" s="1"/>
  <c r="U34" i="16"/>
  <c r="V34" i="16" s="1"/>
  <c r="U95" i="16"/>
  <c r="V95" i="16" s="1"/>
  <c r="U128" i="16"/>
  <c r="V128" i="16" s="1"/>
  <c r="U39" i="16"/>
  <c r="V39" i="16" s="1"/>
  <c r="U44" i="16"/>
  <c r="V44" i="16" s="1"/>
  <c r="U69" i="16"/>
  <c r="V69" i="16" s="1"/>
  <c r="U410" i="16"/>
  <c r="V410" i="16" s="1"/>
  <c r="U411" i="16"/>
  <c r="V411" i="16" s="1"/>
  <c r="U413" i="16"/>
  <c r="V413" i="16" s="1"/>
  <c r="U414" i="16"/>
  <c r="V414" i="16" s="1"/>
  <c r="U423" i="16"/>
  <c r="V423" i="16" s="1"/>
  <c r="U443" i="16"/>
  <c r="V443" i="16" s="1"/>
  <c r="U446" i="16"/>
  <c r="V446" i="16" s="1"/>
  <c r="U455" i="16"/>
  <c r="V455" i="16" s="1"/>
  <c r="U458" i="16"/>
  <c r="V458" i="16" s="1"/>
  <c r="U464" i="16"/>
  <c r="V464" i="16" s="1"/>
  <c r="T467" i="16"/>
  <c r="U467" i="16"/>
  <c r="V467" i="16" s="1"/>
  <c r="U171" i="16"/>
  <c r="V171" i="16" s="1"/>
  <c r="U480" i="16"/>
  <c r="V480" i="16" s="1"/>
  <c r="U502" i="16"/>
  <c r="V502" i="16" s="1"/>
  <c r="U505" i="16"/>
  <c r="V505" i="16" s="1"/>
  <c r="T510" i="16"/>
  <c r="U510" i="16"/>
  <c r="V510" i="16" s="1"/>
  <c r="U514" i="16"/>
  <c r="V514" i="16" s="1"/>
  <c r="U516" i="16"/>
  <c r="V516" i="16" s="1"/>
  <c r="U42" i="16"/>
  <c r="V42" i="16" s="1"/>
  <c r="U475" i="16"/>
  <c r="V475" i="16" s="1"/>
  <c r="W475" i="16" s="1"/>
  <c r="Z475" i="16" s="1"/>
  <c r="T507" i="16"/>
  <c r="T508" i="16"/>
  <c r="T512" i="16"/>
  <c r="T514" i="16"/>
  <c r="T515" i="16"/>
  <c r="T516" i="16"/>
  <c r="S507" i="16"/>
  <c r="T2" i="16"/>
  <c r="S2" i="16"/>
  <c r="S9" i="16"/>
  <c r="T9" i="16"/>
  <c r="W9" i="16" s="1"/>
  <c r="Z9" i="16" s="1"/>
  <c r="S48" i="16"/>
  <c r="T48" i="16"/>
  <c r="T79" i="16"/>
  <c r="S79" i="16"/>
  <c r="T84" i="16"/>
  <c r="S84" i="16"/>
  <c r="T118" i="16"/>
  <c r="S118" i="16"/>
  <c r="S135" i="16"/>
  <c r="T135" i="16"/>
  <c r="T145" i="16"/>
  <c r="W145" i="16" s="1"/>
  <c r="Z145" i="16" s="1"/>
  <c r="S145" i="16"/>
  <c r="T185" i="16"/>
  <c r="W185" i="16" s="1"/>
  <c r="Z185" i="16" s="1"/>
  <c r="S185" i="16"/>
  <c r="T4" i="16"/>
  <c r="S4" i="16"/>
  <c r="T6" i="16"/>
  <c r="S6" i="16"/>
  <c r="T10" i="16"/>
  <c r="S10" i="16"/>
  <c r="T13" i="16"/>
  <c r="W13" i="16" s="1"/>
  <c r="Z13" i="16" s="1"/>
  <c r="S13" i="16"/>
  <c r="T52" i="16"/>
  <c r="S52" i="16"/>
  <c r="T74" i="16"/>
  <c r="S74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9" i="16"/>
  <c r="S49" i="16"/>
  <c r="T51" i="16"/>
  <c r="S51" i="16"/>
  <c r="S54" i="16"/>
  <c r="S55" i="16"/>
  <c r="T55" i="16"/>
  <c r="W55" i="16" s="1"/>
  <c r="Z55" i="16" s="1"/>
  <c r="S56" i="16"/>
  <c r="T56" i="16"/>
  <c r="T57" i="16"/>
  <c r="W57" i="16" s="1"/>
  <c r="Z57" i="16" s="1"/>
  <c r="S57" i="16"/>
  <c r="T58" i="16"/>
  <c r="S58" i="16"/>
  <c r="T60" i="16"/>
  <c r="W60" i="16" s="1"/>
  <c r="Z60" i="16" s="1"/>
  <c r="S60" i="16"/>
  <c r="T77" i="16"/>
  <c r="S77" i="16"/>
  <c r="S78" i="16"/>
  <c r="T78" i="16"/>
  <c r="T80" i="16"/>
  <c r="S80" i="16"/>
  <c r="T82" i="16"/>
  <c r="S82" i="16"/>
  <c r="T83" i="16"/>
  <c r="S83" i="16"/>
  <c r="T85" i="16"/>
  <c r="S85" i="16"/>
  <c r="T87" i="16"/>
  <c r="S87" i="16"/>
  <c r="S88" i="16"/>
  <c r="T88" i="16"/>
  <c r="T89" i="16"/>
  <c r="S89" i="16"/>
  <c r="T92" i="16"/>
  <c r="S92" i="16"/>
  <c r="T113" i="16"/>
  <c r="S113" i="16"/>
  <c r="S114" i="16"/>
  <c r="T114" i="16"/>
  <c r="T115" i="16"/>
  <c r="S115" i="16"/>
  <c r="T116" i="16"/>
  <c r="S116" i="16"/>
  <c r="T117" i="16"/>
  <c r="S117" i="16"/>
  <c r="T119" i="16"/>
  <c r="S119" i="16"/>
  <c r="T120" i="16"/>
  <c r="S120" i="16"/>
  <c r="T121" i="16"/>
  <c r="S121" i="16"/>
  <c r="T123" i="16"/>
  <c r="S123" i="16"/>
  <c r="T124" i="16"/>
  <c r="S124" i="16"/>
  <c r="T125" i="16"/>
  <c r="S125" i="16"/>
  <c r="T136" i="16"/>
  <c r="W136" i="16" s="1"/>
  <c r="Z136" i="16" s="1"/>
  <c r="S136" i="16"/>
  <c r="T137" i="16"/>
  <c r="S137" i="16"/>
  <c r="T138" i="16"/>
  <c r="S138" i="16"/>
  <c r="T139" i="16"/>
  <c r="S139" i="16"/>
  <c r="T142" i="16"/>
  <c r="S142" i="16"/>
  <c r="T146" i="16"/>
  <c r="W146" i="16" s="1"/>
  <c r="Z146" i="16" s="1"/>
  <c r="S146" i="16"/>
  <c r="S147" i="16"/>
  <c r="T147" i="16"/>
  <c r="T151" i="16"/>
  <c r="S151" i="16"/>
  <c r="T152" i="16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W156" i="16" s="1"/>
  <c r="Z156" i="16" s="1"/>
  <c r="S156" i="16"/>
  <c r="T157" i="16"/>
  <c r="S157" i="16"/>
  <c r="T159" i="16"/>
  <c r="S159" i="16"/>
  <c r="T160" i="16"/>
  <c r="W160" i="16" s="1"/>
  <c r="Z160" i="16" s="1"/>
  <c r="S160" i="16"/>
  <c r="T181" i="16"/>
  <c r="S181" i="16"/>
  <c r="T182" i="16"/>
  <c r="W182" i="16" s="1"/>
  <c r="Z182" i="16" s="1"/>
  <c r="S182" i="16"/>
  <c r="T183" i="16"/>
  <c r="S183" i="16"/>
  <c r="T187" i="16"/>
  <c r="W187" i="16" s="1"/>
  <c r="Z187" i="16" s="1"/>
  <c r="S187" i="16"/>
  <c r="T188" i="16"/>
  <c r="S188" i="16"/>
  <c r="S189" i="16"/>
  <c r="T189" i="16"/>
  <c r="T190" i="16"/>
  <c r="S190" i="16"/>
  <c r="T191" i="16"/>
  <c r="S191" i="16"/>
  <c r="T195" i="16"/>
  <c r="W195" i="16" s="1"/>
  <c r="Z195" i="16" s="1"/>
  <c r="S195" i="16"/>
  <c r="T196" i="16"/>
  <c r="W196" i="16" s="1"/>
  <c r="Z196" i="16" s="1"/>
  <c r="S196" i="16"/>
  <c r="T198" i="16"/>
  <c r="S198" i="16"/>
  <c r="T199" i="16"/>
  <c r="W199" i="16" s="1"/>
  <c r="Z199" i="16" s="1"/>
  <c r="S199" i="16"/>
  <c r="T214" i="16"/>
  <c r="S214" i="16"/>
  <c r="S36" i="16"/>
  <c r="T36" i="16"/>
  <c r="T215" i="16"/>
  <c r="S215" i="16"/>
  <c r="T216" i="16"/>
  <c r="S216" i="16"/>
  <c r="T218" i="16"/>
  <c r="W218" i="16" s="1"/>
  <c r="Z218" i="16" s="1"/>
  <c r="S218" i="16"/>
  <c r="T219" i="16"/>
  <c r="S219" i="16"/>
  <c r="T220" i="16"/>
  <c r="S220" i="16"/>
  <c r="T222" i="16"/>
  <c r="S222" i="16"/>
  <c r="S223" i="16"/>
  <c r="T223" i="16"/>
  <c r="T224" i="16"/>
  <c r="S224" i="16"/>
  <c r="T227" i="16"/>
  <c r="S227" i="16"/>
  <c r="S228" i="16"/>
  <c r="T228" i="16"/>
  <c r="T229" i="16"/>
  <c r="S229" i="16"/>
  <c r="T230" i="16"/>
  <c r="W230" i="16" s="1"/>
  <c r="Z230" i="16" s="1"/>
  <c r="S230" i="16"/>
  <c r="T231" i="16"/>
  <c r="S231" i="16"/>
  <c r="T232" i="16"/>
  <c r="S232" i="16"/>
  <c r="T233" i="16"/>
  <c r="S233" i="16"/>
  <c r="T234" i="16"/>
  <c r="S234" i="16"/>
  <c r="T235" i="16"/>
  <c r="S235" i="16"/>
  <c r="T237" i="16"/>
  <c r="S237" i="16"/>
  <c r="S238" i="16"/>
  <c r="T238" i="16"/>
  <c r="W238" i="16" s="1"/>
  <c r="Z238" i="16" s="1"/>
  <c r="T240" i="16"/>
  <c r="S240" i="16"/>
  <c r="T241" i="16"/>
  <c r="S241" i="16"/>
  <c r="S243" i="16"/>
  <c r="T243" i="16"/>
  <c r="W243" i="16" s="1"/>
  <c r="Z243" i="16" s="1"/>
  <c r="T245" i="16"/>
  <c r="S245" i="16"/>
  <c r="T247" i="16"/>
  <c r="S247" i="16"/>
  <c r="T248" i="16"/>
  <c r="W248" i="16" s="1"/>
  <c r="Z248" i="16" s="1"/>
  <c r="S248" i="16"/>
  <c r="S250" i="16"/>
  <c r="T250" i="16"/>
  <c r="S252" i="16"/>
  <c r="T252" i="16"/>
  <c r="T254" i="16"/>
  <c r="S254" i="16"/>
  <c r="T255" i="16"/>
  <c r="S255" i="16"/>
  <c r="T257" i="16"/>
  <c r="S257" i="16"/>
  <c r="T258" i="16"/>
  <c r="S258" i="16"/>
  <c r="T259" i="16"/>
  <c r="S259" i="16"/>
  <c r="T260" i="16"/>
  <c r="S260" i="16"/>
  <c r="S261" i="16"/>
  <c r="T261" i="16"/>
  <c r="W261" i="16" s="1"/>
  <c r="Z261" i="16" s="1"/>
  <c r="T262" i="16"/>
  <c r="W262" i="16" s="1"/>
  <c r="Z262" i="16" s="1"/>
  <c r="S262" i="16"/>
  <c r="T263" i="16"/>
  <c r="W263" i="16" s="1"/>
  <c r="Z263" i="16" s="1"/>
  <c r="S263" i="16"/>
  <c r="T264" i="16"/>
  <c r="S264" i="16"/>
  <c r="T265" i="16"/>
  <c r="S265" i="16"/>
  <c r="T267" i="16"/>
  <c r="W267" i="16" s="1"/>
  <c r="Z267" i="16" s="1"/>
  <c r="S267" i="16"/>
  <c r="S268" i="16"/>
  <c r="T268" i="16"/>
  <c r="S269" i="16"/>
  <c r="T269" i="16"/>
  <c r="W269" i="16" s="1"/>
  <c r="Z269" i="16" s="1"/>
  <c r="T272" i="16"/>
  <c r="W272" i="16" s="1"/>
  <c r="Z272" i="16" s="1"/>
  <c r="S272" i="16"/>
  <c r="S273" i="16"/>
  <c r="T273" i="16"/>
  <c r="T274" i="16"/>
  <c r="S274" i="16"/>
  <c r="T279" i="16"/>
  <c r="S279" i="16"/>
  <c r="T280" i="16"/>
  <c r="S280" i="16"/>
  <c r="T281" i="16"/>
  <c r="S281" i="16"/>
  <c r="S284" i="16"/>
  <c r="T284" i="16"/>
  <c r="T285" i="16"/>
  <c r="S285" i="16"/>
  <c r="T287" i="16"/>
  <c r="W287" i="16" s="1"/>
  <c r="Z287" i="16" s="1"/>
  <c r="S287" i="16"/>
  <c r="T289" i="16"/>
  <c r="S289" i="16"/>
  <c r="T291" i="16"/>
  <c r="S291" i="16"/>
  <c r="S292" i="16"/>
  <c r="T292" i="16"/>
  <c r="W292" i="16" s="1"/>
  <c r="Z292" i="16" s="1"/>
  <c r="T293" i="16"/>
  <c r="S293" i="16"/>
  <c r="T294" i="16"/>
  <c r="S294" i="16"/>
  <c r="T296" i="16"/>
  <c r="W296" i="16" s="1"/>
  <c r="Z296" i="16" s="1"/>
  <c r="S296" i="16"/>
  <c r="T298" i="16"/>
  <c r="W298" i="16" s="1"/>
  <c r="Z298" i="16" s="1"/>
  <c r="S298" i="16"/>
  <c r="T299" i="16"/>
  <c r="W299" i="16" s="1"/>
  <c r="Z299" i="16" s="1"/>
  <c r="S299" i="16"/>
  <c r="S300" i="16"/>
  <c r="T300" i="16"/>
  <c r="T301" i="16"/>
  <c r="S301" i="16"/>
  <c r="T302" i="16"/>
  <c r="S302" i="16"/>
  <c r="T303" i="16"/>
  <c r="S303" i="16"/>
  <c r="T304" i="16"/>
  <c r="S304" i="16"/>
  <c r="T305" i="16"/>
  <c r="S305" i="16"/>
  <c r="T306" i="16"/>
  <c r="W306" i="16" s="1"/>
  <c r="Z306" i="16" s="1"/>
  <c r="S306" i="16"/>
  <c r="T307" i="16"/>
  <c r="S307" i="16"/>
  <c r="S308" i="16"/>
  <c r="T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T315" i="16"/>
  <c r="S315" i="16"/>
  <c r="S316" i="16"/>
  <c r="T316" i="16"/>
  <c r="T317" i="16"/>
  <c r="S317" i="16"/>
  <c r="T318" i="16"/>
  <c r="S318" i="16"/>
  <c r="S321" i="16"/>
  <c r="T321" i="16"/>
  <c r="T322" i="16"/>
  <c r="S322" i="16"/>
  <c r="T323" i="16"/>
  <c r="S323" i="16"/>
  <c r="T324" i="16"/>
  <c r="S324" i="16"/>
  <c r="T325" i="16"/>
  <c r="S325" i="16"/>
  <c r="T326" i="16"/>
  <c r="S326" i="16"/>
  <c r="T327" i="16"/>
  <c r="S327" i="16"/>
  <c r="T328" i="16"/>
  <c r="W328" i="16" s="1"/>
  <c r="Z328" i="16" s="1"/>
  <c r="S328" i="16"/>
  <c r="T329" i="16"/>
  <c r="W329" i="16" s="1"/>
  <c r="Z329" i="16" s="1"/>
  <c r="S329" i="16"/>
  <c r="T331" i="16"/>
  <c r="S331" i="16"/>
  <c r="T332" i="16"/>
  <c r="W332" i="16" s="1"/>
  <c r="Z332" i="16" s="1"/>
  <c r="S332" i="16"/>
  <c r="T333" i="16"/>
  <c r="S333" i="16"/>
  <c r="T334" i="16"/>
  <c r="W334" i="16" s="1"/>
  <c r="Z334" i="16" s="1"/>
  <c r="S334" i="16"/>
  <c r="S335" i="16"/>
  <c r="T335" i="16"/>
  <c r="T336" i="16"/>
  <c r="S336" i="16"/>
  <c r="T337" i="16"/>
  <c r="S337" i="16"/>
  <c r="T339" i="16"/>
  <c r="S339" i="16"/>
  <c r="T341" i="16"/>
  <c r="S341" i="16"/>
  <c r="S342" i="16"/>
  <c r="T342" i="16"/>
  <c r="T343" i="16"/>
  <c r="S343" i="16"/>
  <c r="T344" i="16"/>
  <c r="S344" i="16"/>
  <c r="T347" i="16"/>
  <c r="S347" i="16"/>
  <c r="T349" i="16"/>
  <c r="W349" i="16" s="1"/>
  <c r="Z349" i="16" s="1"/>
  <c r="S349" i="16"/>
  <c r="T350" i="16"/>
  <c r="S350" i="16"/>
  <c r="T352" i="16"/>
  <c r="S352" i="16"/>
  <c r="T353" i="16"/>
  <c r="S353" i="16"/>
  <c r="T354" i="16"/>
  <c r="S354" i="16"/>
  <c r="S355" i="16"/>
  <c r="T355" i="16"/>
  <c r="T359" i="16"/>
  <c r="S359" i="16"/>
  <c r="T360" i="16"/>
  <c r="S360" i="16"/>
  <c r="S361" i="16"/>
  <c r="T361" i="16"/>
  <c r="T362" i="16"/>
  <c r="S362" i="16"/>
  <c r="T363" i="16"/>
  <c r="S363" i="16"/>
  <c r="T365" i="16"/>
  <c r="S365" i="16"/>
  <c r="T366" i="16"/>
  <c r="W366" i="16" s="1"/>
  <c r="Z366" i="16" s="1"/>
  <c r="S366" i="16"/>
  <c r="T368" i="16"/>
  <c r="W368" i="16" s="1"/>
  <c r="Z368" i="16" s="1"/>
  <c r="S368" i="16"/>
  <c r="S369" i="16"/>
  <c r="T369" i="16"/>
  <c r="T370" i="16"/>
  <c r="W370" i="16" s="1"/>
  <c r="Z370" i="16" s="1"/>
  <c r="S370" i="16"/>
  <c r="T371" i="16"/>
  <c r="S371" i="16"/>
  <c r="T372" i="16"/>
  <c r="S372" i="16"/>
  <c r="T374" i="16"/>
  <c r="S374" i="16"/>
  <c r="S375" i="16"/>
  <c r="T375" i="16"/>
  <c r="T376" i="16"/>
  <c r="S376" i="16"/>
  <c r="T377" i="16"/>
  <c r="W377" i="16" s="1"/>
  <c r="Z377" i="16" s="1"/>
  <c r="S377" i="16"/>
  <c r="S378" i="16"/>
  <c r="T378" i="16"/>
  <c r="W378" i="16" s="1"/>
  <c r="Z378" i="16" s="1"/>
  <c r="T379" i="16"/>
  <c r="W379" i="16" s="1"/>
  <c r="Z379" i="16" s="1"/>
  <c r="S379" i="16"/>
  <c r="T380" i="16"/>
  <c r="S380" i="16"/>
  <c r="S381" i="16"/>
  <c r="T381" i="16"/>
  <c r="T382" i="16"/>
  <c r="W382" i="16" s="1"/>
  <c r="Z382" i="16" s="1"/>
  <c r="S382" i="16"/>
  <c r="T383" i="16"/>
  <c r="S383" i="16"/>
  <c r="T384" i="16"/>
  <c r="S384" i="16"/>
  <c r="S387" i="16"/>
  <c r="T387" i="16"/>
  <c r="T388" i="16"/>
  <c r="S388" i="16"/>
  <c r="T389" i="16"/>
  <c r="W389" i="16" s="1"/>
  <c r="Z389" i="16" s="1"/>
  <c r="S389" i="16"/>
  <c r="T390" i="16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6" i="16"/>
  <c r="S396" i="16"/>
  <c r="T397" i="16"/>
  <c r="S397" i="16"/>
  <c r="T398" i="16"/>
  <c r="S398" i="16"/>
  <c r="S399" i="16"/>
  <c r="T399" i="16"/>
  <c r="S400" i="16"/>
  <c r="T400" i="16"/>
  <c r="T401" i="16"/>
  <c r="S401" i="16"/>
  <c r="T402" i="16"/>
  <c r="S402" i="16"/>
  <c r="S403" i="16"/>
  <c r="T403" i="16"/>
  <c r="T404" i="16"/>
  <c r="S404" i="16"/>
  <c r="T405" i="16"/>
  <c r="S405" i="16"/>
  <c r="T406" i="16"/>
  <c r="S406" i="16"/>
  <c r="T407" i="16"/>
  <c r="S407" i="16"/>
  <c r="T408" i="16"/>
  <c r="S408" i="16"/>
  <c r="T161" i="16"/>
  <c r="S161" i="16"/>
  <c r="S162" i="16"/>
  <c r="T162" i="16"/>
  <c r="T200" i="16"/>
  <c r="S200" i="16"/>
  <c r="T201" i="16"/>
  <c r="W201" i="16" s="1"/>
  <c r="Z201" i="16" s="1"/>
  <c r="S201" i="16"/>
  <c r="T202" i="16"/>
  <c r="W202" i="16" s="1"/>
  <c r="Z202" i="16" s="1"/>
  <c r="S202" i="16"/>
  <c r="T203" i="16"/>
  <c r="S203" i="16"/>
  <c r="T205" i="16"/>
  <c r="S205" i="16"/>
  <c r="T206" i="16"/>
  <c r="S206" i="16"/>
  <c r="T207" i="16"/>
  <c r="S207" i="16"/>
  <c r="S208" i="16"/>
  <c r="T208" i="16"/>
  <c r="W208" i="16" s="1"/>
  <c r="Z208" i="16" s="1"/>
  <c r="T519" i="16"/>
  <c r="S519" i="16"/>
  <c r="T520" i="16"/>
  <c r="S520" i="16"/>
  <c r="T522" i="16"/>
  <c r="S522" i="16"/>
  <c r="T523" i="16"/>
  <c r="S523" i="16"/>
  <c r="S524" i="16"/>
  <c r="T524" i="16"/>
  <c r="S526" i="16"/>
  <c r="T526" i="16"/>
  <c r="T527" i="16"/>
  <c r="W527" i="16" s="1"/>
  <c r="Z527" i="16" s="1"/>
  <c r="S527" i="16"/>
  <c r="T528" i="16"/>
  <c r="S528" i="16"/>
  <c r="S529" i="16"/>
  <c r="T529" i="16"/>
  <c r="S531" i="16"/>
  <c r="T531" i="16"/>
  <c r="S532" i="16"/>
  <c r="T532" i="16"/>
  <c r="T533" i="16"/>
  <c r="S533" i="16"/>
  <c r="T534" i="16"/>
  <c r="S534" i="16"/>
  <c r="T535" i="16"/>
  <c r="S535" i="16"/>
  <c r="T536" i="16"/>
  <c r="S536" i="16"/>
  <c r="T540" i="16"/>
  <c r="S540" i="16"/>
  <c r="T541" i="16"/>
  <c r="S541" i="16"/>
  <c r="T542" i="16"/>
  <c r="S542" i="16"/>
  <c r="T544" i="16"/>
  <c r="S544" i="16"/>
  <c r="T546" i="16"/>
  <c r="S546" i="16"/>
  <c r="T547" i="16"/>
  <c r="S547" i="16"/>
  <c r="T551" i="16"/>
  <c r="W551" i="16" s="1"/>
  <c r="Z551" i="16" s="1"/>
  <c r="S551" i="16"/>
  <c r="T555" i="16"/>
  <c r="W555" i="16" s="1"/>
  <c r="Z555" i="16" s="1"/>
  <c r="S555" i="16"/>
  <c r="S556" i="16"/>
  <c r="T556" i="16"/>
  <c r="T557" i="16"/>
  <c r="S557" i="16"/>
  <c r="S558" i="16"/>
  <c r="T558" i="16"/>
  <c r="T559" i="16"/>
  <c r="S559" i="16"/>
  <c r="S560" i="16"/>
  <c r="T560" i="16"/>
  <c r="T562" i="16"/>
  <c r="S562" i="16"/>
  <c r="T563" i="16"/>
  <c r="W563" i="16" s="1"/>
  <c r="Z563" i="16" s="1"/>
  <c r="S563" i="16"/>
  <c r="T565" i="16"/>
  <c r="S565" i="16"/>
  <c r="T566" i="16"/>
  <c r="W566" i="16" s="1"/>
  <c r="Z566" i="16" s="1"/>
  <c r="S566" i="16"/>
  <c r="T568" i="16"/>
  <c r="S568" i="16"/>
  <c r="S569" i="16"/>
  <c r="T569" i="16"/>
  <c r="T570" i="16"/>
  <c r="S570" i="16"/>
  <c r="T572" i="16"/>
  <c r="W572" i="16" s="1"/>
  <c r="Z572" i="16" s="1"/>
  <c r="S572" i="16"/>
  <c r="T573" i="16"/>
  <c r="S573" i="16"/>
  <c r="T574" i="16"/>
  <c r="S574" i="16"/>
  <c r="T575" i="16"/>
  <c r="S575" i="16"/>
  <c r="T576" i="16"/>
  <c r="S576" i="16"/>
  <c r="S577" i="16"/>
  <c r="T577" i="16"/>
  <c r="T34" i="16"/>
  <c r="S34" i="16"/>
  <c r="T61" i="16"/>
  <c r="S61" i="16"/>
  <c r="T63" i="16"/>
  <c r="S63" i="16"/>
  <c r="T94" i="16"/>
  <c r="S94" i="16"/>
  <c r="T95" i="16"/>
  <c r="S95" i="16"/>
  <c r="T96" i="16"/>
  <c r="S96" i="16"/>
  <c r="T127" i="16"/>
  <c r="S127" i="16"/>
  <c r="T128" i="16"/>
  <c r="S128" i="16"/>
  <c r="T38" i="16"/>
  <c r="S38" i="16"/>
  <c r="T39" i="16"/>
  <c r="S39" i="16"/>
  <c r="T44" i="16"/>
  <c r="S44" i="16"/>
  <c r="S67" i="16"/>
  <c r="T67" i="16"/>
  <c r="S68" i="16"/>
  <c r="T68" i="16"/>
  <c r="T69" i="16"/>
  <c r="S69" i="16"/>
  <c r="S70" i="16"/>
  <c r="T70" i="16"/>
  <c r="W70" i="16" s="1"/>
  <c r="Z70" i="16" s="1"/>
  <c r="T72" i="16"/>
  <c r="S72" i="16"/>
  <c r="T98" i="16"/>
  <c r="S98" i="16"/>
  <c r="T99" i="16"/>
  <c r="S99" i="16"/>
  <c r="T100" i="16"/>
  <c r="W100" i="16" s="1"/>
  <c r="Z100" i="16" s="1"/>
  <c r="S100" i="16"/>
  <c r="S101" i="16"/>
  <c r="T101" i="16"/>
  <c r="T105" i="16"/>
  <c r="W105" i="16" s="1"/>
  <c r="Z105" i="16" s="1"/>
  <c r="S105" i="16"/>
  <c r="T409" i="16"/>
  <c r="S409" i="16"/>
  <c r="T410" i="16"/>
  <c r="S410" i="16"/>
  <c r="T411" i="16"/>
  <c r="S411" i="16"/>
  <c r="T167" i="16"/>
  <c r="S167" i="16"/>
  <c r="T168" i="16"/>
  <c r="S168" i="16"/>
  <c r="T169" i="16"/>
  <c r="W169" i="16" s="1"/>
  <c r="Z169" i="16" s="1"/>
  <c r="S169" i="16"/>
  <c r="T173" i="16"/>
  <c r="S173" i="16"/>
  <c r="T412" i="16"/>
  <c r="S412" i="16"/>
  <c r="T413" i="16"/>
  <c r="S413" i="16"/>
  <c r="T414" i="16"/>
  <c r="S414" i="16"/>
  <c r="T415" i="16"/>
  <c r="S415" i="16"/>
  <c r="T419" i="16"/>
  <c r="S419" i="16"/>
  <c r="T420" i="16"/>
  <c r="S420" i="16"/>
  <c r="T421" i="16"/>
  <c r="W421" i="16" s="1"/>
  <c r="Z421" i="16" s="1"/>
  <c r="S421" i="16"/>
  <c r="S422" i="16"/>
  <c r="T422" i="16"/>
  <c r="T423" i="16"/>
  <c r="S423" i="16"/>
  <c r="T425" i="16"/>
  <c r="S425" i="16"/>
  <c r="T426" i="16"/>
  <c r="S426" i="16"/>
  <c r="T429" i="16"/>
  <c r="S429" i="16"/>
  <c r="T430" i="16"/>
  <c r="W430" i="16" s="1"/>
  <c r="Z430" i="16" s="1"/>
  <c r="S430" i="16"/>
  <c r="T431" i="16"/>
  <c r="W431" i="16" s="1"/>
  <c r="Z431" i="16" s="1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T438" i="16"/>
  <c r="S438" i="16"/>
  <c r="S439" i="16"/>
  <c r="T439" i="16"/>
  <c r="T440" i="16"/>
  <c r="W440" i="16" s="1"/>
  <c r="Z440" i="16" s="1"/>
  <c r="S440" i="16"/>
  <c r="S441" i="16"/>
  <c r="T441" i="16"/>
  <c r="T442" i="16"/>
  <c r="S442" i="16"/>
  <c r="T443" i="16"/>
  <c r="S443" i="16"/>
  <c r="T444" i="16"/>
  <c r="S444" i="16"/>
  <c r="T446" i="16"/>
  <c r="S446" i="16"/>
  <c r="T448" i="16"/>
  <c r="S448" i="16"/>
  <c r="T450" i="16"/>
  <c r="S450" i="16"/>
  <c r="T451" i="16"/>
  <c r="S451" i="16"/>
  <c r="S454" i="16"/>
  <c r="T454" i="16"/>
  <c r="T455" i="16"/>
  <c r="S455" i="16"/>
  <c r="T457" i="16"/>
  <c r="W457" i="16" s="1"/>
  <c r="Z457" i="16" s="1"/>
  <c r="S457" i="16"/>
  <c r="T458" i="16"/>
  <c r="S458" i="16"/>
  <c r="T459" i="16"/>
  <c r="S459" i="16"/>
  <c r="S466" i="16"/>
  <c r="T469" i="16"/>
  <c r="T472" i="16"/>
  <c r="T478" i="16"/>
  <c r="T41" i="16"/>
  <c r="S43" i="16"/>
  <c r="S106" i="16"/>
  <c r="S164" i="16"/>
  <c r="S170" i="16"/>
  <c r="T479" i="16"/>
  <c r="S484" i="16"/>
  <c r="T488" i="16"/>
  <c r="S493" i="16"/>
  <c r="S481" i="16"/>
  <c r="S488" i="16"/>
  <c r="S470" i="16"/>
  <c r="T106" i="16"/>
  <c r="T495" i="16"/>
  <c r="T466" i="16"/>
  <c r="T484" i="16"/>
  <c r="T460" i="16"/>
  <c r="T461" i="16"/>
  <c r="T464" i="16"/>
  <c r="S468" i="16"/>
  <c r="T468" i="16"/>
  <c r="S471" i="16"/>
  <c r="T471" i="16"/>
  <c r="T473" i="16"/>
  <c r="T477" i="16"/>
  <c r="T40" i="16"/>
  <c r="T104" i="16"/>
  <c r="S104" i="16"/>
  <c r="T107" i="16"/>
  <c r="T164" i="16"/>
  <c r="S171" i="16"/>
  <c r="T171" i="16"/>
  <c r="T480" i="16"/>
  <c r="T482" i="16"/>
  <c r="T483" i="16"/>
  <c r="T486" i="16"/>
  <c r="T487" i="16"/>
  <c r="S487" i="16"/>
  <c r="T489" i="16"/>
  <c r="T490" i="16"/>
  <c r="T491" i="16"/>
  <c r="S491" i="16"/>
  <c r="T492" i="16"/>
  <c r="S492" i="16"/>
  <c r="T493" i="16"/>
  <c r="T498" i="16"/>
  <c r="S498" i="16"/>
  <c r="T499" i="16"/>
  <c r="T500" i="16"/>
  <c r="S500" i="16"/>
  <c r="T501" i="16"/>
  <c r="T502" i="16"/>
  <c r="S502" i="16"/>
  <c r="T103" i="16"/>
  <c r="W103" i="16" s="1"/>
  <c r="Z103" i="16" s="1"/>
  <c r="S103" i="16"/>
  <c r="T504" i="16"/>
  <c r="T505" i="16"/>
  <c r="T506" i="16"/>
  <c r="W506" i="16" s="1"/>
  <c r="Z506" i="16" s="1"/>
  <c r="S506" i="16"/>
  <c r="S513" i="16"/>
  <c r="T513" i="16"/>
  <c r="S494" i="16"/>
  <c r="S504" i="16"/>
  <c r="S475" i="16"/>
  <c r="S479" i="16"/>
  <c r="S478" i="16"/>
  <c r="S483" i="16"/>
  <c r="T170" i="16"/>
  <c r="T42" i="16"/>
  <c r="T43" i="16"/>
  <c r="S510" i="16"/>
  <c r="S460" i="16"/>
  <c r="S490" i="16"/>
  <c r="S172" i="16"/>
  <c r="S40" i="16"/>
  <c r="S486" i="16"/>
  <c r="S482" i="16"/>
  <c r="S501" i="16"/>
  <c r="S41" i="16"/>
  <c r="S472" i="16"/>
  <c r="S469" i="16"/>
  <c r="S516" i="16"/>
  <c r="S467" i="16"/>
  <c r="S508" i="16"/>
  <c r="S464" i="16"/>
  <c r="S505" i="16"/>
  <c r="S499" i="16"/>
  <c r="S480" i="16"/>
  <c r="S489" i="16"/>
  <c r="S473" i="16"/>
  <c r="S107" i="16"/>
  <c r="S461" i="16"/>
  <c r="S514" i="16"/>
  <c r="S515" i="16"/>
  <c r="S512" i="16"/>
  <c r="S477" i="16"/>
  <c r="P165" i="16"/>
  <c r="U165" i="16" s="1"/>
  <c r="V165" i="16" s="1"/>
  <c r="P250" i="16"/>
  <c r="P8" i="16"/>
  <c r="P17" i="16"/>
  <c r="U17" i="16" s="1"/>
  <c r="V17" i="16" s="1"/>
  <c r="P49" i="16"/>
  <c r="P57" i="16"/>
  <c r="P77" i="16"/>
  <c r="P87" i="16"/>
  <c r="P124" i="16"/>
  <c r="P185" i="16"/>
  <c r="P9" i="16"/>
  <c r="P18" i="16"/>
  <c r="P50" i="16"/>
  <c r="U50" i="16" s="1"/>
  <c r="V50" i="16" s="1"/>
  <c r="P58" i="16"/>
  <c r="P78" i="16"/>
  <c r="P88" i="16"/>
  <c r="P116" i="16"/>
  <c r="P125" i="16"/>
  <c r="P147" i="16"/>
  <c r="P157" i="16"/>
  <c r="P189" i="16"/>
  <c r="P215" i="16"/>
  <c r="P227" i="16"/>
  <c r="P239" i="16"/>
  <c r="U239" i="16" s="1"/>
  <c r="V239" i="16" s="1"/>
  <c r="P251" i="16"/>
  <c r="U251" i="16" s="1"/>
  <c r="V251" i="16" s="1"/>
  <c r="P263" i="16"/>
  <c r="P275" i="16"/>
  <c r="U275" i="16" s="1"/>
  <c r="V275" i="16" s="1"/>
  <c r="P287" i="16"/>
  <c r="P311" i="16"/>
  <c r="P324" i="16"/>
  <c r="P337" i="16"/>
  <c r="P365" i="16"/>
  <c r="P519" i="16"/>
  <c r="P61" i="16"/>
  <c r="P51" i="16"/>
  <c r="P89" i="16"/>
  <c r="P216" i="16"/>
  <c r="P288" i="16"/>
  <c r="U288" i="16" s="1"/>
  <c r="V288" i="16" s="1"/>
  <c r="P301" i="16"/>
  <c r="P325" i="16"/>
  <c r="P2" i="16"/>
  <c r="P11" i="16"/>
  <c r="P30" i="16"/>
  <c r="U30" i="16" s="1"/>
  <c r="V30" i="16" s="1"/>
  <c r="P52" i="16"/>
  <c r="P73" i="16"/>
  <c r="U73" i="16" s="1"/>
  <c r="V73" i="16" s="1"/>
  <c r="P80" i="16"/>
  <c r="P90" i="16"/>
  <c r="U90" i="16" s="1"/>
  <c r="V90" i="16" s="1"/>
  <c r="P118" i="16"/>
  <c r="P138" i="16"/>
  <c r="P149" i="16"/>
  <c r="U149" i="16" s="1"/>
  <c r="V149" i="16" s="1"/>
  <c r="P159" i="16"/>
  <c r="P191" i="16"/>
  <c r="P219" i="16"/>
  <c r="P230" i="16"/>
  <c r="P243" i="16"/>
  <c r="P253" i="16"/>
  <c r="U253" i="16" s="1"/>
  <c r="V253" i="16" s="1"/>
  <c r="W253" i="16" s="1"/>
  <c r="P265" i="16"/>
  <c r="P290" i="16"/>
  <c r="U290" i="16" s="1"/>
  <c r="V290" i="16" s="1"/>
  <c r="P302" i="16"/>
  <c r="P314" i="16"/>
  <c r="P326" i="16"/>
  <c r="P341" i="16"/>
  <c r="P377" i="16"/>
  <c r="P68" i="16"/>
  <c r="P29" i="16"/>
  <c r="U29" i="16" s="1"/>
  <c r="V29" i="16" s="1"/>
  <c r="P148" i="16"/>
  <c r="U148" i="16" s="1"/>
  <c r="V148" i="16" s="1"/>
  <c r="P264" i="16"/>
  <c r="P527" i="16"/>
  <c r="P128" i="16"/>
  <c r="P3" i="16"/>
  <c r="P12" i="16"/>
  <c r="U12" i="16" s="1"/>
  <c r="V12" i="16" s="1"/>
  <c r="W12" i="16" s="1"/>
  <c r="P81" i="16"/>
  <c r="U81" i="16" s="1"/>
  <c r="V81" i="16" s="1"/>
  <c r="P91" i="16"/>
  <c r="U91" i="16" s="1"/>
  <c r="V91" i="16" s="1"/>
  <c r="P120" i="16"/>
  <c r="P139" i="16"/>
  <c r="P150" i="16"/>
  <c r="U150" i="16" s="1"/>
  <c r="V150" i="16" s="1"/>
  <c r="P181" i="16"/>
  <c r="P193" i="16"/>
  <c r="U193" i="16" s="1"/>
  <c r="V193" i="16" s="1"/>
  <c r="P220" i="16"/>
  <c r="P231" i="16"/>
  <c r="P244" i="16"/>
  <c r="U244" i="16" s="1"/>
  <c r="V244" i="16" s="1"/>
  <c r="P256" i="16"/>
  <c r="U256" i="16" s="1"/>
  <c r="V256" i="16" s="1"/>
  <c r="P267" i="16"/>
  <c r="P279" i="16"/>
  <c r="P291" i="16"/>
  <c r="P303" i="16"/>
  <c r="P317" i="16"/>
  <c r="P328" i="16"/>
  <c r="P344" i="16"/>
  <c r="P384" i="16"/>
  <c r="P542" i="16"/>
  <c r="P101" i="16"/>
  <c r="P117" i="16"/>
  <c r="P228" i="16"/>
  <c r="P340" i="16"/>
  <c r="U340" i="16" s="1"/>
  <c r="V340" i="16" s="1"/>
  <c r="W340" i="16" s="1"/>
  <c r="P372" i="16"/>
  <c r="P4" i="16"/>
  <c r="P13" i="16"/>
  <c r="P32" i="16"/>
  <c r="U32" i="16" s="1"/>
  <c r="V32" i="16" s="1"/>
  <c r="P54" i="16"/>
  <c r="U54" i="16" s="1"/>
  <c r="V54" i="16" s="1"/>
  <c r="P74" i="16"/>
  <c r="P82" i="16"/>
  <c r="P92" i="16"/>
  <c r="P121" i="16"/>
  <c r="P151" i="16"/>
  <c r="P194" i="16"/>
  <c r="U194" i="16" s="1"/>
  <c r="V194" i="16" s="1"/>
  <c r="P221" i="16"/>
  <c r="U221" i="16" s="1"/>
  <c r="V221" i="16" s="1"/>
  <c r="P234" i="16"/>
  <c r="P246" i="16"/>
  <c r="U246" i="16" s="1"/>
  <c r="V246" i="16" s="1"/>
  <c r="P257" i="16"/>
  <c r="P268" i="16"/>
  <c r="P280" i="16"/>
  <c r="P294" i="16"/>
  <c r="P305" i="16"/>
  <c r="P329" i="16"/>
  <c r="P345" i="16"/>
  <c r="U345" i="16" s="1"/>
  <c r="V345" i="16" s="1"/>
  <c r="P392" i="16"/>
  <c r="P548" i="16"/>
  <c r="U548" i="16" s="1"/>
  <c r="V548" i="16" s="1"/>
  <c r="P10" i="16"/>
  <c r="P137" i="16"/>
  <c r="P158" i="16"/>
  <c r="U158" i="16" s="1"/>
  <c r="V158" i="16" s="1"/>
  <c r="P190" i="16"/>
  <c r="P513" i="16"/>
  <c r="P507" i="16"/>
  <c r="P500" i="16"/>
  <c r="P493" i="16"/>
  <c r="P486" i="16"/>
  <c r="P481" i="16"/>
  <c r="P40" i="16"/>
  <c r="P471" i="16"/>
  <c r="P464" i="16"/>
  <c r="P456" i="16"/>
  <c r="U456" i="16" s="1"/>
  <c r="V456" i="16" s="1"/>
  <c r="P448" i="16"/>
  <c r="P434" i="16"/>
  <c r="P427" i="16"/>
  <c r="U427" i="16" s="1"/>
  <c r="V427" i="16" s="1"/>
  <c r="P420" i="16"/>
  <c r="P413" i="16"/>
  <c r="P163" i="16"/>
  <c r="U163" i="16" s="1"/>
  <c r="V163" i="16" s="1"/>
  <c r="P100" i="16"/>
  <c r="P67" i="16"/>
  <c r="P127" i="16"/>
  <c r="P34" i="16"/>
  <c r="P570" i="16"/>
  <c r="P563" i="16"/>
  <c r="P555" i="16"/>
  <c r="P547" i="16"/>
  <c r="P541" i="16"/>
  <c r="P534" i="16"/>
  <c r="P526" i="16"/>
  <c r="P518" i="16"/>
  <c r="U518" i="16" s="1"/>
  <c r="V518" i="16" s="1"/>
  <c r="P203" i="16"/>
  <c r="P406" i="16"/>
  <c r="P398" i="16"/>
  <c r="P391" i="16"/>
  <c r="P383" i="16"/>
  <c r="P376" i="16"/>
  <c r="P371" i="16"/>
  <c r="P364" i="16"/>
  <c r="U364" i="16" s="1"/>
  <c r="V364" i="16" s="1"/>
  <c r="P356" i="16"/>
  <c r="U356" i="16" s="1"/>
  <c r="V356" i="16" s="1"/>
  <c r="P350" i="16"/>
  <c r="P343" i="16"/>
  <c r="P335" i="16"/>
  <c r="P327" i="16"/>
  <c r="P319" i="16"/>
  <c r="U319" i="16" s="1"/>
  <c r="V319" i="16" s="1"/>
  <c r="P312" i="16"/>
  <c r="P304" i="16"/>
  <c r="P297" i="16"/>
  <c r="U297" i="16" s="1"/>
  <c r="V297" i="16" s="1"/>
  <c r="P289" i="16"/>
  <c r="P281" i="16"/>
  <c r="P274" i="16"/>
  <c r="P266" i="16"/>
  <c r="U266" i="16" s="1"/>
  <c r="V266" i="16" s="1"/>
  <c r="W266" i="16" s="1"/>
  <c r="Z266" i="16" s="1"/>
  <c r="P259" i="16"/>
  <c r="P252" i="16"/>
  <c r="P245" i="16"/>
  <c r="P237" i="16"/>
  <c r="P229" i="16"/>
  <c r="P36" i="16"/>
  <c r="P192" i="16"/>
  <c r="U192" i="16" s="1"/>
  <c r="V192" i="16" s="1"/>
  <c r="P183" i="16"/>
  <c r="P512" i="16"/>
  <c r="P506" i="16"/>
  <c r="P499" i="16"/>
  <c r="P492" i="16"/>
  <c r="P480" i="16"/>
  <c r="P107" i="16"/>
  <c r="P478" i="16"/>
  <c r="P463" i="16"/>
  <c r="U463" i="16" s="1"/>
  <c r="V463" i="16" s="1"/>
  <c r="P455" i="16"/>
  <c r="P447" i="16"/>
  <c r="U447" i="16" s="1"/>
  <c r="V447" i="16" s="1"/>
  <c r="P441" i="16"/>
  <c r="P433" i="16"/>
  <c r="P426" i="16"/>
  <c r="P419" i="16"/>
  <c r="P412" i="16"/>
  <c r="P411" i="16"/>
  <c r="P99" i="16"/>
  <c r="P44" i="16"/>
  <c r="P126" i="16"/>
  <c r="U126" i="16" s="1"/>
  <c r="V126" i="16" s="1"/>
  <c r="P577" i="16"/>
  <c r="P569" i="16"/>
  <c r="P562" i="16"/>
  <c r="P554" i="16"/>
  <c r="U554" i="16" s="1"/>
  <c r="V554" i="16" s="1"/>
  <c r="W554" i="16" s="1"/>
  <c r="Z554" i="16" s="1"/>
  <c r="P546" i="16"/>
  <c r="P540" i="16"/>
  <c r="P533" i="16"/>
  <c r="P525" i="16"/>
  <c r="U525" i="16" s="1"/>
  <c r="V525" i="16" s="1"/>
  <c r="P210" i="16"/>
  <c r="U210" i="16" s="1"/>
  <c r="V210" i="16" s="1"/>
  <c r="P202" i="16"/>
  <c r="P405" i="16"/>
  <c r="P390" i="16"/>
  <c r="P382" i="16"/>
  <c r="P370" i="16"/>
  <c r="P363" i="16"/>
  <c r="P355" i="16"/>
  <c r="P342" i="16"/>
  <c r="P334" i="16"/>
  <c r="P517" i="16"/>
  <c r="U517" i="16" s="1"/>
  <c r="V517" i="16" s="1"/>
  <c r="P511" i="16"/>
  <c r="U511" i="16" s="1"/>
  <c r="V511" i="16" s="1"/>
  <c r="P505" i="16"/>
  <c r="P485" i="16"/>
  <c r="U485" i="16" s="1"/>
  <c r="V485" i="16" s="1"/>
  <c r="P479" i="16"/>
  <c r="P106" i="16"/>
  <c r="P477" i="16"/>
  <c r="P470" i="16"/>
  <c r="P462" i="16"/>
  <c r="U462" i="16" s="1"/>
  <c r="V462" i="16" s="1"/>
  <c r="P454" i="16"/>
  <c r="P440" i="16"/>
  <c r="P432" i="16"/>
  <c r="P425" i="16"/>
  <c r="P418" i="16"/>
  <c r="U418" i="16" s="1"/>
  <c r="V418" i="16" s="1"/>
  <c r="P173" i="16"/>
  <c r="P98" i="16"/>
  <c r="P96" i="16"/>
  <c r="P576" i="16"/>
  <c r="P568" i="16"/>
  <c r="P561" i="16"/>
  <c r="U561" i="16" s="1"/>
  <c r="V561" i="16" s="1"/>
  <c r="W561" i="16" s="1"/>
  <c r="Z561" i="16" s="1"/>
  <c r="P553" i="16"/>
  <c r="U553" i="16" s="1"/>
  <c r="V553" i="16" s="1"/>
  <c r="P539" i="16"/>
  <c r="U539" i="16" s="1"/>
  <c r="V539" i="16" s="1"/>
  <c r="P532" i="16"/>
  <c r="P524" i="16"/>
  <c r="P209" i="16"/>
  <c r="U209" i="16" s="1"/>
  <c r="V209" i="16" s="1"/>
  <c r="P201" i="16"/>
  <c r="P404" i="16"/>
  <c r="P397" i="16"/>
  <c r="P389" i="16"/>
  <c r="P381" i="16"/>
  <c r="P369" i="16"/>
  <c r="P362" i="16"/>
  <c r="P47" i="16"/>
  <c r="U47" i="16" s="1"/>
  <c r="V47" i="16" s="1"/>
  <c r="W47" i="16" s="1"/>
  <c r="Z47" i="16" s="1"/>
  <c r="P510" i="16"/>
  <c r="P504" i="16"/>
  <c r="P498" i="16"/>
  <c r="P491" i="16"/>
  <c r="P484" i="16"/>
  <c r="P172" i="16"/>
  <c r="P104" i="16"/>
  <c r="P476" i="16"/>
  <c r="U476" i="16" s="1"/>
  <c r="V476" i="16" s="1"/>
  <c r="P469" i="16"/>
  <c r="P461" i="16"/>
  <c r="P453" i="16"/>
  <c r="U453" i="16" s="1"/>
  <c r="V453" i="16" s="1"/>
  <c r="P446" i="16"/>
  <c r="P439" i="16"/>
  <c r="P431" i="16"/>
  <c r="P424" i="16"/>
  <c r="U424" i="16" s="1"/>
  <c r="V424" i="16" s="1"/>
  <c r="P417" i="16"/>
  <c r="U417" i="16" s="1"/>
  <c r="V417" i="16" s="1"/>
  <c r="P169" i="16"/>
  <c r="P410" i="16"/>
  <c r="P72" i="16"/>
  <c r="P39" i="16"/>
  <c r="P95" i="16"/>
  <c r="P575" i="16"/>
  <c r="P567" i="16"/>
  <c r="U567" i="16" s="1"/>
  <c r="V567" i="16" s="1"/>
  <c r="P560" i="16"/>
  <c r="P552" i="16"/>
  <c r="U552" i="16" s="1"/>
  <c r="V552" i="16" s="1"/>
  <c r="P538" i="16"/>
  <c r="U538" i="16" s="1"/>
  <c r="V538" i="16" s="1"/>
  <c r="W538" i="16" s="1"/>
  <c r="P531" i="16"/>
  <c r="P523" i="16"/>
  <c r="P208" i="16"/>
  <c r="P200" i="16"/>
  <c r="P403" i="16"/>
  <c r="P396" i="16"/>
  <c r="P388" i="16"/>
  <c r="P380" i="16"/>
  <c r="P375" i="16"/>
  <c r="P368" i="16"/>
  <c r="P361" i="16"/>
  <c r="P348" i="16"/>
  <c r="U348" i="16" s="1"/>
  <c r="V348" i="16" s="1"/>
  <c r="P509" i="16"/>
  <c r="U509" i="16" s="1"/>
  <c r="V509" i="16" s="1"/>
  <c r="P103" i="16"/>
  <c r="P497" i="16"/>
  <c r="U497" i="16" s="1"/>
  <c r="V497" i="16" s="1"/>
  <c r="P490" i="16"/>
  <c r="P483" i="16"/>
  <c r="P171" i="16"/>
  <c r="P475" i="16"/>
  <c r="P468" i="16"/>
  <c r="P460" i="16"/>
  <c r="P452" i="16"/>
  <c r="U452" i="16" s="1"/>
  <c r="V452" i="16" s="1"/>
  <c r="P445" i="16"/>
  <c r="U445" i="16" s="1"/>
  <c r="V445" i="16" s="1"/>
  <c r="P438" i="16"/>
  <c r="P430" i="16"/>
  <c r="P423" i="16"/>
  <c r="P416" i="16"/>
  <c r="U416" i="16" s="1"/>
  <c r="V416" i="16" s="1"/>
  <c r="P168" i="16"/>
  <c r="P409" i="16"/>
  <c r="P71" i="16"/>
  <c r="U71" i="16" s="1"/>
  <c r="V71" i="16" s="1"/>
  <c r="P38" i="16"/>
  <c r="P94" i="16"/>
  <c r="P574" i="16"/>
  <c r="P566" i="16"/>
  <c r="P559" i="16"/>
  <c r="P551" i="16"/>
  <c r="P545" i="16"/>
  <c r="U545" i="16" s="1"/>
  <c r="V545" i="16" s="1"/>
  <c r="P537" i="16"/>
  <c r="U537" i="16" s="1"/>
  <c r="V537" i="16" s="1"/>
  <c r="P530" i="16"/>
  <c r="U530" i="16" s="1"/>
  <c r="V530" i="16" s="1"/>
  <c r="P522" i="16"/>
  <c r="P207" i="16"/>
  <c r="P162" i="16"/>
  <c r="P402" i="16"/>
  <c r="P395" i="16"/>
  <c r="P387" i="16"/>
  <c r="P379" i="16"/>
  <c r="P374" i="16"/>
  <c r="P367" i="16"/>
  <c r="U367" i="16" s="1"/>
  <c r="V367" i="16" s="1"/>
  <c r="P360" i="16"/>
  <c r="P354" i="16"/>
  <c r="P347" i="16"/>
  <c r="P339" i="16"/>
  <c r="P331" i="16"/>
  <c r="P323" i="16"/>
  <c r="P316" i="16"/>
  <c r="P308" i="16"/>
  <c r="P300" i="16"/>
  <c r="P293" i="16"/>
  <c r="P285" i="16"/>
  <c r="P278" i="16"/>
  <c r="U278" i="16" s="1"/>
  <c r="V278" i="16" s="1"/>
  <c r="W278" i="16" s="1"/>
  <c r="P270" i="16"/>
  <c r="U270" i="16" s="1"/>
  <c r="V270" i="16" s="1"/>
  <c r="W270" i="16" s="1"/>
  <c r="P255" i="16"/>
  <c r="P249" i="16"/>
  <c r="U249" i="16" s="1"/>
  <c r="V249" i="16" s="1"/>
  <c r="P241" i="16"/>
  <c r="P233" i="16"/>
  <c r="P225" i="16"/>
  <c r="U225" i="16" s="1"/>
  <c r="V225" i="16" s="1"/>
  <c r="P218" i="16"/>
  <c r="P196" i="16"/>
  <c r="P188" i="16"/>
  <c r="P174" i="16"/>
  <c r="U174" i="16" s="1"/>
  <c r="V174" i="16" s="1"/>
  <c r="P153" i="16"/>
  <c r="P145" i="16"/>
  <c r="P136" i="16"/>
  <c r="P112" i="16"/>
  <c r="U112" i="16" s="1"/>
  <c r="V112" i="16" s="1"/>
  <c r="P86" i="16"/>
  <c r="U86" i="16" s="1"/>
  <c r="V86" i="16" s="1"/>
  <c r="P79" i="16"/>
  <c r="P60" i="16"/>
  <c r="P53" i="16"/>
  <c r="U53" i="16" s="1"/>
  <c r="V53" i="16" s="1"/>
  <c r="P31" i="16"/>
  <c r="U31" i="16" s="1"/>
  <c r="V31" i="16" s="1"/>
  <c r="P14" i="16"/>
  <c r="P6" i="16"/>
  <c r="P307" i="16"/>
  <c r="P299" i="16"/>
  <c r="P277" i="16"/>
  <c r="U277" i="16" s="1"/>
  <c r="V277" i="16" s="1"/>
  <c r="P262" i="16"/>
  <c r="P248" i="16"/>
  <c r="P232" i="16"/>
  <c r="P217" i="16"/>
  <c r="U217" i="16" s="1"/>
  <c r="V217" i="16" s="1"/>
  <c r="P195" i="16"/>
  <c r="P160" i="16"/>
  <c r="P152" i="16"/>
  <c r="P119" i="16"/>
  <c r="P85" i="16"/>
  <c r="P516" i="16"/>
  <c r="P508" i="16"/>
  <c r="P503" i="16"/>
  <c r="U503" i="16" s="1"/>
  <c r="V503" i="16" s="1"/>
  <c r="P496" i="16"/>
  <c r="U496" i="16" s="1"/>
  <c r="V496" i="16" s="1"/>
  <c r="P489" i="16"/>
  <c r="P482" i="16"/>
  <c r="P170" i="16"/>
  <c r="P43" i="16"/>
  <c r="P474" i="16"/>
  <c r="U474" i="16" s="1"/>
  <c r="V474" i="16" s="1"/>
  <c r="P467" i="16"/>
  <c r="P459" i="16"/>
  <c r="P451" i="16"/>
  <c r="P444" i="16"/>
  <c r="P437" i="16"/>
  <c r="P422" i="16"/>
  <c r="P415" i="16"/>
  <c r="P167" i="16"/>
  <c r="P105" i="16"/>
  <c r="P70" i="16"/>
  <c r="P37" i="16"/>
  <c r="U37" i="16" s="1"/>
  <c r="V37" i="16" s="1"/>
  <c r="P63" i="16"/>
  <c r="P573" i="16"/>
  <c r="P565" i="16"/>
  <c r="P558" i="16"/>
  <c r="P550" i="16"/>
  <c r="U550" i="16" s="1"/>
  <c r="V550" i="16" s="1"/>
  <c r="P544" i="16"/>
  <c r="P536" i="16"/>
  <c r="P529" i="16"/>
  <c r="P521" i="16"/>
  <c r="U521" i="16" s="1"/>
  <c r="V521" i="16" s="1"/>
  <c r="W521" i="16" s="1"/>
  <c r="Z521" i="16" s="1"/>
  <c r="P206" i="16"/>
  <c r="P161" i="16"/>
  <c r="P401" i="16"/>
  <c r="P394" i="16"/>
  <c r="P386" i="16"/>
  <c r="U386" i="16" s="1"/>
  <c r="V386" i="16" s="1"/>
  <c r="P373" i="16"/>
  <c r="U373" i="16" s="1"/>
  <c r="V373" i="16" s="1"/>
  <c r="P366" i="16"/>
  <c r="P359" i="16"/>
  <c r="P353" i="16"/>
  <c r="P346" i="16"/>
  <c r="U346" i="16" s="1"/>
  <c r="V346" i="16" s="1"/>
  <c r="P338" i="16"/>
  <c r="U338" i="16" s="1"/>
  <c r="V338" i="16" s="1"/>
  <c r="P330" i="16"/>
  <c r="U330" i="16" s="1"/>
  <c r="V330" i="16" s="1"/>
  <c r="P322" i="16"/>
  <c r="P315" i="16"/>
  <c r="P292" i="16"/>
  <c r="P284" i="16"/>
  <c r="P269" i="16"/>
  <c r="P254" i="16"/>
  <c r="P240" i="16"/>
  <c r="P224" i="16"/>
  <c r="P187" i="16"/>
  <c r="P142" i="16"/>
  <c r="P135" i="16"/>
  <c r="P93" i="16"/>
  <c r="U93" i="16" s="1"/>
  <c r="V93" i="16" s="1"/>
  <c r="W93" i="16" s="1"/>
  <c r="Z93" i="16" s="1"/>
  <c r="P515" i="16"/>
  <c r="P502" i="16"/>
  <c r="P495" i="16"/>
  <c r="P488" i="16"/>
  <c r="P164" i="16"/>
  <c r="P42" i="16"/>
  <c r="P473" i="16"/>
  <c r="P466" i="16"/>
  <c r="P458" i="16"/>
  <c r="P450" i="16"/>
  <c r="P443" i="16"/>
  <c r="P436" i="16"/>
  <c r="P429" i="16"/>
  <c r="P414" i="16"/>
  <c r="P166" i="16"/>
  <c r="U166" i="16" s="1"/>
  <c r="V166" i="16" s="1"/>
  <c r="P102" i="16"/>
  <c r="U102" i="16" s="1"/>
  <c r="V102" i="16" s="1"/>
  <c r="P69" i="16"/>
  <c r="P129" i="16"/>
  <c r="U129" i="16" s="1"/>
  <c r="V129" i="16" s="1"/>
  <c r="P62" i="16"/>
  <c r="U62" i="16" s="1"/>
  <c r="V62" i="16" s="1"/>
  <c r="P572" i="16"/>
  <c r="P564" i="16"/>
  <c r="U564" i="16" s="1"/>
  <c r="V564" i="16" s="1"/>
  <c r="P557" i="16"/>
  <c r="P549" i="16"/>
  <c r="U549" i="16" s="1"/>
  <c r="V549" i="16" s="1"/>
  <c r="P543" i="16"/>
  <c r="U543" i="16" s="1"/>
  <c r="V543" i="16" s="1"/>
  <c r="P535" i="16"/>
  <c r="P528" i="16"/>
  <c r="P520" i="16"/>
  <c r="P205" i="16"/>
  <c r="P408" i="16"/>
  <c r="P400" i="16"/>
  <c r="P393" i="16"/>
  <c r="P385" i="16"/>
  <c r="U385" i="16" s="1"/>
  <c r="V385" i="16" s="1"/>
  <c r="P378" i="16"/>
  <c r="P358" i="16"/>
  <c r="U358" i="16" s="1"/>
  <c r="V358" i="16" s="1"/>
  <c r="P352" i="16"/>
  <c r="P514" i="16"/>
  <c r="P501" i="16"/>
  <c r="P494" i="16"/>
  <c r="P487" i="16"/>
  <c r="P41" i="16"/>
  <c r="P472" i="16"/>
  <c r="P465" i="16"/>
  <c r="U465" i="16" s="1"/>
  <c r="V465" i="16" s="1"/>
  <c r="P457" i="16"/>
  <c r="P449" i="16"/>
  <c r="U449" i="16" s="1"/>
  <c r="V449" i="16" s="1"/>
  <c r="P442" i="16"/>
  <c r="P435" i="16"/>
  <c r="P428" i="16"/>
  <c r="U428" i="16" s="1"/>
  <c r="V428" i="16" s="1"/>
  <c r="P421" i="16"/>
  <c r="P5" i="16"/>
  <c r="P15" i="16"/>
  <c r="P33" i="16"/>
  <c r="U33" i="16" s="1"/>
  <c r="V33" i="16" s="1"/>
  <c r="W33" i="16" s="1"/>
  <c r="Z33" i="16" s="1"/>
  <c r="P55" i="16"/>
  <c r="P75" i="16"/>
  <c r="U75" i="16" s="1"/>
  <c r="V75" i="16" s="1"/>
  <c r="P83" i="16"/>
  <c r="P113" i="16"/>
  <c r="P122" i="16"/>
  <c r="U122" i="16" s="1"/>
  <c r="V122" i="16" s="1"/>
  <c r="P140" i="16"/>
  <c r="U140" i="16" s="1"/>
  <c r="V140" i="16" s="1"/>
  <c r="P154" i="16"/>
  <c r="P182" i="16"/>
  <c r="P198" i="16"/>
  <c r="P222" i="16"/>
  <c r="P235" i="16"/>
  <c r="P247" i="16"/>
  <c r="P258" i="16"/>
  <c r="P271" i="16"/>
  <c r="U271" i="16" s="1"/>
  <c r="V271" i="16" s="1"/>
  <c r="W271" i="16" s="1"/>
  <c r="Z271" i="16" s="1"/>
  <c r="P282" i="16"/>
  <c r="U282" i="16" s="1"/>
  <c r="V282" i="16" s="1"/>
  <c r="P295" i="16"/>
  <c r="U295" i="16" s="1"/>
  <c r="V295" i="16" s="1"/>
  <c r="P306" i="16"/>
  <c r="P318" i="16"/>
  <c r="P332" i="16"/>
  <c r="P349" i="16"/>
  <c r="P399" i="16"/>
  <c r="P556" i="16"/>
  <c r="P59" i="16"/>
  <c r="U59" i="16" s="1"/>
  <c r="V59" i="16" s="1"/>
  <c r="W59" i="16" s="1"/>
  <c r="Z59" i="16" s="1"/>
  <c r="P242" i="16"/>
  <c r="U242" i="16" s="1"/>
  <c r="V242" i="16" s="1"/>
  <c r="W242" i="16" s="1"/>
  <c r="P276" i="16"/>
  <c r="U276" i="16" s="1"/>
  <c r="V276" i="16" s="1"/>
  <c r="W276" i="16" s="1"/>
  <c r="P313" i="16"/>
  <c r="P7" i="16"/>
  <c r="U7" i="16" s="1"/>
  <c r="V7" i="16" s="1"/>
  <c r="P16" i="16"/>
  <c r="U16" i="16" s="1"/>
  <c r="V16" i="16" s="1"/>
  <c r="W16" i="16" s="1"/>
  <c r="P48" i="16"/>
  <c r="P56" i="16"/>
  <c r="P76" i="16"/>
  <c r="U76" i="16" s="1"/>
  <c r="V76" i="16" s="1"/>
  <c r="P84" i="16"/>
  <c r="P114" i="16"/>
  <c r="P123" i="16"/>
  <c r="P141" i="16"/>
  <c r="U141" i="16" s="1"/>
  <c r="V141" i="16" s="1"/>
  <c r="W141" i="16" s="1"/>
  <c r="P155" i="16"/>
  <c r="P199" i="16"/>
  <c r="P223" i="16"/>
  <c r="P236" i="16"/>
  <c r="U236" i="16" s="1"/>
  <c r="V236" i="16" s="1"/>
  <c r="P260" i="16"/>
  <c r="P272" i="16"/>
  <c r="P283" i="16"/>
  <c r="U283" i="16" s="1"/>
  <c r="V283" i="16" s="1"/>
  <c r="P296" i="16"/>
  <c r="P309" i="16"/>
  <c r="P320" i="16"/>
  <c r="U320" i="16" s="1"/>
  <c r="V320" i="16" s="1"/>
  <c r="P333" i="16"/>
  <c r="P351" i="16"/>
  <c r="U351" i="16" s="1"/>
  <c r="V351" i="16" s="1"/>
  <c r="P407" i="16"/>
  <c r="P115" i="16"/>
  <c r="P146" i="16"/>
  <c r="P156" i="16"/>
  <c r="P214" i="16"/>
  <c r="P226" i="16"/>
  <c r="U226" i="16" s="1"/>
  <c r="V226" i="16" s="1"/>
  <c r="W226" i="16" s="1"/>
  <c r="P238" i="16"/>
  <c r="P261" i="16"/>
  <c r="P273" i="16"/>
  <c r="P286" i="16"/>
  <c r="U286" i="16" s="1"/>
  <c r="V286" i="16" s="1"/>
  <c r="W286" i="16" s="1"/>
  <c r="Z286" i="16" s="1"/>
  <c r="P298" i="16"/>
  <c r="P310" i="16"/>
  <c r="P321" i="16"/>
  <c r="P336" i="16"/>
  <c r="P357" i="16"/>
  <c r="U357" i="16" s="1"/>
  <c r="V357" i="16" s="1"/>
  <c r="P204" i="16"/>
  <c r="U204" i="16" s="1"/>
  <c r="V204" i="16" s="1"/>
  <c r="P571" i="16"/>
  <c r="U571" i="16" s="1"/>
  <c r="V57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3" i="16"/>
  <c r="W163" i="16" s="1"/>
  <c r="Z163" i="16" s="1"/>
  <c r="S163" i="16"/>
  <c r="T54" i="16"/>
  <c r="W54" i="16" s="1"/>
  <c r="Z54" i="16" s="1"/>
  <c r="S53" i="16"/>
  <c r="T53" i="16"/>
  <c r="W114" i="16"/>
  <c r="Z114" i="16" s="1"/>
  <c r="W438" i="16"/>
  <c r="Z438" i="16" s="1"/>
  <c r="W577" i="16"/>
  <c r="Z577" i="16" s="1"/>
  <c r="W67" i="16"/>
  <c r="Z67" i="16" s="1"/>
  <c r="W384" i="16"/>
  <c r="Z384" i="16" s="1"/>
  <c r="W234" i="16"/>
  <c r="Z234" i="16" s="1"/>
  <c r="W469" i="16"/>
  <c r="Z469" i="16" s="1"/>
  <c r="W167" i="16"/>
  <c r="Z167" i="16" s="1"/>
  <c r="W245" i="16"/>
  <c r="Z245" i="16" s="1"/>
  <c r="W56" i="16"/>
  <c r="Z56" i="16" s="1"/>
  <c r="W439" i="16"/>
  <c r="Z439" i="16" s="1"/>
  <c r="W454" i="16"/>
  <c r="Z454" i="16" s="1"/>
  <c r="W558" i="16"/>
  <c r="Z558" i="16" s="1"/>
  <c r="W289" i="16"/>
  <c r="Z289" i="16" s="1"/>
  <c r="W426" i="16"/>
  <c r="Z426" i="16" s="1"/>
  <c r="W344" i="16"/>
  <c r="Z344" i="16" s="1"/>
  <c r="W115" i="16"/>
  <c r="Z115" i="16" s="1"/>
  <c r="W84" i="16"/>
  <c r="Z84" i="16" s="1"/>
  <c r="W471" i="16"/>
  <c r="Z471" i="16" s="1"/>
  <c r="W168" i="16"/>
  <c r="Z168" i="16" s="1"/>
  <c r="W576" i="16"/>
  <c r="Z576" i="16" s="1"/>
  <c r="W15" i="16"/>
  <c r="Z15" i="16" s="1"/>
  <c r="W53" i="16"/>
  <c r="Z53" i="16" s="1"/>
  <c r="W14" i="16"/>
  <c r="Z14" i="16" s="1"/>
  <c r="W448" i="16"/>
  <c r="Z448" i="16" s="1"/>
  <c r="W96" i="16"/>
  <c r="Z96" i="16" s="1"/>
  <c r="W80" i="16"/>
  <c r="Z80" i="16" s="1"/>
  <c r="W101" i="16"/>
  <c r="Z101" i="16" s="1"/>
  <c r="W498" i="16"/>
  <c r="Z498" i="16" s="1"/>
  <c r="W513" i="16"/>
  <c r="Z513" i="16" s="1"/>
  <c r="W491" i="16"/>
  <c r="Z491" i="16" s="1"/>
  <c r="W41" i="16"/>
  <c r="Z41" i="16" s="1"/>
  <c r="W451" i="16"/>
  <c r="Z451" i="16" s="1"/>
  <c r="W38" i="16"/>
  <c r="Z38" i="16" s="1"/>
  <c r="W347" i="16"/>
  <c r="Z347" i="16" s="1"/>
  <c r="W142" i="16"/>
  <c r="Z142" i="16" s="1"/>
  <c r="W116" i="16"/>
  <c r="Z116" i="16" s="1"/>
  <c r="W92" i="16"/>
  <c r="Z92" i="16" s="1"/>
  <c r="W85" i="16"/>
  <c r="Z85" i="16" s="1"/>
  <c r="W3" i="16"/>
  <c r="Z3" i="16" s="1"/>
  <c r="W4" i="16"/>
  <c r="Z4" i="16" s="1"/>
  <c r="W48" i="16"/>
  <c r="Z48" i="16" s="1"/>
  <c r="W483" i="16"/>
  <c r="Z483" i="16" s="1"/>
  <c r="W437" i="16"/>
  <c r="Z437" i="16" s="1"/>
  <c r="W575" i="16"/>
  <c r="Z575" i="16" s="1"/>
  <c r="W291" i="16"/>
  <c r="Z291" i="16" s="1"/>
  <c r="W219" i="16"/>
  <c r="Z219" i="16" s="1"/>
  <c r="W137" i="16"/>
  <c r="Z137" i="16" s="1"/>
  <c r="W18" i="16"/>
  <c r="Z18" i="16" s="1"/>
  <c r="W5" i="16"/>
  <c r="Z5" i="16" s="1"/>
  <c r="W74" i="16"/>
  <c r="Z74" i="16" s="1"/>
  <c r="W6" i="16"/>
  <c r="Z6" i="16" s="1"/>
  <c r="W375" i="16"/>
  <c r="Z375" i="16" s="1"/>
  <c r="W78" i="16"/>
  <c r="Z78" i="16" s="1"/>
  <c r="W435" i="16"/>
  <c r="Z435" i="16" s="1"/>
  <c r="W425" i="16"/>
  <c r="Z425" i="16" s="1"/>
  <c r="W420" i="16"/>
  <c r="Z420" i="16" s="1"/>
  <c r="W573" i="16"/>
  <c r="Z573" i="16" s="1"/>
  <c r="W547" i="16"/>
  <c r="Z547" i="16" s="1"/>
  <c r="W542" i="16"/>
  <c r="Z542" i="16" s="1"/>
  <c r="W339" i="16"/>
  <c r="Z339" i="16" s="1"/>
  <c r="W315" i="16"/>
  <c r="Z315" i="16" s="1"/>
  <c r="W265" i="16"/>
  <c r="Z265" i="16" s="1"/>
  <c r="W237" i="16"/>
  <c r="Z237" i="16" s="1"/>
  <c r="W83" i="16"/>
  <c r="Z83" i="16" s="1"/>
  <c r="W2" i="16"/>
  <c r="Z2" i="16" s="1"/>
  <c r="W444" i="16"/>
  <c r="Z444" i="16" s="1"/>
  <c r="W369" i="16"/>
  <c r="Z369" i="16" s="1"/>
  <c r="W479" i="16"/>
  <c r="Z479" i="16" s="1"/>
  <c r="W255" i="16"/>
  <c r="Z255" i="16" s="1"/>
  <c r="W198" i="16"/>
  <c r="Z198" i="16" s="1"/>
  <c r="W488" i="16"/>
  <c r="Z488" i="16" s="1"/>
  <c r="W529" i="16"/>
  <c r="Z529" i="16" s="1"/>
  <c r="W489" i="16"/>
  <c r="Z489" i="16" s="1"/>
  <c r="W94" i="16"/>
  <c r="Z94" i="16" s="1"/>
  <c r="W434" i="16"/>
  <c r="Z434" i="16" s="1"/>
  <c r="W419" i="16"/>
  <c r="Z419" i="16" s="1"/>
  <c r="W99" i="16"/>
  <c r="Z99" i="16" s="1"/>
  <c r="W200" i="16"/>
  <c r="Z200" i="16" s="1"/>
  <c r="W362" i="16"/>
  <c r="Z362" i="16" s="1"/>
  <c r="W314" i="16"/>
  <c r="Z314" i="16" s="1"/>
  <c r="W501" i="16"/>
  <c r="Z501" i="16" s="1"/>
  <c r="W461" i="16"/>
  <c r="Z461" i="16" s="1"/>
  <c r="W569" i="16"/>
  <c r="Z569" i="16" s="1"/>
  <c r="W500" i="16"/>
  <c r="Z500" i="16" s="1"/>
  <c r="W477" i="16"/>
  <c r="Z477" i="16" s="1"/>
  <c r="W460" i="16"/>
  <c r="Z460" i="16" s="1"/>
  <c r="W87" i="16"/>
  <c r="Z87" i="16" s="1"/>
  <c r="W58" i="16"/>
  <c r="Z58" i="16" s="1"/>
  <c r="W125" i="16"/>
  <c r="Z125" i="16" s="1"/>
  <c r="W8" i="16"/>
  <c r="Z8" i="16" s="1"/>
  <c r="W482" i="16"/>
  <c r="Z482" i="16" s="1"/>
  <c r="W119" i="16"/>
  <c r="Z119" i="16" s="1"/>
  <c r="W79" i="16"/>
  <c r="Z79" i="16" s="1"/>
  <c r="W459" i="16"/>
  <c r="Z459" i="16" s="1"/>
  <c r="W433" i="16"/>
  <c r="Z433" i="16" s="1"/>
  <c r="W415" i="16"/>
  <c r="Z415" i="16" s="1"/>
  <c r="W98" i="16"/>
  <c r="Z98" i="16" s="1"/>
  <c r="W515" i="16"/>
  <c r="Z515" i="16" s="1"/>
  <c r="W499" i="16"/>
  <c r="Z499" i="16" s="1"/>
  <c r="W473" i="16"/>
  <c r="Z473" i="16" s="1"/>
  <c r="W400" i="16"/>
  <c r="Z400" i="16" s="1"/>
  <c r="W355" i="16"/>
  <c r="Z355" i="16" s="1"/>
  <c r="W252" i="16"/>
  <c r="Z252" i="16" s="1"/>
  <c r="W568" i="16"/>
  <c r="Z568" i="16" s="1"/>
  <c r="W310" i="16"/>
  <c r="Z310" i="16" s="1"/>
  <c r="W52" i="16"/>
  <c r="Z52" i="16" s="1"/>
  <c r="W487" i="16"/>
  <c r="Z487" i="16" s="1"/>
  <c r="W107" i="16"/>
  <c r="Z107" i="16" s="1"/>
  <c r="W442" i="16"/>
  <c r="Z442" i="16" s="1"/>
  <c r="W63" i="16"/>
  <c r="Z63" i="16" s="1"/>
  <c r="W89" i="16"/>
  <c r="Z89" i="16" s="1"/>
  <c r="W11" i="16"/>
  <c r="Z11" i="16" s="1"/>
  <c r="W374" i="16"/>
  <c r="Z374" i="16" s="1"/>
  <c r="W274" i="16"/>
  <c r="Z274" i="16" s="1"/>
  <c r="W135" i="16"/>
  <c r="Z135" i="16" s="1"/>
  <c r="W574" i="16"/>
  <c r="Z574" i="16" s="1"/>
  <c r="W504" i="16"/>
  <c r="Z504" i="16" s="1"/>
  <c r="W490" i="16"/>
  <c r="Z490" i="16" s="1"/>
  <c r="W318" i="16"/>
  <c r="Z318" i="16" s="1"/>
  <c r="W233" i="16"/>
  <c r="Z233" i="16" s="1"/>
  <c r="W127" i="16"/>
  <c r="Z127" i="16" s="1"/>
  <c r="W546" i="16"/>
  <c r="Z546" i="16" s="1"/>
  <c r="W117" i="16"/>
  <c r="Z117" i="16" s="1"/>
  <c r="W429" i="16"/>
  <c r="Z429" i="16" s="1"/>
  <c r="W173" i="16"/>
  <c r="Z173" i="16" s="1"/>
  <c r="W152" i="16"/>
  <c r="Z152" i="16" s="1"/>
  <c r="W49" i="16"/>
  <c r="Z49" i="16" s="1"/>
  <c r="W472" i="16"/>
  <c r="Z472" i="16" s="1"/>
  <c r="W106" i="16"/>
  <c r="Z106" i="16" s="1"/>
  <c r="W484" i="16"/>
  <c r="Z484" i="16" s="1"/>
  <c r="W432" i="16"/>
  <c r="Z432" i="16" s="1"/>
  <c r="W72" i="16"/>
  <c r="Z72" i="16" s="1"/>
  <c r="W397" i="16"/>
  <c r="Z397" i="16" s="1"/>
  <c r="W562" i="16"/>
  <c r="Z562" i="16" s="1"/>
  <c r="W77" i="16"/>
  <c r="Z77" i="16" s="1"/>
  <c r="W118" i="16"/>
  <c r="Z118" i="16" s="1"/>
  <c r="W88" i="16"/>
  <c r="Z88" i="16" s="1"/>
  <c r="W412" i="16"/>
  <c r="Z412" i="16" s="1"/>
  <c r="W51" i="16"/>
  <c r="Z51" i="16" s="1"/>
  <c r="W104" i="16"/>
  <c r="Z104" i="16" s="1"/>
  <c r="W441" i="16"/>
  <c r="Z441" i="16" s="1"/>
  <c r="W61" i="16"/>
  <c r="Z61" i="16" s="1"/>
  <c r="W157" i="16"/>
  <c r="Z157" i="16" s="1"/>
  <c r="W10" i="16"/>
  <c r="Z10" i="16" s="1"/>
  <c r="W300" i="16"/>
  <c r="Z300" i="16" s="1"/>
  <c r="W466" i="16"/>
  <c r="Z466" i="16" s="1"/>
  <c r="W478" i="16"/>
  <c r="Z478" i="16" s="1"/>
  <c r="W436" i="16"/>
  <c r="Z436" i="16" s="1"/>
  <c r="W450" i="16"/>
  <c r="Z450" i="16" s="1"/>
  <c r="W188" i="16"/>
  <c r="Z188" i="16" s="1"/>
  <c r="W82" i="16"/>
  <c r="Z82" i="16" s="1"/>
  <c r="W560" i="16"/>
  <c r="Z560" i="16" s="1"/>
  <c r="W409" i="16"/>
  <c r="Z409" i="16" s="1"/>
  <c r="W391" i="16"/>
  <c r="Z391" i="16" s="1"/>
  <c r="W113" i="16"/>
  <c r="Z113" i="16" s="1"/>
  <c r="W422" i="16"/>
  <c r="Z422" i="16" s="1"/>
  <c r="W68" i="16"/>
  <c r="Z68" i="16" s="1"/>
  <c r="W350" i="16"/>
  <c r="Z350" i="16" s="1"/>
  <c r="W120" i="16"/>
  <c r="Z120" i="16" s="1"/>
  <c r="W250" i="16"/>
  <c r="Z250" i="16" s="1"/>
  <c r="W507" i="16"/>
  <c r="Z507" i="16" s="1"/>
  <c r="W492" i="16"/>
  <c r="Z492" i="16" s="1"/>
  <c r="W40" i="16"/>
  <c r="Z40" i="16" s="1"/>
  <c r="W508" i="16"/>
  <c r="Z508" i="16" s="1"/>
  <c r="W164" i="16"/>
  <c r="Z164" i="16" s="1"/>
  <c r="W468" i="16"/>
  <c r="Z468" i="16" s="1"/>
  <c r="W170" i="16"/>
  <c r="Z170" i="16" s="1"/>
  <c r="W516" i="16"/>
  <c r="Z516" i="16" s="1"/>
  <c r="W493" i="16"/>
  <c r="Z493" i="16" s="1"/>
  <c r="W514" i="16"/>
  <c r="Z514" i="16" s="1"/>
  <c r="W467" i="16"/>
  <c r="Z467" i="16" s="1"/>
  <c r="W486" i="16"/>
  <c r="Z486" i="16" s="1"/>
  <c r="W512" i="16"/>
  <c r="Z512" i="16" s="1"/>
  <c r="W510" i="16"/>
  <c r="Z510" i="16" s="1"/>
  <c r="W43" i="16"/>
  <c r="Z43" i="16" s="1"/>
  <c r="W411" i="16"/>
  <c r="Z411" i="16" s="1"/>
  <c r="W34" i="16"/>
  <c r="Z34" i="16" s="1"/>
  <c r="W534" i="16"/>
  <c r="Z534" i="16" s="1"/>
  <c r="W519" i="16"/>
  <c r="Z519" i="16" s="1"/>
  <c r="W402" i="16"/>
  <c r="Z402" i="16" s="1"/>
  <c r="W390" i="16"/>
  <c r="Z390" i="16" s="1"/>
  <c r="W361" i="16"/>
  <c r="Z361" i="16" s="1"/>
  <c r="W333" i="16"/>
  <c r="Z333" i="16" s="1"/>
  <c r="W313" i="16"/>
  <c r="Z313" i="16" s="1"/>
  <c r="W302" i="16"/>
  <c r="Z302" i="16" s="1"/>
  <c r="W254" i="16"/>
  <c r="Z254" i="16" s="1"/>
  <c r="W36" i="16"/>
  <c r="Z36" i="16" s="1"/>
  <c r="W207" i="16"/>
  <c r="Z207" i="16" s="1"/>
  <c r="W388" i="16"/>
  <c r="Z388" i="16" s="1"/>
  <c r="W371" i="16"/>
  <c r="Z371" i="16" s="1"/>
  <c r="W335" i="16"/>
  <c r="Z335" i="16" s="1"/>
  <c r="W301" i="16"/>
  <c r="Z301" i="16" s="1"/>
  <c r="W281" i="16"/>
  <c r="Z281" i="16" s="1"/>
  <c r="W159" i="16"/>
  <c r="Z159" i="16" s="1"/>
  <c r="W189" i="16"/>
  <c r="Z189" i="16" s="1"/>
  <c r="W124" i="16"/>
  <c r="Z124" i="16" s="1"/>
  <c r="W505" i="16"/>
  <c r="Z505" i="16" s="1"/>
  <c r="W446" i="16"/>
  <c r="Z446" i="16" s="1"/>
  <c r="W410" i="16"/>
  <c r="Z410" i="16" s="1"/>
  <c r="W570" i="16"/>
  <c r="Z570" i="16" s="1"/>
  <c r="W533" i="16"/>
  <c r="Z533" i="16" s="1"/>
  <c r="W206" i="16"/>
  <c r="Z206" i="16" s="1"/>
  <c r="W399" i="16"/>
  <c r="Z399" i="16" s="1"/>
  <c r="W387" i="16"/>
  <c r="Z387" i="16" s="1"/>
  <c r="W360" i="16"/>
  <c r="Z360" i="16" s="1"/>
  <c r="W327" i="16"/>
  <c r="Z327" i="16" s="1"/>
  <c r="W312" i="16"/>
  <c r="Z312" i="16" s="1"/>
  <c r="W214" i="16"/>
  <c r="Z214" i="16" s="1"/>
  <c r="W331" i="16"/>
  <c r="Z331" i="16" s="1"/>
  <c r="W523" i="16"/>
  <c r="Z523" i="16" s="1"/>
  <c r="W235" i="16"/>
  <c r="Z235" i="16" s="1"/>
  <c r="W216" i="16"/>
  <c r="Z216" i="16" s="1"/>
  <c r="W229" i="16"/>
  <c r="Z229" i="16" s="1"/>
  <c r="W123" i="16"/>
  <c r="Z123" i="16" s="1"/>
  <c r="W502" i="16"/>
  <c r="Z502" i="16" s="1"/>
  <c r="W443" i="16"/>
  <c r="Z443" i="16" s="1"/>
  <c r="W69" i="16"/>
  <c r="Z69" i="16" s="1"/>
  <c r="W565" i="16"/>
  <c r="Z565" i="16" s="1"/>
  <c r="W531" i="16"/>
  <c r="Z531" i="16" s="1"/>
  <c r="W205" i="16"/>
  <c r="Z205" i="16" s="1"/>
  <c r="W398" i="16"/>
  <c r="Z398" i="16" s="1"/>
  <c r="W381" i="16"/>
  <c r="Z381" i="16" s="1"/>
  <c r="W359" i="16"/>
  <c r="Z359" i="16" s="1"/>
  <c r="W324" i="16"/>
  <c r="Z324" i="16" s="1"/>
  <c r="W311" i="16"/>
  <c r="Z311" i="16" s="1"/>
  <c r="W293" i="16"/>
  <c r="Z293" i="16" s="1"/>
  <c r="W162" i="16"/>
  <c r="Z162" i="16" s="1"/>
  <c r="W352" i="16"/>
  <c r="Z352" i="16" s="1"/>
  <c r="W522" i="16"/>
  <c r="Z522" i="16" s="1"/>
  <c r="W383" i="16"/>
  <c r="Z383" i="16" s="1"/>
  <c r="W232" i="16"/>
  <c r="Z232" i="16" s="1"/>
  <c r="W260" i="16"/>
  <c r="Z260" i="16" s="1"/>
  <c r="W227" i="16"/>
  <c r="Z227" i="16" s="1"/>
  <c r="W139" i="16"/>
  <c r="Z139" i="16" s="1"/>
  <c r="W121" i="16"/>
  <c r="Z121" i="16" s="1"/>
  <c r="W44" i="16"/>
  <c r="Z44" i="16" s="1"/>
  <c r="W559" i="16"/>
  <c r="Z559" i="16" s="1"/>
  <c r="W380" i="16"/>
  <c r="Z380" i="16" s="1"/>
  <c r="W354" i="16"/>
  <c r="Z354" i="16" s="1"/>
  <c r="W323" i="16"/>
  <c r="Z323" i="16" s="1"/>
  <c r="W309" i="16"/>
  <c r="Z309" i="16" s="1"/>
  <c r="W280" i="16"/>
  <c r="Z280" i="16" s="1"/>
  <c r="W241" i="16"/>
  <c r="Z241" i="16" s="1"/>
  <c r="W540" i="16"/>
  <c r="Z540" i="16" s="1"/>
  <c r="W161" i="16"/>
  <c r="Z161" i="16" s="1"/>
  <c r="W376" i="16"/>
  <c r="Z376" i="16" s="1"/>
  <c r="W326" i="16"/>
  <c r="Z326" i="16" s="1"/>
  <c r="W365" i="16"/>
  <c r="Z365" i="16" s="1"/>
  <c r="W325" i="16"/>
  <c r="Z325" i="16" s="1"/>
  <c r="W294" i="16"/>
  <c r="Z294" i="16" s="1"/>
  <c r="W231" i="16"/>
  <c r="Z231" i="16" s="1"/>
  <c r="W191" i="16"/>
  <c r="Z191" i="16" s="1"/>
  <c r="W151" i="16"/>
  <c r="Z151" i="16" s="1"/>
  <c r="W258" i="16"/>
  <c r="Z258" i="16" s="1"/>
  <c r="W224" i="16"/>
  <c r="Z224" i="16" s="1"/>
  <c r="W138" i="16"/>
  <c r="Z138" i="16" s="1"/>
  <c r="W423" i="16"/>
  <c r="Z423" i="16" s="1"/>
  <c r="W557" i="16"/>
  <c r="Z557" i="16" s="1"/>
  <c r="W528" i="16"/>
  <c r="Z528" i="16" s="1"/>
  <c r="W408" i="16"/>
  <c r="Z408" i="16" s="1"/>
  <c r="W396" i="16"/>
  <c r="Z396" i="16" s="1"/>
  <c r="W353" i="16"/>
  <c r="Z353" i="16" s="1"/>
  <c r="W322" i="16"/>
  <c r="Z322" i="16" s="1"/>
  <c r="W308" i="16"/>
  <c r="Z308" i="16" s="1"/>
  <c r="W279" i="16"/>
  <c r="Z279" i="16" s="1"/>
  <c r="W536" i="16"/>
  <c r="Z536" i="16" s="1"/>
  <c r="W406" i="16"/>
  <c r="Z406" i="16" s="1"/>
  <c r="W268" i="16"/>
  <c r="Z268" i="16" s="1"/>
  <c r="W203" i="16"/>
  <c r="Z203" i="16" s="1"/>
  <c r="W321" i="16"/>
  <c r="Z321" i="16" s="1"/>
  <c r="W183" i="16"/>
  <c r="Z183" i="16" s="1"/>
  <c r="W147" i="16"/>
  <c r="Z147" i="16" s="1"/>
  <c r="W464" i="16"/>
  <c r="Z464" i="16" s="1"/>
  <c r="W39" i="16"/>
  <c r="Z39" i="16" s="1"/>
  <c r="W556" i="16"/>
  <c r="Z556" i="16" s="1"/>
  <c r="W526" i="16"/>
  <c r="Z526" i="16" s="1"/>
  <c r="W407" i="16"/>
  <c r="Z407" i="16" s="1"/>
  <c r="W395" i="16"/>
  <c r="Z395" i="16" s="1"/>
  <c r="W343" i="16"/>
  <c r="Z343" i="16" s="1"/>
  <c r="W307" i="16"/>
  <c r="Z307" i="16" s="1"/>
  <c r="W273" i="16"/>
  <c r="Z273" i="16" s="1"/>
  <c r="W495" i="16"/>
  <c r="Z495" i="16" s="1"/>
  <c r="W535" i="16"/>
  <c r="Z535" i="16" s="1"/>
  <c r="W401" i="16"/>
  <c r="Z401" i="16" s="1"/>
  <c r="W223" i="16"/>
  <c r="Z223" i="16" s="1"/>
  <c r="W215" i="16"/>
  <c r="Z215" i="16" s="1"/>
  <c r="W480" i="16"/>
  <c r="Z480" i="16" s="1"/>
  <c r="W458" i="16"/>
  <c r="Z458" i="16" s="1"/>
  <c r="W414" i="16"/>
  <c r="Z414" i="16" s="1"/>
  <c r="W128" i="16"/>
  <c r="Z128" i="16" s="1"/>
  <c r="W524" i="16"/>
  <c r="Z524" i="16" s="1"/>
  <c r="W405" i="16"/>
  <c r="Z405" i="16" s="1"/>
  <c r="W394" i="16"/>
  <c r="Z394" i="16" s="1"/>
  <c r="W342" i="16"/>
  <c r="Z342" i="16" s="1"/>
  <c r="W317" i="16"/>
  <c r="Z317" i="16" s="1"/>
  <c r="W305" i="16"/>
  <c r="Z305" i="16" s="1"/>
  <c r="W259" i="16"/>
  <c r="Z259" i="16" s="1"/>
  <c r="W228" i="16"/>
  <c r="Z228" i="16" s="1"/>
  <c r="W532" i="16"/>
  <c r="Z532" i="16" s="1"/>
  <c r="W341" i="16"/>
  <c r="Z341" i="16" s="1"/>
  <c r="W404" i="16"/>
  <c r="Z404" i="16" s="1"/>
  <c r="W285" i="16"/>
  <c r="Z285" i="16" s="1"/>
  <c r="W222" i="16"/>
  <c r="Z222" i="16" s="1"/>
  <c r="W181" i="16"/>
  <c r="Z181" i="16" s="1"/>
  <c r="W264" i="16"/>
  <c r="Z264" i="16" s="1"/>
  <c r="W247" i="16"/>
  <c r="Z247" i="16" s="1"/>
  <c r="W42" i="16"/>
  <c r="Z42" i="16" s="1"/>
  <c r="W171" i="16"/>
  <c r="Z171" i="16" s="1"/>
  <c r="W455" i="16"/>
  <c r="Z455" i="16" s="1"/>
  <c r="W413" i="16"/>
  <c r="Z413" i="16" s="1"/>
  <c r="W95" i="16"/>
  <c r="Z95" i="16" s="1"/>
  <c r="W541" i="16"/>
  <c r="Z541" i="16" s="1"/>
  <c r="W520" i="16"/>
  <c r="Z520" i="16" s="1"/>
  <c r="W403" i="16"/>
  <c r="Z403" i="16" s="1"/>
  <c r="W392" i="16"/>
  <c r="Z392" i="16" s="1"/>
  <c r="W363" i="16"/>
  <c r="Z363" i="16" s="1"/>
  <c r="W337" i="16"/>
  <c r="Z337" i="16" s="1"/>
  <c r="W316" i="16"/>
  <c r="Z316" i="16" s="1"/>
  <c r="W303" i="16"/>
  <c r="Z303" i="16" s="1"/>
  <c r="W257" i="16"/>
  <c r="Z257" i="16" s="1"/>
  <c r="W220" i="16"/>
  <c r="Z220" i="16" s="1"/>
  <c r="W544" i="16"/>
  <c r="Z544" i="16" s="1"/>
  <c r="W372" i="16"/>
  <c r="Z372" i="16" s="1"/>
  <c r="W336" i="16"/>
  <c r="Z336" i="16" s="1"/>
  <c r="W304" i="16"/>
  <c r="Z304" i="16" s="1"/>
  <c r="W284" i="16"/>
  <c r="Z284" i="16" s="1"/>
  <c r="W240" i="16"/>
  <c r="Z240" i="16" s="1"/>
  <c r="W190" i="16"/>
  <c r="Z190" i="16" s="1"/>
  <c r="T373" i="16"/>
  <c r="W373" i="16" s="1"/>
  <c r="Z373" i="16" s="1"/>
  <c r="S256" i="16"/>
  <c r="T256" i="16"/>
  <c r="W256" i="16" s="1"/>
  <c r="Z256" i="16" s="1"/>
  <c r="S90" i="16"/>
  <c r="T90" i="16"/>
  <c r="W90" i="16" s="1"/>
  <c r="Z90" i="16" s="1"/>
  <c r="S239" i="16"/>
  <c r="T239" i="16"/>
  <c r="W239" i="16" s="1"/>
  <c r="Z239" i="16" s="1"/>
  <c r="S548" i="16"/>
  <c r="T548" i="16"/>
  <c r="W548" i="16" s="1"/>
  <c r="Z548" i="16" s="1"/>
  <c r="S244" i="16"/>
  <c r="T244" i="16"/>
  <c r="W244" i="16" s="1"/>
  <c r="Z244" i="16" s="1"/>
  <c r="S91" i="16"/>
  <c r="T91" i="16"/>
  <c r="W91" i="16" s="1"/>
  <c r="Z91" i="16" s="1"/>
  <c r="S288" i="16"/>
  <c r="T288" i="16"/>
  <c r="W288" i="16" s="1"/>
  <c r="Z288" i="16" s="1"/>
  <c r="S385" i="16"/>
  <c r="T385" i="16"/>
  <c r="W385" i="16" s="1"/>
  <c r="Z385" i="16" s="1"/>
  <c r="S554" i="16"/>
  <c r="T554" i="16"/>
  <c r="S320" i="16"/>
  <c r="T320" i="16"/>
  <c r="W320" i="16" s="1"/>
  <c r="Z320" i="16" s="1"/>
  <c r="S249" i="16"/>
  <c r="T249" i="16"/>
  <c r="W249" i="16" s="1"/>
  <c r="Z249" i="16" s="1"/>
  <c r="S81" i="16"/>
  <c r="T81" i="16"/>
  <c r="W81" i="16" s="1"/>
  <c r="Z81" i="16" s="1"/>
  <c r="S73" i="16"/>
  <c r="T73" i="16"/>
  <c r="W73" i="16" s="1"/>
  <c r="Z73" i="16" s="1"/>
  <c r="S295" i="16"/>
  <c r="T295" i="16"/>
  <c r="W295" i="16" s="1"/>
  <c r="Z295" i="16" s="1"/>
  <c r="S31" i="16"/>
  <c r="T31" i="16"/>
  <c r="W31" i="16" s="1"/>
  <c r="Z31" i="16" s="1"/>
  <c r="S59" i="16"/>
  <c r="T59" i="16"/>
  <c r="S530" i="16"/>
  <c r="T530" i="16"/>
  <c r="W530" i="16" s="1"/>
  <c r="Z530" i="16" s="1"/>
  <c r="S192" i="16"/>
  <c r="T192" i="16"/>
  <c r="W192" i="16" s="1"/>
  <c r="Z192" i="16" s="1"/>
  <c r="S122" i="16"/>
  <c r="T122" i="16"/>
  <c r="W122" i="16" s="1"/>
  <c r="Z122" i="16" s="1"/>
  <c r="S564" i="16"/>
  <c r="T564" i="16"/>
  <c r="W564" i="16" s="1"/>
  <c r="Z564" i="16" s="1"/>
  <c r="S93" i="16"/>
  <c r="T93" i="16"/>
  <c r="S277" i="16"/>
  <c r="T277" i="16"/>
  <c r="W277" i="16" s="1"/>
  <c r="Z277" i="16" s="1"/>
  <c r="S537" i="16"/>
  <c r="T537" i="16"/>
  <c r="W537" i="16" s="1"/>
  <c r="Z537" i="16" s="1"/>
  <c r="S71" i="16"/>
  <c r="T71" i="16"/>
  <c r="W71" i="16" s="1"/>
  <c r="Z71" i="16" s="1"/>
  <c r="S452" i="16"/>
  <c r="T452" i="16"/>
  <c r="W452" i="16" s="1"/>
  <c r="Z452" i="16" s="1"/>
  <c r="S497" i="16"/>
  <c r="T497" i="16"/>
  <c r="W497" i="16" s="1"/>
  <c r="Z497" i="16" s="1"/>
  <c r="S453" i="16"/>
  <c r="T453" i="16"/>
  <c r="W453" i="16" s="1"/>
  <c r="Z453" i="16" s="1"/>
  <c r="S539" i="16"/>
  <c r="T539" i="16"/>
  <c r="W539" i="16" s="1"/>
  <c r="Z539" i="16" s="1"/>
  <c r="S210" i="16"/>
  <c r="T210" i="16"/>
  <c r="W210" i="16" s="1"/>
  <c r="Z210" i="16" s="1"/>
  <c r="S345" i="16"/>
  <c r="T345" i="16"/>
  <c r="W345" i="16" s="1"/>
  <c r="Z345" i="16" s="1"/>
  <c r="S246" i="16"/>
  <c r="T246" i="16"/>
  <c r="W246" i="16" s="1"/>
  <c r="Z246" i="16" s="1"/>
  <c r="S340" i="16"/>
  <c r="T340" i="16"/>
  <c r="S148" i="16"/>
  <c r="T148" i="16"/>
  <c r="W148" i="16" s="1"/>
  <c r="Z148" i="16" s="1"/>
  <c r="S50" i="16"/>
  <c r="T50" i="16"/>
  <c r="W50" i="16" s="1"/>
  <c r="Z50" i="16" s="1"/>
  <c r="S193" i="16"/>
  <c r="T193" i="16"/>
  <c r="W193" i="16" s="1"/>
  <c r="Z193" i="16" s="1"/>
  <c r="S290" i="16"/>
  <c r="T290" i="16"/>
  <c r="W290" i="16" s="1"/>
  <c r="Z290" i="16" s="1"/>
  <c r="S30" i="16"/>
  <c r="T30" i="16"/>
  <c r="W30" i="16" s="1"/>
  <c r="Z30" i="16" s="1"/>
  <c r="S17" i="16"/>
  <c r="T17" i="16"/>
  <c r="W17" i="16" s="1"/>
  <c r="Z17" i="16" s="1"/>
  <c r="S226" i="16"/>
  <c r="T226" i="16"/>
  <c r="S242" i="16"/>
  <c r="T242" i="16"/>
  <c r="S338" i="16"/>
  <c r="T338" i="16"/>
  <c r="W338" i="16" s="1"/>
  <c r="Z338" i="16" s="1"/>
  <c r="S465" i="16"/>
  <c r="T465" i="16"/>
  <c r="W465" i="16" s="1"/>
  <c r="Z465" i="16" s="1"/>
  <c r="S166" i="16"/>
  <c r="T166" i="16"/>
  <c r="W166" i="16" s="1"/>
  <c r="Z166" i="16" s="1"/>
  <c r="S367" i="16"/>
  <c r="T367" i="16"/>
  <c r="W367" i="16" s="1"/>
  <c r="Z367" i="16" s="1"/>
  <c r="S319" i="16"/>
  <c r="T319" i="16"/>
  <c r="W319" i="16" s="1"/>
  <c r="Z319" i="16" s="1"/>
  <c r="S140" i="16"/>
  <c r="T140" i="16"/>
  <c r="W140" i="16" s="1"/>
  <c r="Z140" i="16" s="1"/>
  <c r="S174" i="16"/>
  <c r="T174" i="16"/>
  <c r="W174" i="16" s="1"/>
  <c r="Z174" i="16" s="1"/>
  <c r="S445" i="16"/>
  <c r="T445" i="16"/>
  <c r="W445" i="16" s="1"/>
  <c r="Z445" i="16" s="1"/>
  <c r="S266" i="16"/>
  <c r="T266" i="16"/>
  <c r="S286" i="16"/>
  <c r="T286" i="16"/>
  <c r="S283" i="16"/>
  <c r="T283" i="16"/>
  <c r="W283" i="16" s="1"/>
  <c r="Z283" i="16" s="1"/>
  <c r="S16" i="16"/>
  <c r="T16" i="16"/>
  <c r="S428" i="16"/>
  <c r="T428" i="16"/>
  <c r="W428" i="16" s="1"/>
  <c r="Z428" i="16" s="1"/>
  <c r="S358" i="16"/>
  <c r="T358" i="16"/>
  <c r="W358" i="16" s="1"/>
  <c r="Z358" i="16" s="1"/>
  <c r="S521" i="16"/>
  <c r="T521" i="16"/>
  <c r="S86" i="16"/>
  <c r="T86" i="16"/>
  <c r="W86" i="16" s="1"/>
  <c r="Z86" i="16" s="1"/>
  <c r="S270" i="16"/>
  <c r="T270" i="16"/>
  <c r="S538" i="16"/>
  <c r="T538" i="16"/>
  <c r="S525" i="16"/>
  <c r="T525" i="16"/>
  <c r="W525" i="16" s="1"/>
  <c r="Z525" i="16" s="1"/>
  <c r="S62" i="16"/>
  <c r="T62" i="16"/>
  <c r="W62" i="16" s="1"/>
  <c r="Z62" i="16" s="1"/>
  <c r="S37" i="16"/>
  <c r="T37" i="16"/>
  <c r="W37" i="16" s="1"/>
  <c r="Z37" i="16" s="1"/>
  <c r="S509" i="16"/>
  <c r="T509" i="16"/>
  <c r="W509" i="16" s="1"/>
  <c r="Z509" i="16" s="1"/>
  <c r="S552" i="16"/>
  <c r="T552" i="16"/>
  <c r="W552" i="16" s="1"/>
  <c r="Z552" i="16" s="1"/>
  <c r="S553" i="16"/>
  <c r="T553" i="16"/>
  <c r="W553" i="16" s="1"/>
  <c r="Z553" i="16" s="1"/>
  <c r="S511" i="16"/>
  <c r="T511" i="16"/>
  <c r="W511" i="16" s="1"/>
  <c r="Z511" i="16" s="1"/>
  <c r="S447" i="16"/>
  <c r="T447" i="16"/>
  <c r="W447" i="16" s="1"/>
  <c r="Z447" i="16" s="1"/>
  <c r="S221" i="16"/>
  <c r="T221" i="16"/>
  <c r="W221" i="16" s="1"/>
  <c r="Z221" i="16" s="1"/>
  <c r="S29" i="16"/>
  <c r="T29" i="16"/>
  <c r="W29" i="16" s="1"/>
  <c r="Z29" i="16" s="1"/>
  <c r="S149" i="16"/>
  <c r="T149" i="16"/>
  <c r="W149" i="16" s="1"/>
  <c r="Z149" i="16" s="1"/>
  <c r="S275" i="16"/>
  <c r="T275" i="16"/>
  <c r="W275" i="16" s="1"/>
  <c r="Z275" i="16" s="1"/>
  <c r="S236" i="16"/>
  <c r="T236" i="16"/>
  <c r="W236" i="16" s="1"/>
  <c r="Z236" i="16" s="1"/>
  <c r="S33" i="16"/>
  <c r="T33" i="16"/>
  <c r="S543" i="16"/>
  <c r="T543" i="16"/>
  <c r="W543" i="16" s="1"/>
  <c r="Z543" i="16" s="1"/>
  <c r="S550" i="16"/>
  <c r="T550" i="16"/>
  <c r="W550" i="16" s="1"/>
  <c r="Z550" i="16" s="1"/>
  <c r="S76" i="16"/>
  <c r="T76" i="16"/>
  <c r="W76" i="16" s="1"/>
  <c r="Z76" i="16" s="1"/>
  <c r="S549" i="16"/>
  <c r="T549" i="16"/>
  <c r="W549" i="16" s="1"/>
  <c r="Z549" i="16" s="1"/>
  <c r="S346" i="16"/>
  <c r="T346" i="16"/>
  <c r="W346" i="16" s="1"/>
  <c r="Z346" i="16" s="1"/>
  <c r="S485" i="16"/>
  <c r="T485" i="16"/>
  <c r="W485" i="16" s="1"/>
  <c r="Z485" i="16" s="1"/>
  <c r="S271" i="16"/>
  <c r="T271" i="16"/>
  <c r="S456" i="16"/>
  <c r="T456" i="16"/>
  <c r="W456" i="16" s="1"/>
  <c r="Z456" i="16" s="1"/>
  <c r="S545" i="16"/>
  <c r="T545" i="16"/>
  <c r="W545" i="16" s="1"/>
  <c r="Z545" i="16" s="1"/>
  <c r="S462" i="16"/>
  <c r="T462" i="16"/>
  <c r="W462" i="16" s="1"/>
  <c r="Z462" i="16" s="1"/>
  <c r="S126" i="16"/>
  <c r="T126" i="16"/>
  <c r="W126" i="16" s="1"/>
  <c r="Z126" i="16" s="1"/>
  <c r="S571" i="16"/>
  <c r="T571" i="16"/>
  <c r="W571" i="16" s="1"/>
  <c r="Z571" i="16" s="1"/>
  <c r="S141" i="16"/>
  <c r="T141" i="16"/>
  <c r="S7" i="16"/>
  <c r="T7" i="16"/>
  <c r="W7" i="16" s="1"/>
  <c r="Z7" i="16" s="1"/>
  <c r="S112" i="16"/>
  <c r="T112" i="16"/>
  <c r="W112" i="16" s="1"/>
  <c r="Z112" i="16" s="1"/>
  <c r="S278" i="16"/>
  <c r="T278" i="16"/>
  <c r="S204" i="16"/>
  <c r="T204" i="16"/>
  <c r="W204" i="16" s="1"/>
  <c r="Z204" i="16" s="1"/>
  <c r="S75" i="16"/>
  <c r="T75" i="16"/>
  <c r="W75" i="16" s="1"/>
  <c r="Z75" i="16" s="1"/>
  <c r="S129" i="16"/>
  <c r="T129" i="16"/>
  <c r="W129" i="16" s="1"/>
  <c r="Z129" i="16" s="1"/>
  <c r="S496" i="16"/>
  <c r="T496" i="16"/>
  <c r="W496" i="16" s="1"/>
  <c r="Z496" i="16" s="1"/>
  <c r="S225" i="16"/>
  <c r="T225" i="16"/>
  <c r="W225" i="16" s="1"/>
  <c r="Z225" i="16" s="1"/>
  <c r="S416" i="16"/>
  <c r="T416" i="16"/>
  <c r="W416" i="16" s="1"/>
  <c r="Z416" i="16" s="1"/>
  <c r="S417" i="16"/>
  <c r="T417" i="16"/>
  <c r="W417" i="16" s="1"/>
  <c r="Z417" i="16" s="1"/>
  <c r="S476" i="16"/>
  <c r="T476" i="16"/>
  <c r="W476" i="16" s="1"/>
  <c r="Z476" i="16" s="1"/>
  <c r="S47" i="16"/>
  <c r="T47" i="16"/>
  <c r="S561" i="16"/>
  <c r="T561" i="16"/>
  <c r="S418" i="16"/>
  <c r="T418" i="16"/>
  <c r="W418" i="16" s="1"/>
  <c r="Z418" i="16" s="1"/>
  <c r="S517" i="16"/>
  <c r="T517" i="16"/>
  <c r="W517" i="16" s="1"/>
  <c r="Z517" i="16" s="1"/>
  <c r="S297" i="16"/>
  <c r="T297" i="16"/>
  <c r="W297" i="16" s="1"/>
  <c r="Z297" i="16" s="1"/>
  <c r="S356" i="16"/>
  <c r="T356" i="16"/>
  <c r="W356" i="16" s="1"/>
  <c r="Z356" i="16" s="1"/>
  <c r="S427" i="16"/>
  <c r="T427" i="16"/>
  <c r="W427" i="16" s="1"/>
  <c r="Z427" i="16" s="1"/>
  <c r="S158" i="16"/>
  <c r="T158" i="16"/>
  <c r="W158" i="16" s="1"/>
  <c r="Z158" i="16" s="1"/>
  <c r="S194" i="16"/>
  <c r="T194" i="16"/>
  <c r="W194" i="16" s="1"/>
  <c r="Z194" i="16" s="1"/>
  <c r="S150" i="16"/>
  <c r="T150" i="16"/>
  <c r="W150" i="16" s="1"/>
  <c r="Z150" i="16" s="1"/>
  <c r="S12" i="16"/>
  <c r="T12" i="16"/>
  <c r="S102" i="16"/>
  <c r="T102" i="16"/>
  <c r="W102" i="16" s="1"/>
  <c r="Z102" i="16" s="1"/>
  <c r="S209" i="16"/>
  <c r="T209" i="16"/>
  <c r="W209" i="16" s="1"/>
  <c r="Z209" i="16" s="1"/>
  <c r="S282" i="16"/>
  <c r="T282" i="16"/>
  <c r="W282" i="16" s="1"/>
  <c r="Z282" i="16" s="1"/>
  <c r="S474" i="16"/>
  <c r="T474" i="16"/>
  <c r="W474" i="16" s="1"/>
  <c r="Z474" i="16" s="1"/>
  <c r="S357" i="16"/>
  <c r="T357" i="16"/>
  <c r="W357" i="16" s="1"/>
  <c r="Z357" i="16" s="1"/>
  <c r="S351" i="16"/>
  <c r="T351" i="16"/>
  <c r="W351" i="16" s="1"/>
  <c r="Z351" i="16" s="1"/>
  <c r="S276" i="16"/>
  <c r="T276" i="16"/>
  <c r="S449" i="16"/>
  <c r="T449" i="16"/>
  <c r="W449" i="16" s="1"/>
  <c r="Z449" i="16" s="1"/>
  <c r="S330" i="16"/>
  <c r="T330" i="16"/>
  <c r="W330" i="16" s="1"/>
  <c r="Z330" i="16" s="1"/>
  <c r="S386" i="16"/>
  <c r="T386" i="16"/>
  <c r="W386" i="16" s="1"/>
  <c r="Z386" i="16" s="1"/>
  <c r="S503" i="16"/>
  <c r="T503" i="16"/>
  <c r="W503" i="16" s="1"/>
  <c r="Z503" i="16" s="1"/>
  <c r="S217" i="16"/>
  <c r="T217" i="16"/>
  <c r="W217" i="16" s="1"/>
  <c r="Z217" i="16" s="1"/>
  <c r="S348" i="16"/>
  <c r="T348" i="16"/>
  <c r="W348" i="16" s="1"/>
  <c r="Z348" i="16" s="1"/>
  <c r="S567" i="16"/>
  <c r="T567" i="16"/>
  <c r="W567" i="16" s="1"/>
  <c r="Z567" i="16" s="1"/>
  <c r="S424" i="16"/>
  <c r="T424" i="16"/>
  <c r="W424" i="16" s="1"/>
  <c r="Z424" i="16" s="1"/>
  <c r="S463" i="16"/>
  <c r="T463" i="16"/>
  <c r="W463" i="16" s="1"/>
  <c r="Z463" i="16" s="1"/>
  <c r="S364" i="16"/>
  <c r="T364" i="16"/>
  <c r="W364" i="16" s="1"/>
  <c r="Z364" i="16" s="1"/>
  <c r="S518" i="16"/>
  <c r="T518" i="16"/>
  <c r="W518" i="16" s="1"/>
  <c r="Z518" i="16" s="1"/>
  <c r="S32" i="16"/>
  <c r="T32" i="16"/>
  <c r="W32" i="16" s="1"/>
  <c r="Z32" i="16" s="1"/>
  <c r="S253" i="16"/>
  <c r="T253" i="16"/>
  <c r="S251" i="16"/>
  <c r="T251" i="16"/>
  <c r="W251" i="16" s="1"/>
  <c r="Z251" i="16" s="1"/>
  <c r="S165" i="16"/>
  <c r="T165" i="16"/>
  <c r="W165" i="16" s="1"/>
  <c r="Z165" i="16" s="1"/>
  <c r="S373" i="16"/>
</calcChain>
</file>

<file path=xl/sharedStrings.xml><?xml version="1.0" encoding="utf-8"?>
<sst xmlns="http://schemas.openxmlformats.org/spreadsheetml/2006/main" count="8515" uniqueCount="2066">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</sst>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1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8"/>
  <sheetViews>
    <sheetView tabSelected="1" zoomScale="85" zoomScaleNormal="85" workbookViewId="0">
      <pane xSplit="1" ySplit="1" topLeftCell="Z203" activePane="bottomRight" state="frozen"/>
      <selection pane="topRight" activeCell="B1" sqref="B1"/>
      <selection pane="bottomLeft" activeCell="A2" sqref="A2"/>
      <selection pane="bottomRight" activeCell="AA217" sqref="AA21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9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1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1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4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4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4" ca="1" si="12">_xlfn.CONCAT(V29, "_", T29)</f>
        <v>wand_ai_540_NE</v>
      </c>
      <c r="Z29" s="9" t="str">
        <f t="shared" ref="Z29:Z44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2065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24" t="s">
        <v>590</v>
      </c>
      <c r="B36" s="9" t="s">
        <v>1097</v>
      </c>
      <c r="C36" s="9">
        <v>4</v>
      </c>
      <c r="D36" s="9">
        <v>7</v>
      </c>
      <c r="E36" s="9" t="str">
        <f t="shared" si="8"/>
        <v>BZ-4!07</v>
      </c>
      <c r="F36" s="9" t="s">
        <v>971</v>
      </c>
      <c r="G36" s="9" t="s">
        <v>655</v>
      </c>
      <c r="H36" s="9" t="s">
        <v>652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>
        <f>MATCH($A36, 'Spells By School'!D:D, 0)</f>
        <v>15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 t="e">
        <f>MATCH($A36, 'Spells By School'!I:I, 0)</f>
        <v>#N/A</v>
      </c>
      <c r="S36" s="9" t="str">
        <f t="shared" si="10"/>
        <v>Transmutation</v>
      </c>
      <c r="T36" s="9" t="str">
        <f t="shared" si="11"/>
        <v>TR</v>
      </c>
      <c r="U36" s="9">
        <f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94</v>
      </c>
      <c r="V36" s="9" t="str">
        <f>INDEX('Wand Mapping'!K:K, U36)</f>
        <v>wand_ai_920</v>
      </c>
      <c r="W36" s="9" t="str">
        <f t="shared" si="12"/>
        <v>wand_ai_920_TR</v>
      </c>
      <c r="Y36" s="9" t="s">
        <v>1986</v>
      </c>
      <c r="Z36" s="9" t="str">
        <f t="shared" si="13"/>
        <v>wand_ai_920_TR</v>
      </c>
      <c r="AA36" s="9" t="b">
        <v>1</v>
      </c>
      <c r="AD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V36" s="55">
        <v>64002</v>
      </c>
      <c r="AW36" s="55">
        <v>64003</v>
      </c>
      <c r="AZ36" s="55"/>
      <c r="BA36" s="55"/>
      <c r="BB36" s="55"/>
      <c r="BC36" s="55"/>
      <c r="BD36" s="57">
        <v>4002</v>
      </c>
      <c r="BE36" s="57">
        <f t="shared" si="9"/>
        <v>4003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208</v>
      </c>
      <c r="B37" s="9" t="s">
        <v>1686</v>
      </c>
      <c r="C37" s="9">
        <v>1</v>
      </c>
      <c r="D37" s="9">
        <v>1</v>
      </c>
      <c r="E37" s="9" t="str">
        <f t="shared" si="8"/>
        <v>BZ-O001</v>
      </c>
      <c r="F37" s="9" t="s">
        <v>1518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 t="e">
        <f>MATCH($A37, 'Spells By School'!D:D, 0)</f>
        <v>#N/A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>
        <f>MATCH($A37, 'Spells By School'!I:I, 0)</f>
        <v>3</v>
      </c>
      <c r="S37" s="9" t="str">
        <f t="shared" ca="1" si="10"/>
        <v>Wild Magic</v>
      </c>
      <c r="T37" s="9" t="str">
        <f t="shared" ca="1" si="11"/>
        <v>WM</v>
      </c>
      <c r="U37" s="9">
        <f ca="1"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36</v>
      </c>
      <c r="V37" s="9" t="str">
        <f ca="1">INDEX('Wand Mapping'!K:K, U37)</f>
        <v>wand_ai_340</v>
      </c>
      <c r="W37" s="9" t="str">
        <f t="shared" ca="1" si="12"/>
        <v>wand_ai_340_WM</v>
      </c>
      <c r="Z37" s="9" t="str">
        <f t="shared" ca="1" si="13"/>
        <v>wand_ai_340_WM</v>
      </c>
      <c r="AA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U37" s="9" t="s">
        <v>1991</v>
      </c>
      <c r="AZ37" s="55">
        <v>81066</v>
      </c>
      <c r="BA37" s="55">
        <v>81067</v>
      </c>
      <c r="BD37" s="57">
        <v>1066</v>
      </c>
      <c r="BE37" s="57">
        <f t="shared" si="9"/>
        <v>1067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510</v>
      </c>
      <c r="B38" s="9" t="s">
        <v>1687</v>
      </c>
      <c r="C38" s="9">
        <v>1</v>
      </c>
      <c r="D38" s="9">
        <v>1</v>
      </c>
      <c r="E38" s="9" t="str">
        <f t="shared" si="8"/>
        <v>BZ-O101</v>
      </c>
      <c r="F38" s="9" t="s">
        <v>1519</v>
      </c>
      <c r="G38" s="9" t="s">
        <v>655</v>
      </c>
      <c r="H38" s="9" t="s">
        <v>654</v>
      </c>
      <c r="J38" s="9" t="e">
        <f>MATCH($A38, 'Spells By School'!A:A, 0)</f>
        <v>#N/A</v>
      </c>
      <c r="K38" s="9" t="e">
        <f>MATCH($A38, 'Spells By School'!B:B, 0)</f>
        <v>#N/A</v>
      </c>
      <c r="L38" s="9" t="e">
        <f>MATCH($A38, 'Spells By School'!C:C, 0)</f>
        <v>#N/A</v>
      </c>
      <c r="M38" s="9">
        <f>MATCH($A38, 'Spells By School'!D:D, 0)</f>
        <v>40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Transmutation</v>
      </c>
      <c r="T38" s="9" t="str">
        <f t="shared" si="11"/>
        <v>TR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82</v>
      </c>
      <c r="V38" s="9" t="str">
        <f>INDEX('Wand Mapping'!K:K, U38)</f>
        <v>wand_ai_800</v>
      </c>
      <c r="W38" s="9" t="str">
        <f t="shared" si="12"/>
        <v>wand_ai_800_TR</v>
      </c>
      <c r="Z38" s="9" t="str">
        <f t="shared" si="13"/>
        <v>wand_ai_800_TR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81068</v>
      </c>
      <c r="BA38" s="55">
        <v>81069</v>
      </c>
      <c r="BD38" s="57">
        <v>1068</v>
      </c>
      <c r="BE38" s="57">
        <f t="shared" si="9"/>
        <v>1069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217</v>
      </c>
      <c r="B39" s="9" t="s">
        <v>1688</v>
      </c>
      <c r="C39" s="9">
        <v>1</v>
      </c>
      <c r="D39" s="9">
        <v>1</v>
      </c>
      <c r="E39" s="9" t="str">
        <f t="shared" si="8"/>
        <v>BZ-O201</v>
      </c>
      <c r="F39" s="9" t="s">
        <v>1520</v>
      </c>
      <c r="G39" s="9" t="s">
        <v>655</v>
      </c>
      <c r="H39" s="9" t="s">
        <v>654</v>
      </c>
      <c r="J39" s="9" t="e">
        <f>MATCH($A39, 'Spells By School'!A:A, 0)</f>
        <v>#N/A</v>
      </c>
      <c r="K39" s="9">
        <f>MATCH($A39, 'Spells By School'!B:B, 0)</f>
        <v>83</v>
      </c>
      <c r="L39" s="9" t="e">
        <f>MATCH($A39, 'Spells By School'!C:C, 0)</f>
        <v>#N/A</v>
      </c>
      <c r="M39" s="9" t="e">
        <f>MATCH($A39, 'Spells By School'!D:D, 0)</f>
        <v>#N/A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Conjuration</v>
      </c>
      <c r="T39" s="9" t="str">
        <f t="shared" si="11"/>
        <v>CO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38</v>
      </c>
      <c r="V39" s="9" t="str">
        <f>INDEX('Wand Mapping'!K:K, U39)</f>
        <v>wand_ai_360</v>
      </c>
      <c r="W39" s="9" t="str">
        <f t="shared" si="12"/>
        <v>wand_ai_360_CO</v>
      </c>
      <c r="Z39" s="9" t="str">
        <f t="shared" si="13"/>
        <v>wand_ai_360_CO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Z39" s="55">
        <v>81070</v>
      </c>
      <c r="BA39" s="55">
        <v>81071</v>
      </c>
      <c r="BD39" s="57">
        <v>1070</v>
      </c>
      <c r="BE39" s="57">
        <f t="shared" si="9"/>
        <v>1071</v>
      </c>
      <c r="BF39" s="57" t="b">
        <f t="shared" si="7"/>
        <v>1</v>
      </c>
      <c r="BG39" s="57" t="b">
        <f t="shared" si="7"/>
        <v>1</v>
      </c>
    </row>
    <row r="40" spans="1:59">
      <c r="A40" s="9" t="s">
        <v>385</v>
      </c>
      <c r="B40" s="9" t="s">
        <v>1772</v>
      </c>
      <c r="C40" s="9">
        <v>1</v>
      </c>
      <c r="D40" s="9">
        <v>1</v>
      </c>
      <c r="E40" s="9" t="str">
        <f t="shared" si="8"/>
        <v>BZ-QT01</v>
      </c>
      <c r="F40" s="9" t="s">
        <v>1622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>
        <f>MATCH($A40, 'Spells By School'!D:D, 0)</f>
        <v>42</v>
      </c>
      <c r="N40" s="9" t="e">
        <f>MATCH($A40, 'Spells By School'!E:E, 0)</f>
        <v>#N/A</v>
      </c>
      <c r="O40" s="9" t="e">
        <f>MATCH($A40, 'Spells By School'!F:F, 0)</f>
        <v>#N/A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Transmutation</v>
      </c>
      <c r="T40" s="9" t="str">
        <f t="shared" si="11"/>
        <v>TR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63</v>
      </c>
      <c r="V40" s="9" t="str">
        <f>INDEX('Wand Mapping'!K:K, U40)</f>
        <v>wand_ai_610</v>
      </c>
      <c r="W40" s="9" t="str">
        <f t="shared" si="12"/>
        <v>wand_ai_610_TR</v>
      </c>
      <c r="Z40" s="9" t="str">
        <f t="shared" si="13"/>
        <v>wand_ai_610_TR</v>
      </c>
      <c r="AA40" s="9" t="b">
        <v>1</v>
      </c>
      <c r="AD40" s="9" t="b">
        <v>1</v>
      </c>
      <c r="AH40" s="9" t="b">
        <v>1</v>
      </c>
      <c r="AI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N40" s="9" t="b">
        <v>1</v>
      </c>
      <c r="AZ40" s="55">
        <v>81072</v>
      </c>
      <c r="BA40" s="55">
        <v>81073</v>
      </c>
      <c r="BD40" s="57">
        <v>1072</v>
      </c>
      <c r="BE40" s="57">
        <f t="shared" si="9"/>
        <v>1073</v>
      </c>
      <c r="BF40" s="57" t="b">
        <f t="shared" si="7"/>
        <v>1</v>
      </c>
      <c r="BG40" s="57" t="b">
        <f t="shared" si="7"/>
        <v>1</v>
      </c>
    </row>
    <row r="41" spans="1:59">
      <c r="A41" s="27" t="s">
        <v>609</v>
      </c>
      <c r="B41" s="9" t="s">
        <v>1773</v>
      </c>
      <c r="C41" s="9">
        <v>1</v>
      </c>
      <c r="D41" s="9">
        <v>1</v>
      </c>
      <c r="E41" s="9" t="str">
        <f t="shared" si="8"/>
        <v>BZ-QU01</v>
      </c>
      <c r="F41" s="9" t="s">
        <v>1623</v>
      </c>
      <c r="G41" s="9" t="s">
        <v>655</v>
      </c>
      <c r="H41" s="9" t="s">
        <v>654</v>
      </c>
      <c r="I41" s="9" t="s">
        <v>653</v>
      </c>
      <c r="J41" s="9" t="e">
        <f>MATCH($A41, 'Spells By School'!A:A, 0)</f>
        <v>#N/A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>
        <f>MATCH($A41, 'Spells By School'!F:F, 0)</f>
        <v>29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Enchantment</v>
      </c>
      <c r="T41" s="9" t="str">
        <f t="shared" si="11"/>
        <v>EN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97</v>
      </c>
      <c r="V41" s="9" t="str">
        <f>INDEX('Wand Mapping'!K:K, U41)</f>
        <v>wand_ai_950</v>
      </c>
      <c r="W41" s="9" t="str">
        <f t="shared" si="12"/>
        <v>wand_ai_950_EN</v>
      </c>
      <c r="Z41" s="9" t="str">
        <f t="shared" si="13"/>
        <v>wand_ai_950_EN</v>
      </c>
      <c r="AA41" s="9" t="b">
        <v>1</v>
      </c>
      <c r="AC41" s="9" t="b">
        <v>1</v>
      </c>
      <c r="AD41" s="9" t="b">
        <v>1</v>
      </c>
      <c r="AF41" s="9" t="b">
        <v>1</v>
      </c>
      <c r="AG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81074</v>
      </c>
      <c r="BA41" s="55">
        <v>81075</v>
      </c>
      <c r="BD41" s="57">
        <v>1074</v>
      </c>
      <c r="BE41" s="57">
        <f t="shared" si="9"/>
        <v>1075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522</v>
      </c>
      <c r="B42" s="9" t="s">
        <v>1774</v>
      </c>
      <c r="C42" s="9">
        <v>1</v>
      </c>
      <c r="D42" s="9">
        <v>1</v>
      </c>
      <c r="E42" s="9" t="str">
        <f t="shared" si="8"/>
        <v>BZ-QV01</v>
      </c>
      <c r="F42" s="9" t="s">
        <v>1624</v>
      </c>
      <c r="G42" s="9" t="s">
        <v>655</v>
      </c>
      <c r="H42" s="9" t="s">
        <v>654</v>
      </c>
      <c r="I42" s="9" t="s">
        <v>653</v>
      </c>
      <c r="J42" s="9">
        <f>MATCH($A42, 'Spells By School'!A:A, 0)</f>
        <v>56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 t="e">
        <f>MATCH($A42, 'Spells By School'!F:F, 0)</f>
        <v>#N/A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Abjuration</v>
      </c>
      <c r="T42" s="9" t="str">
        <f t="shared" si="11"/>
        <v>AB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84</v>
      </c>
      <c r="V42" s="9" t="str">
        <f>INDEX('Wand Mapping'!K:K, U42)</f>
        <v>wand_ai_820</v>
      </c>
      <c r="W42" s="9" t="str">
        <f t="shared" si="12"/>
        <v>wand_ai_820_AB</v>
      </c>
      <c r="Z42" s="9" t="str">
        <f t="shared" si="13"/>
        <v>wand_ai_820_AB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81076</v>
      </c>
      <c r="BA42" s="55">
        <v>81077</v>
      </c>
      <c r="BD42" s="57">
        <v>1076</v>
      </c>
      <c r="BE42" s="57">
        <f t="shared" si="9"/>
        <v>1077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512</v>
      </c>
      <c r="B43" s="9" t="s">
        <v>1775</v>
      </c>
      <c r="C43" s="9">
        <v>1</v>
      </c>
      <c r="D43" s="9">
        <v>1</v>
      </c>
      <c r="E43" s="9" t="str">
        <f t="shared" si="8"/>
        <v>BZ-QW01</v>
      </c>
      <c r="F43" s="9" t="s">
        <v>1625</v>
      </c>
      <c r="G43" s="9" t="s">
        <v>655</v>
      </c>
      <c r="H43" s="9" t="s">
        <v>654</v>
      </c>
      <c r="I43" s="9" t="s">
        <v>653</v>
      </c>
      <c r="J43" s="9" t="e">
        <f>MATCH($A43, 'Spells By School'!A:A, 0)</f>
        <v>#N/A</v>
      </c>
      <c r="K43" s="9" t="e">
        <f>MATCH($A43, 'Spells By School'!B:B, 0)</f>
        <v>#N/A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>
        <f>MATCH($A43, 'Spells By School'!F:F, 0)</f>
        <v>47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Enchantment</v>
      </c>
      <c r="T43" s="9" t="str">
        <f t="shared" si="11"/>
        <v>EN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82</v>
      </c>
      <c r="V43" s="9" t="str">
        <f>INDEX('Wand Mapping'!K:K, U43)</f>
        <v>wand_ai_800</v>
      </c>
      <c r="W43" s="9" t="str">
        <f t="shared" si="12"/>
        <v>wand_ai_800_EN</v>
      </c>
      <c r="Z43" s="9" t="str">
        <f t="shared" si="13"/>
        <v>wand_ai_800_EN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Z43" s="55">
        <v>81078</v>
      </c>
      <c r="BA43" s="55">
        <v>81079</v>
      </c>
      <c r="BD43" s="57">
        <v>1078</v>
      </c>
      <c r="BE43" s="57">
        <f t="shared" si="9"/>
        <v>1079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234</v>
      </c>
      <c r="B44" s="9" t="s">
        <v>1690</v>
      </c>
      <c r="C44" s="9">
        <v>1</v>
      </c>
      <c r="D44" s="9">
        <v>1</v>
      </c>
      <c r="E44" s="9" t="str">
        <f t="shared" si="8"/>
        <v>BZ-O401</v>
      </c>
      <c r="F44" s="9" t="s">
        <v>1522</v>
      </c>
      <c r="G44" s="9" t="s">
        <v>655</v>
      </c>
      <c r="H44" s="9" t="s">
        <v>654</v>
      </c>
      <c r="J44" s="9" t="e">
        <f>MATCH($A44, 'Spells By School'!A:A, 0)</f>
        <v>#N/A</v>
      </c>
      <c r="K44" s="9">
        <f>MATCH($A44, 'Spells By School'!B:B, 0)</f>
        <v>25</v>
      </c>
      <c r="L44" s="9" t="e">
        <f>MATCH($A44, 'Spells By School'!C:C, 0)</f>
        <v>#N/A</v>
      </c>
      <c r="M44" s="9" t="e">
        <f>MATCH($A44, 'Spells By School'!D:D, 0)</f>
        <v>#N/A</v>
      </c>
      <c r="N44" s="9" t="e">
        <f>MATCH($A44, 'Spells By School'!E:E, 0)</f>
        <v>#N/A</v>
      </c>
      <c r="O44" s="9" t="e">
        <f>MATCH($A44, 'Spells By School'!F:F, 0)</f>
        <v>#N/A</v>
      </c>
      <c r="P44" s="9" t="e">
        <f ca="1">MATCH($A44, 'Spells By School'!G:G, 0)</f>
        <v>#N/A</v>
      </c>
      <c r="Q44" s="9" t="e">
        <f>MATCH($A44, 'Spells By School'!H:H, 0)</f>
        <v>#N/A</v>
      </c>
      <c r="R44" s="9" t="e">
        <f>MATCH($A44, 'Spells By School'!I:I, 0)</f>
        <v>#N/A</v>
      </c>
      <c r="S44" s="9" t="str">
        <f t="shared" si="10"/>
        <v>Conjuration</v>
      </c>
      <c r="T44" s="9" t="str">
        <f t="shared" si="11"/>
        <v>CO</v>
      </c>
      <c r="U44" s="9">
        <f>IF(ISNA($J44), IF(ISNA($K44), IF(ISNA($L44), IF(ISNA($M44), IF(ISNA($N44), IF(ISNA($O44), IF(ISNA($P44), IF(ISNA($Q44), IF(ISNA($R44), "###error###", MATCH(A44, 'Wand Mapping'!J:J,0)),MATCH(A44, 'Wand Mapping'!I:I,0)),MATCH(A44, 'Wand Mapping'!H:H,0)),MATCH(A44, 'Wand Mapping'!G:G,0)),MATCH(A44, 'Wand Mapping'!F:F,0)),MATCH(A44, 'Wand Mapping'!E:E,0)),MATCH(A44, 'Wand Mapping'!D:D,0)),MATCH(A44, 'Wand Mapping'!C:C,0)),MATCH(A44, 'Wand Mapping'!B:B,0))</f>
        <v>41</v>
      </c>
      <c r="V44" s="9" t="str">
        <f>INDEX('Wand Mapping'!K:K, U44)</f>
        <v>wand_ai_390</v>
      </c>
      <c r="W44" s="9" t="str">
        <f t="shared" si="12"/>
        <v>wand_ai_390_CO</v>
      </c>
      <c r="Z44" s="9" t="str">
        <f t="shared" si="13"/>
        <v>wand_ai_390_CO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 t="b">
        <v>1</v>
      </c>
      <c r="AZ44" s="55">
        <v>81080</v>
      </c>
      <c r="BA44" s="55">
        <v>81081</v>
      </c>
      <c r="BD44" s="57">
        <v>1080</v>
      </c>
      <c r="BE44" s="57">
        <f t="shared" si="9"/>
        <v>1081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1992</v>
      </c>
      <c r="B45" s="9" t="s">
        <v>1931</v>
      </c>
      <c r="C45" s="9">
        <v>1</v>
      </c>
      <c r="D45" s="9">
        <v>1</v>
      </c>
      <c r="E45" s="9" t="str">
        <f t="shared" si="8"/>
        <v>BZ-YG01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91082</v>
      </c>
      <c r="BC45" s="55">
        <v>91083</v>
      </c>
      <c r="BD45" s="59">
        <v>1082</v>
      </c>
      <c r="BE45" s="57">
        <f t="shared" si="9"/>
        <v>1083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2012</v>
      </c>
      <c r="B46" s="9" t="s">
        <v>1932</v>
      </c>
      <c r="C46" s="9">
        <v>1</v>
      </c>
      <c r="D46" s="9">
        <v>1</v>
      </c>
      <c r="E46" s="9" t="str">
        <f t="shared" si="8"/>
        <v>BZ-YH01</v>
      </c>
      <c r="G46" s="9" t="s">
        <v>2008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BB46" s="55">
        <v>91084</v>
      </c>
      <c r="BC46" s="55">
        <v>91085</v>
      </c>
      <c r="BD46" s="59">
        <v>1084</v>
      </c>
      <c r="BE46" s="57">
        <f t="shared" si="9"/>
        <v>1085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657</v>
      </c>
      <c r="B47" s="9" t="s">
        <v>1832</v>
      </c>
      <c r="C47" s="9">
        <v>1</v>
      </c>
      <c r="D47" s="9">
        <v>1</v>
      </c>
      <c r="E47" s="9" t="str">
        <f t="shared" si="8"/>
        <v>BZ-SI01</v>
      </c>
      <c r="F47" s="9" t="s">
        <v>803</v>
      </c>
      <c r="G47" s="9" t="s">
        <v>655</v>
      </c>
      <c r="H47" s="9" t="s">
        <v>654</v>
      </c>
      <c r="I47" s="9" t="s">
        <v>657</v>
      </c>
      <c r="J47" s="9" t="e">
        <f>MATCH($A47, 'Spells By School'!A:A, 0)</f>
        <v>#N/A</v>
      </c>
      <c r="K47" s="9" t="e">
        <f>MATCH($A47, 'Spells By School'!B:B, 0)</f>
        <v>#N/A</v>
      </c>
      <c r="L47" s="9">
        <f>MATCH($A47, 'Spells By School'!C:C, 0)</f>
        <v>22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ref="S47:S63" si="21">IF(ISNA($J47), IF(ISNA($K47), IF(ISNA($L47), IF(ISNA($M47), IF(ISNA($N47), IF(ISNA($O47), IF(ISNA($P47), IF(ISNA($Q47), IF(ISNA($R47), "###error###", R$1),Q$1),P$1),O$1),N$1),M$1),L$1),K$1),J$1)</f>
        <v>Divination</v>
      </c>
      <c r="T47" s="9" t="str">
        <f t="shared" ref="T47:T63" si="22">IF(ISNA($J47), IF(ISNA($K47), IF(ISNA($L47), IF(ISNA($M47), IF(ISNA($N47), IF(ISNA($O47), IF(ISNA($P47), IF(ISNA($Q47), IF(ISNA($R47), "###error###", "WM"),"IL"),"NE"),"EN"),"EV"),"TR"),"DI"),"CO"),"AB")</f>
        <v>DI</v>
      </c>
      <c r="U47" s="9" t="e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#N/A</v>
      </c>
      <c r="V47" s="9" t="e">
        <f>INDEX('Wand Mapping'!K:K, U47)</f>
        <v>#N/A</v>
      </c>
      <c r="W47" s="9" t="e">
        <f t="shared" ref="W47:W63" si="23">_xlfn.CONCAT(V47, "_", T47)</f>
        <v>#N/A</v>
      </c>
      <c r="X47" s="60" t="s">
        <v>1959</v>
      </c>
      <c r="Z47" s="9" t="str">
        <f t="shared" ref="Z47:Z63" si="24">IF(ISBLANK(X47), W47, X47)</f>
        <v>wand_ai_160_DI</v>
      </c>
      <c r="AA47" s="9" t="b">
        <v>1</v>
      </c>
      <c r="AD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Z47" s="55">
        <v>81086</v>
      </c>
      <c r="BA47" s="55">
        <v>81087</v>
      </c>
      <c r="BB47" s="55">
        <v>91086</v>
      </c>
      <c r="BC47" s="55">
        <v>91087</v>
      </c>
      <c r="BD47" s="59">
        <v>1086</v>
      </c>
      <c r="BE47" s="57">
        <f t="shared" si="9"/>
        <v>1087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52</v>
      </c>
      <c r="B48" s="9" t="s">
        <v>883</v>
      </c>
      <c r="C48" s="9">
        <v>1</v>
      </c>
      <c r="D48" s="9">
        <v>1</v>
      </c>
      <c r="E48" s="9" t="str">
        <f t="shared" si="8"/>
        <v>BZ-1M01</v>
      </c>
      <c r="F48" s="9" t="s">
        <v>840</v>
      </c>
      <c r="G48" s="9" t="s">
        <v>655</v>
      </c>
      <c r="H48" s="9" t="s">
        <v>652</v>
      </c>
      <c r="J48" s="9" t="e">
        <f>MATCH($A48, 'Spells By School'!A:A, 0)</f>
        <v>#N/A</v>
      </c>
      <c r="K48" s="9">
        <f>MATCH($A48, 'Spells By School'!B:B, 0)</f>
        <v>7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 t="e">
        <f>MATCH($A48, 'Spells By School'!F:F, 0)</f>
        <v>#N/A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Conjuration</v>
      </c>
      <c r="T48" s="9" t="str">
        <f t="shared" si="22"/>
        <v>CO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10</v>
      </c>
      <c r="V48" s="9" t="str">
        <f>INDEX('Wand Mapping'!K:K, U48)</f>
        <v>wand_ai_080</v>
      </c>
      <c r="W48" s="9" t="str">
        <f t="shared" si="23"/>
        <v>wand_ai_080_CO</v>
      </c>
      <c r="Z48" s="9" t="str">
        <f t="shared" si="24"/>
        <v>wand_ai_080_CO</v>
      </c>
      <c r="AB48" s="9" t="b">
        <v>1</v>
      </c>
      <c r="AC48" s="9" t="b">
        <v>1</v>
      </c>
      <c r="AE48" s="9" t="b">
        <v>1</v>
      </c>
      <c r="AF48" s="9" t="b">
        <v>1</v>
      </c>
      <c r="AG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61500</v>
      </c>
      <c r="AW48" s="55">
        <v>61501</v>
      </c>
      <c r="BB48" s="55">
        <v>91500</v>
      </c>
      <c r="BC48" s="55">
        <v>91501</v>
      </c>
      <c r="BD48" s="57">
        <v>1500</v>
      </c>
      <c r="BE48" s="57">
        <f t="shared" si="9"/>
        <v>1501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547</v>
      </c>
      <c r="B49" s="9" t="s">
        <v>884</v>
      </c>
      <c r="C49" s="9">
        <v>1</v>
      </c>
      <c r="D49" s="9">
        <v>1</v>
      </c>
      <c r="E49" s="9" t="str">
        <f t="shared" si="8"/>
        <v>BZ-1N01</v>
      </c>
      <c r="F49" s="9" t="s">
        <v>841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>
        <f>MATCH($A49, 'Spells By School'!F:F, 0)</f>
        <v>7</v>
      </c>
      <c r="P49" s="9" t="e">
        <f ca="1">MATCH($A49, 'Spells By School'!G:G, 0)</f>
        <v>#N/A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si="21"/>
        <v>Enchantment</v>
      </c>
      <c r="T49" s="9" t="str">
        <f t="shared" si="22"/>
        <v>EN</v>
      </c>
      <c r="U49" s="9">
        <f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87</v>
      </c>
      <c r="V49" s="9" t="str">
        <f>INDEX('Wand Mapping'!K:K, U49)</f>
        <v>wand_ai_850</v>
      </c>
      <c r="W49" s="9" t="str">
        <f t="shared" si="23"/>
        <v>wand_ai_850_EN</v>
      </c>
      <c r="Z49" s="9" t="str">
        <f t="shared" si="24"/>
        <v>wand_ai_850_EN</v>
      </c>
      <c r="AB49" s="9" t="b">
        <v>1</v>
      </c>
      <c r="AE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61502</v>
      </c>
      <c r="AW49" s="55">
        <v>61503</v>
      </c>
      <c r="AX49" s="55">
        <v>71502</v>
      </c>
      <c r="AY49" s="55">
        <v>71503</v>
      </c>
      <c r="AZ49" s="55">
        <v>81502</v>
      </c>
      <c r="BA49" s="55">
        <v>81503</v>
      </c>
      <c r="BB49" s="55">
        <v>91502</v>
      </c>
      <c r="BC49" s="55">
        <v>91503</v>
      </c>
      <c r="BD49" s="57">
        <v>1502</v>
      </c>
      <c r="BE49" s="57">
        <f t="shared" si="9"/>
        <v>1503</v>
      </c>
      <c r="BF49" s="57" t="b">
        <f t="shared" si="7"/>
        <v>1</v>
      </c>
      <c r="BG49" s="57" t="b">
        <f t="shared" si="7"/>
        <v>1</v>
      </c>
    </row>
    <row r="50" spans="1:59">
      <c r="A50" s="9" t="s">
        <v>201</v>
      </c>
      <c r="B50" s="9" t="s">
        <v>885</v>
      </c>
      <c r="C50" s="9">
        <v>1</v>
      </c>
      <c r="D50" s="9">
        <v>1</v>
      </c>
      <c r="E50" s="9" t="str">
        <f t="shared" si="8"/>
        <v>BZ-1O01</v>
      </c>
      <c r="F50" s="9" t="s">
        <v>842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 t="e">
        <f>MATCH($A50, 'Spells By School'!C:C, 0)</f>
        <v>#N/A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>
        <f ca="1">MATCH($A50, 'Spells By School'!G:G, 0)</f>
        <v>18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ca="1" si="21"/>
        <v>Necromancy</v>
      </c>
      <c r="T50" s="9" t="str">
        <f t="shared" ca="1" si="22"/>
        <v>NE</v>
      </c>
      <c r="U50" s="9">
        <f ca="1"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35</v>
      </c>
      <c r="V50" s="9" t="str">
        <f ca="1">INDEX('Wand Mapping'!K:K, U50)</f>
        <v>wand_ai_330</v>
      </c>
      <c r="W50" s="9" t="str">
        <f t="shared" ca="1" si="23"/>
        <v>wand_ai_330_NE</v>
      </c>
      <c r="Z50" s="9" t="str">
        <f t="shared" ca="1" si="24"/>
        <v>wand_ai_330_NE</v>
      </c>
      <c r="AB50" s="9" t="b">
        <v>1</v>
      </c>
      <c r="AC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61504</v>
      </c>
      <c r="AW50" s="55">
        <v>61505</v>
      </c>
      <c r="AX50" s="55">
        <v>71504</v>
      </c>
      <c r="AY50" s="55">
        <v>71505</v>
      </c>
      <c r="BB50" s="55">
        <v>91504</v>
      </c>
      <c r="BC50" s="55">
        <v>91505</v>
      </c>
      <c r="BD50" s="57">
        <v>1504</v>
      </c>
      <c r="BE50" s="57">
        <f t="shared" si="9"/>
        <v>1505</v>
      </c>
      <c r="BF50" s="57" t="b">
        <f t="shared" ref="BF50:BG67" si="25"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 t="shared" si="25"/>
        <v>1</v>
      </c>
    </row>
    <row r="51" spans="1:59">
      <c r="A51" s="22" t="s">
        <v>310</v>
      </c>
      <c r="B51" s="9" t="s">
        <v>886</v>
      </c>
      <c r="C51" s="9">
        <v>1</v>
      </c>
      <c r="D51" s="9">
        <v>1</v>
      </c>
      <c r="E51" s="9" t="str">
        <f t="shared" si="8"/>
        <v>BZ-1P01</v>
      </c>
      <c r="F51" s="9" t="s">
        <v>843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>
        <f>MATCH($A51, 'Spells By School'!C:C, 0)</f>
        <v>5</v>
      </c>
      <c r="M51" s="9" t="e">
        <f>MATCH($A51, 'Spells By School'!D:D, 0)</f>
        <v>#N/A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Divination</v>
      </c>
      <c r="T51" s="9" t="str">
        <f t="shared" si="22"/>
        <v>DI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51</v>
      </c>
      <c r="V51" s="9" t="str">
        <f>INDEX('Wand Mapping'!K:K, U51)</f>
        <v>wand_ai_490</v>
      </c>
      <c r="W51" s="9" t="str">
        <f t="shared" si="23"/>
        <v>wand_ai_490_DI</v>
      </c>
      <c r="Z51" s="9" t="str">
        <f t="shared" si="24"/>
        <v>wand_ai_490_DI</v>
      </c>
      <c r="AA51" s="9" t="b">
        <v>1</v>
      </c>
      <c r="AB51" s="9" t="b">
        <v>1</v>
      </c>
      <c r="AC51" s="9" t="b">
        <v>1</v>
      </c>
      <c r="AD51" s="9" t="b">
        <v>1</v>
      </c>
      <c r="AE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61506</v>
      </c>
      <c r="AW51" s="55">
        <v>61507</v>
      </c>
      <c r="AX51" s="55">
        <v>71506</v>
      </c>
      <c r="AY51" s="55">
        <v>71507</v>
      </c>
      <c r="BB51" s="55"/>
      <c r="BC51" s="55"/>
      <c r="BD51" s="57">
        <v>1506</v>
      </c>
      <c r="BE51" s="57">
        <f t="shared" si="9"/>
        <v>1507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461</v>
      </c>
      <c r="B52" s="9" t="s">
        <v>887</v>
      </c>
      <c r="C52" s="9">
        <v>1</v>
      </c>
      <c r="D52" s="9">
        <v>1</v>
      </c>
      <c r="E52" s="9" t="str">
        <f t="shared" ref="E52:E83" si="26">_xlfn.CONCAT(B52, RIGHT(_xlfn.CONCAT("0", D52), 2))</f>
        <v>BZ-1Q01</v>
      </c>
      <c r="F52" s="9" t="s">
        <v>844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>
        <f>MATCH($A52, 'Spells By School'!D:D, 0)</f>
        <v>23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si="21"/>
        <v>Transmutation</v>
      </c>
      <c r="T52" s="9" t="str">
        <f t="shared" si="22"/>
        <v>TR</v>
      </c>
      <c r="U52" s="9">
        <f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75</v>
      </c>
      <c r="V52" s="9" t="str">
        <f>INDEX('Wand Mapping'!K:K, U52)</f>
        <v>wand_ai_730</v>
      </c>
      <c r="W52" s="9" t="str">
        <f t="shared" si="23"/>
        <v>wand_ai_730_TR</v>
      </c>
      <c r="Z52" s="9" t="str">
        <f t="shared" si="24"/>
        <v>wand_ai_730_TR</v>
      </c>
      <c r="AC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61508</v>
      </c>
      <c r="AW52" s="55">
        <v>61509</v>
      </c>
      <c r="AX52" s="55">
        <v>71508</v>
      </c>
      <c r="AY52" s="55">
        <v>71509</v>
      </c>
      <c r="AZ52" s="55">
        <v>81508</v>
      </c>
      <c r="BA52" s="55">
        <v>81509</v>
      </c>
      <c r="BB52" s="55">
        <v>91508</v>
      </c>
      <c r="BC52" s="55">
        <v>91509</v>
      </c>
      <c r="BD52" s="57">
        <v>1508</v>
      </c>
      <c r="BE52" s="57">
        <f t="shared" ref="BE52:BE83" si="27">IF(BD52="", "", BD52+1)</f>
        <v>1509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2013</v>
      </c>
      <c r="B53" s="9" t="s">
        <v>888</v>
      </c>
      <c r="C53" s="9">
        <v>1</v>
      </c>
      <c r="D53" s="9">
        <v>1</v>
      </c>
      <c r="E53" s="9" t="str">
        <f t="shared" si="26"/>
        <v>BZ-1R01</v>
      </c>
      <c r="F53" s="9" t="s">
        <v>845</v>
      </c>
      <c r="G53" s="9" t="s">
        <v>655</v>
      </c>
      <c r="H53" s="9" t="s">
        <v>652</v>
      </c>
      <c r="J53" s="9" t="e">
        <f>MATCH($A53, 'Spells By School'!A:A, 0)</f>
        <v>#N/A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ca="1" si="21"/>
        <v>###error###</v>
      </c>
      <c r="T53" s="9" t="str">
        <f t="shared" ca="1" si="22"/>
        <v>###error###</v>
      </c>
      <c r="U53" s="9" t="str">
        <f ca="1"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###error###</v>
      </c>
      <c r="V53" s="9" t="e">
        <f ca="1">INDEX('Wand Mapping'!K:K, U53)</f>
        <v>#VALUE!</v>
      </c>
      <c r="W53" s="9" t="e">
        <f t="shared" ca="1" si="23"/>
        <v>#VALUE!</v>
      </c>
      <c r="Z53" s="9" t="e">
        <f t="shared" ca="1" si="24"/>
        <v>#VALUE!</v>
      </c>
      <c r="AB53" s="9" t="b">
        <v>1</v>
      </c>
      <c r="AC53" s="9" t="b">
        <v>1</v>
      </c>
      <c r="AE53" s="9" t="b">
        <v>1</v>
      </c>
      <c r="AF53" s="9" t="b">
        <v>1</v>
      </c>
      <c r="AG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61510</v>
      </c>
      <c r="AW53" s="55">
        <v>61511</v>
      </c>
      <c r="AX53" s="55">
        <v>71510</v>
      </c>
      <c r="AY53" s="55">
        <v>71511</v>
      </c>
      <c r="AZ53" s="55">
        <v>81510</v>
      </c>
      <c r="BA53" s="55">
        <v>81511</v>
      </c>
      <c r="BB53" s="55">
        <v>91510</v>
      </c>
      <c r="BC53" s="55">
        <v>91511</v>
      </c>
      <c r="BD53" s="57">
        <v>1510</v>
      </c>
      <c r="BE53" s="57">
        <f t="shared" si="27"/>
        <v>1511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606</v>
      </c>
      <c r="B54" s="9" t="s">
        <v>890</v>
      </c>
      <c r="C54" s="9">
        <v>1</v>
      </c>
      <c r="D54" s="9">
        <v>1</v>
      </c>
      <c r="E54" s="9" t="str">
        <f t="shared" si="26"/>
        <v>BZ-1T01</v>
      </c>
      <c r="F54" s="9" t="s">
        <v>847</v>
      </c>
      <c r="G54" s="9" t="s">
        <v>655</v>
      </c>
      <c r="H54" s="9" t="s">
        <v>652</v>
      </c>
      <c r="J54" s="9">
        <f>MATCH($A54, 'Spells By School'!A:A, 0)</f>
        <v>58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97</v>
      </c>
      <c r="V54" s="9" t="str">
        <f>INDEX('Wand Mapping'!K:K, U54)</f>
        <v>wand_ai_950</v>
      </c>
      <c r="W54" s="9" t="str">
        <f t="shared" si="23"/>
        <v>wand_ai_950_AB</v>
      </c>
      <c r="Z54" s="9" t="str">
        <f t="shared" si="24"/>
        <v>wand_ai_950_AB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 t="b">
        <v>1</v>
      </c>
      <c r="AV54" s="55">
        <v>61512</v>
      </c>
      <c r="AW54" s="55">
        <v>61513</v>
      </c>
      <c r="AX54" s="55">
        <v>71512</v>
      </c>
      <c r="AY54" s="55">
        <v>71513</v>
      </c>
      <c r="BB54" s="55">
        <v>91512</v>
      </c>
      <c r="BC54" s="55">
        <v>91513</v>
      </c>
      <c r="BD54" s="57">
        <v>1512</v>
      </c>
      <c r="BE54" s="57">
        <f t="shared" si="27"/>
        <v>1513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538</v>
      </c>
      <c r="B55" s="9" t="s">
        <v>891</v>
      </c>
      <c r="C55" s="9">
        <v>1</v>
      </c>
      <c r="D55" s="9">
        <v>1</v>
      </c>
      <c r="E55" s="9" t="str">
        <f t="shared" si="26"/>
        <v>BZ-1U01</v>
      </c>
      <c r="F55" s="9" t="s">
        <v>848</v>
      </c>
      <c r="G55" s="9" t="s">
        <v>655</v>
      </c>
      <c r="H55" s="9" t="s">
        <v>652</v>
      </c>
      <c r="J55" s="9">
        <f>MATCH($A55, 'Spells By School'!A:A, 0)</f>
        <v>63</v>
      </c>
      <c r="K55" s="9" t="e">
        <f>MATCH($A55, 'Spells By School'!B:B, 0)</f>
        <v>#N/A</v>
      </c>
      <c r="L55" s="9" t="e">
        <f>MATCH($A55, 'Spells By School'!C:C, 0)</f>
        <v>#N/A</v>
      </c>
      <c r="M55" s="9" t="e">
        <f>MATCH($A55, 'Spells By School'!D:D, 0)</f>
        <v>#N/A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Abjuration</v>
      </c>
      <c r="T55" s="9" t="str">
        <f t="shared" si="22"/>
        <v>AB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86</v>
      </c>
      <c r="V55" s="9" t="str">
        <f>INDEX('Wand Mapping'!K:K, U55)</f>
        <v>wand_ai_840</v>
      </c>
      <c r="W55" s="9" t="str">
        <f t="shared" si="23"/>
        <v>wand_ai_840_AB</v>
      </c>
      <c r="Z55" s="9" t="str">
        <f t="shared" si="24"/>
        <v>wand_ai_840_AB</v>
      </c>
      <c r="AB55" s="9" t="b">
        <v>1</v>
      </c>
      <c r="AE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V55" s="55">
        <v>61514</v>
      </c>
      <c r="AW55" s="55">
        <v>61515</v>
      </c>
      <c r="BB55" s="55">
        <v>91514</v>
      </c>
      <c r="BC55" s="55">
        <v>91515</v>
      </c>
      <c r="BD55" s="57">
        <v>1514</v>
      </c>
      <c r="BE55" s="57">
        <f t="shared" si="27"/>
        <v>1515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223</v>
      </c>
      <c r="B56" s="9" t="s">
        <v>892</v>
      </c>
      <c r="C56" s="9">
        <v>1</v>
      </c>
      <c r="D56" s="9">
        <v>1</v>
      </c>
      <c r="E56" s="9" t="str">
        <f t="shared" si="26"/>
        <v>BZ-1V01</v>
      </c>
      <c r="F56" s="9" t="s">
        <v>849</v>
      </c>
      <c r="G56" s="9" t="s">
        <v>655</v>
      </c>
      <c r="H56" s="9" t="s">
        <v>652</v>
      </c>
      <c r="J56" s="9" t="e">
        <f>MATCH($A56, 'Spells By School'!A:A, 0)</f>
        <v>#N/A</v>
      </c>
      <c r="K56" s="9" t="e">
        <f>MATCH($A56, 'Spells By School'!B:B, 0)</f>
        <v>#N/A</v>
      </c>
      <c r="L56" s="9" t="e">
        <f>MATCH($A56, 'Spells By School'!C:C, 0)</f>
        <v>#N/A</v>
      </c>
      <c r="M56" s="9">
        <f>MATCH($A56, 'Spells By School'!D:D, 0)</f>
        <v>62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Transmutation</v>
      </c>
      <c r="T56" s="9" t="str">
        <f t="shared" si="22"/>
        <v>TR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39</v>
      </c>
      <c r="V56" s="9" t="str">
        <f>INDEX('Wand Mapping'!K:K, U56)</f>
        <v>wand_ai_370</v>
      </c>
      <c r="W56" s="9" t="str">
        <f t="shared" si="23"/>
        <v>wand_ai_370_TR</v>
      </c>
      <c r="Z56" s="9" t="str">
        <f t="shared" si="24"/>
        <v>wand_ai_370_TR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 t="b">
        <v>1</v>
      </c>
      <c r="AV56" s="55">
        <v>61516</v>
      </c>
      <c r="AW56" s="55">
        <v>61517</v>
      </c>
      <c r="BB56" s="55">
        <v>91516</v>
      </c>
      <c r="BC56" s="55">
        <v>91517</v>
      </c>
      <c r="BD56" s="57">
        <v>1516</v>
      </c>
      <c r="BE56" s="57">
        <f t="shared" si="27"/>
        <v>1517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44</v>
      </c>
      <c r="B57" s="9" t="s">
        <v>893</v>
      </c>
      <c r="C57" s="9">
        <v>1</v>
      </c>
      <c r="D57" s="9">
        <v>1</v>
      </c>
      <c r="E57" s="9" t="str">
        <f t="shared" si="26"/>
        <v>BZ-1W01</v>
      </c>
      <c r="F57" s="9" t="s">
        <v>850</v>
      </c>
      <c r="G57" s="9" t="s">
        <v>655</v>
      </c>
      <c r="H57" s="9" t="s">
        <v>652</v>
      </c>
      <c r="J57" s="9">
        <f>MATCH($A57, 'Spells By School'!A:A, 0)</f>
        <v>7</v>
      </c>
      <c r="K57" s="9" t="e">
        <f>MATCH($A57, 'Spells By School'!B:B, 0)</f>
        <v>#N/A</v>
      </c>
      <c r="L57" s="9" t="e">
        <f>MATCH($A57, 'Spells By School'!C:C, 0)</f>
        <v>#N/A</v>
      </c>
      <c r="M57" s="9" t="e">
        <f>MATCH($A57, 'Spells By School'!D:D, 0)</f>
        <v>#N/A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Abjuration</v>
      </c>
      <c r="T57" s="9" t="str">
        <f t="shared" si="22"/>
        <v>AB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9</v>
      </c>
      <c r="V57" s="9" t="str">
        <f>INDEX('Wand Mapping'!K:K, U57)</f>
        <v>wand_ai_070</v>
      </c>
      <c r="W57" s="9" t="str">
        <f t="shared" si="23"/>
        <v>wand_ai_070_AB</v>
      </c>
      <c r="Z57" s="9" t="str">
        <f t="shared" si="24"/>
        <v>wand_ai_070_AB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61518</v>
      </c>
      <c r="AW57" s="55">
        <v>61519</v>
      </c>
      <c r="BB57" s="55">
        <v>91518</v>
      </c>
      <c r="BC57" s="55">
        <v>91519</v>
      </c>
      <c r="BD57" s="57">
        <v>1518</v>
      </c>
      <c r="BE57" s="57">
        <f t="shared" si="27"/>
        <v>1519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404</v>
      </c>
      <c r="B58" s="9" t="s">
        <v>894</v>
      </c>
      <c r="C58" s="9">
        <v>1</v>
      </c>
      <c r="D58" s="9">
        <v>1</v>
      </c>
      <c r="E58" s="9" t="str">
        <f t="shared" si="26"/>
        <v>BZ-1X01</v>
      </c>
      <c r="F58" s="9" t="s">
        <v>851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18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66</v>
      </c>
      <c r="V58" s="9" t="str">
        <f>INDEX('Wand Mapping'!K:K, U58)</f>
        <v>wand_ai_640</v>
      </c>
      <c r="W58" s="9" t="str">
        <f t="shared" si="23"/>
        <v>wand_ai_640_TR</v>
      </c>
      <c r="Z58" s="9" t="str">
        <f t="shared" si="24"/>
        <v>wand_ai_640_TR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V58" s="55">
        <v>61520</v>
      </c>
      <c r="AW58" s="55">
        <v>61521</v>
      </c>
      <c r="BB58" s="55">
        <v>91520</v>
      </c>
      <c r="BC58" s="55">
        <v>91521</v>
      </c>
      <c r="BD58" s="57">
        <v>1520</v>
      </c>
      <c r="BE58" s="57">
        <f t="shared" si="27"/>
        <v>1521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699</v>
      </c>
      <c r="B59" s="9" t="s">
        <v>895</v>
      </c>
      <c r="C59" s="9">
        <v>1</v>
      </c>
      <c r="D59" s="9">
        <v>1</v>
      </c>
      <c r="E59" s="9" t="str">
        <f t="shared" si="26"/>
        <v>BZ-1Y01</v>
      </c>
      <c r="F59" s="9" t="s">
        <v>852</v>
      </c>
      <c r="G59" s="9" t="s">
        <v>655</v>
      </c>
      <c r="H59" s="9" t="s">
        <v>652</v>
      </c>
      <c r="J59" s="9" t="e">
        <f>MATCH($A59, 'Spells By School'!A:A, 0)</f>
        <v>#N/A</v>
      </c>
      <c r="K59" s="9" t="e">
        <f>MATCH($A59, 'Spells By School'!B:B, 0)</f>
        <v>#N/A</v>
      </c>
      <c r="L59" s="9" t="e">
        <f>MATCH($A59, 'Spells By School'!C:C, 0)</f>
        <v>#N/A</v>
      </c>
      <c r="M59" s="9">
        <f>MATCH($A59, 'Spells By School'!D:D, 0)</f>
        <v>94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Transmutation</v>
      </c>
      <c r="T59" s="9" t="str">
        <f t="shared" si="22"/>
        <v>TR</v>
      </c>
      <c r="U59" s="9" t="e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#N/A</v>
      </c>
      <c r="V59" s="9" t="e">
        <f>INDEX('Wand Mapping'!K:K, U59)</f>
        <v>#N/A</v>
      </c>
      <c r="W59" s="9" t="e">
        <f t="shared" si="23"/>
        <v>#N/A</v>
      </c>
      <c r="X59" s="60" t="s">
        <v>1963</v>
      </c>
      <c r="Z59" s="9" t="str">
        <f t="shared" si="24"/>
        <v>wand_ai_750_TR</v>
      </c>
      <c r="AB59" s="9" t="b">
        <v>1</v>
      </c>
      <c r="AC59" s="9" t="b">
        <v>1</v>
      </c>
      <c r="AE59" s="9" t="b">
        <v>1</v>
      </c>
      <c r="AF59" s="9" t="b">
        <v>1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 t="b">
        <v>1</v>
      </c>
      <c r="AV59" s="55">
        <v>61522</v>
      </c>
      <c r="AW59" s="55">
        <v>61523</v>
      </c>
      <c r="BB59" s="55">
        <v>91522</v>
      </c>
      <c r="BC59" s="55">
        <v>91523</v>
      </c>
      <c r="BD59" s="57">
        <v>1522</v>
      </c>
      <c r="BE59" s="57">
        <f t="shared" si="27"/>
        <v>1523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625</v>
      </c>
      <c r="B60" s="9" t="s">
        <v>896</v>
      </c>
      <c r="C60" s="9">
        <v>1</v>
      </c>
      <c r="D60" s="9">
        <v>1</v>
      </c>
      <c r="E60" s="9" t="str">
        <f t="shared" si="26"/>
        <v>BZ-1Z01</v>
      </c>
      <c r="F60" s="9" t="s">
        <v>853</v>
      </c>
      <c r="G60" s="9" t="s">
        <v>655</v>
      </c>
      <c r="H60" s="9" t="s">
        <v>652</v>
      </c>
      <c r="J60" s="9">
        <f>MATCH($A60, 'Spells By School'!A:A, 0)</f>
        <v>76</v>
      </c>
      <c r="K60" s="9" t="e">
        <f>MATCH($A60, 'Spells By School'!B:B, 0)</f>
        <v>#N/A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Abjuration</v>
      </c>
      <c r="T60" s="9" t="str">
        <f t="shared" si="22"/>
        <v>AB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100</v>
      </c>
      <c r="V60" s="9" t="str">
        <f>INDEX('Wand Mapping'!K:K, U60)</f>
        <v>wand_ai_980</v>
      </c>
      <c r="W60" s="9" t="str">
        <f t="shared" si="23"/>
        <v>wand_ai_980_AB</v>
      </c>
      <c r="Z60" s="9" t="str">
        <f t="shared" si="24"/>
        <v>wand_ai_980_AB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V60" s="55">
        <v>61524</v>
      </c>
      <c r="AW60" s="55">
        <v>61525</v>
      </c>
      <c r="BB60" s="55">
        <v>91524</v>
      </c>
      <c r="BC60" s="55">
        <v>91525</v>
      </c>
      <c r="BD60" s="57">
        <v>1524</v>
      </c>
      <c r="BE60" s="57">
        <f t="shared" si="27"/>
        <v>1525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211</v>
      </c>
      <c r="B61" s="9" t="s">
        <v>1918</v>
      </c>
      <c r="C61" s="9">
        <v>1</v>
      </c>
      <c r="D61" s="9">
        <v>1</v>
      </c>
      <c r="E61" s="9" t="str">
        <f t="shared" si="26"/>
        <v>BZ-Y301</v>
      </c>
      <c r="F61" s="9" t="s">
        <v>1417</v>
      </c>
      <c r="G61" s="9" t="s">
        <v>655</v>
      </c>
      <c r="H61" s="9" t="s">
        <v>656</v>
      </c>
      <c r="J61" s="9" t="e">
        <f>MATCH($A61, 'Spells By School'!A:A, 0)</f>
        <v>#N/A</v>
      </c>
      <c r="K61" s="9">
        <f>MATCH($A61, 'Spells By School'!B:B, 0)</f>
        <v>24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 t="e">
        <f ca="1">MATCH($A61, 'Spells By School'!G:G, 0)</f>
        <v>#N/A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si="21"/>
        <v>Conjuration</v>
      </c>
      <c r="T61" s="9" t="str">
        <f t="shared" si="22"/>
        <v>CO</v>
      </c>
      <c r="U61" s="9">
        <f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37</v>
      </c>
      <c r="V61" s="9" t="str">
        <f>INDEX('Wand Mapping'!K:K, U61)</f>
        <v>wand_ai_350</v>
      </c>
      <c r="W61" s="9" t="str">
        <f t="shared" si="23"/>
        <v>wand_ai_350_CO</v>
      </c>
      <c r="Z61" s="9" t="str">
        <f t="shared" si="24"/>
        <v>wand_ai_350_CO</v>
      </c>
      <c r="AB61" s="9" t="b">
        <v>1</v>
      </c>
      <c r="AC61" s="9" t="b">
        <v>1</v>
      </c>
      <c r="AE61" s="9" t="b">
        <v>1</v>
      </c>
      <c r="AF61" s="9" t="b">
        <v>1</v>
      </c>
      <c r="AG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71526</v>
      </c>
      <c r="AY61" s="55">
        <v>71527</v>
      </c>
      <c r="BD61" s="57">
        <v>1526</v>
      </c>
      <c r="BE61" s="57">
        <f t="shared" si="27"/>
        <v>1527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292</v>
      </c>
      <c r="B62" s="9" t="s">
        <v>1919</v>
      </c>
      <c r="C62" s="9">
        <v>1</v>
      </c>
      <c r="D62" s="9">
        <v>1</v>
      </c>
      <c r="E62" s="9" t="str">
        <f t="shared" si="26"/>
        <v>BZ-Y401</v>
      </c>
      <c r="F62" s="9" t="s">
        <v>1418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 t="e">
        <f>MATCH($A62, 'Spells By School'!E:E, 0)</f>
        <v>#N/A</v>
      </c>
      <c r="O62" s="9" t="e">
        <f>MATCH($A62, 'Spells By School'!F:F, 0)</f>
        <v>#N/A</v>
      </c>
      <c r="P62" s="9">
        <f ca="1">MATCH($A62, 'Spells By School'!G:G, 0)</f>
        <v>7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ca="1" si="21"/>
        <v>Necromancy</v>
      </c>
      <c r="T62" s="9" t="str">
        <f t="shared" ca="1" si="22"/>
        <v>NE</v>
      </c>
      <c r="U62" s="9">
        <f ca="1"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48</v>
      </c>
      <c r="V62" s="9" t="str">
        <f ca="1">INDEX('Wand Mapping'!K:K, U62)</f>
        <v>wand_ai_460</v>
      </c>
      <c r="W62" s="9" t="str">
        <f t="shared" ca="1" si="23"/>
        <v>wand_ai_460_NE</v>
      </c>
      <c r="Y62" s="9" t="s">
        <v>2010</v>
      </c>
      <c r="Z62" s="9" t="str">
        <f t="shared" ca="1" si="24"/>
        <v>wand_ai_460_NE</v>
      </c>
      <c r="AB62" s="9" t="b">
        <v>1</v>
      </c>
      <c r="AE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71528</v>
      </c>
      <c r="AY62" s="55">
        <v>71529</v>
      </c>
      <c r="BB62" s="55">
        <v>91528</v>
      </c>
      <c r="BC62" s="55">
        <v>91529</v>
      </c>
      <c r="BD62" s="57">
        <v>1528</v>
      </c>
      <c r="BE62" s="57">
        <f t="shared" si="27"/>
        <v>1529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560</v>
      </c>
      <c r="B63" s="9" t="s">
        <v>1920</v>
      </c>
      <c r="C63" s="9">
        <v>1</v>
      </c>
      <c r="D63" s="9">
        <v>1</v>
      </c>
      <c r="E63" s="9" t="str">
        <f t="shared" si="26"/>
        <v>BZ-Y501</v>
      </c>
      <c r="F63" s="9" t="s">
        <v>1419</v>
      </c>
      <c r="G63" s="9" t="s">
        <v>655</v>
      </c>
      <c r="H63" s="9" t="s">
        <v>656</v>
      </c>
      <c r="J63" s="9" t="e">
        <f>MATCH($A63, 'Spells By School'!A:A, 0)</f>
        <v>#N/A</v>
      </c>
      <c r="K63" s="9" t="e">
        <f>MATCH($A63, 'Spells By School'!B:B, 0)</f>
        <v>#N/A</v>
      </c>
      <c r="L63" s="9" t="e">
        <f>MATCH($A63, 'Spells By School'!C:C, 0)</f>
        <v>#N/A</v>
      </c>
      <c r="M63" s="9" t="e">
        <f>MATCH($A63, 'Spells By School'!D:D, 0)</f>
        <v>#N/A</v>
      </c>
      <c r="N63" s="9">
        <f>MATCH($A63, 'Spells By School'!E:E, 0)</f>
        <v>77</v>
      </c>
      <c r="O63" s="9" t="e">
        <f>MATCH($A63, 'Spells By School'!F:F, 0)</f>
        <v>#N/A</v>
      </c>
      <c r="P63" s="9" t="e">
        <f ca="1">MATCH($A63, 'Spells By School'!G:G, 0)</f>
        <v>#N/A</v>
      </c>
      <c r="Q63" s="9" t="e">
        <f>MATCH($A63, 'Spells By School'!H:H, 0)</f>
        <v>#N/A</v>
      </c>
      <c r="R63" s="9" t="e">
        <f>MATCH($A63, 'Spells By School'!I:I, 0)</f>
        <v>#N/A</v>
      </c>
      <c r="S63" s="9" t="str">
        <f t="shared" si="21"/>
        <v>Invocation</v>
      </c>
      <c r="T63" s="9" t="str">
        <f t="shared" si="22"/>
        <v>EV</v>
      </c>
      <c r="U63" s="9">
        <f>IF(ISNA($J63), IF(ISNA($K63), IF(ISNA($L63), IF(ISNA($M63), IF(ISNA($N63), IF(ISNA($O63), IF(ISNA($P63), IF(ISNA($Q63), IF(ISNA($R63), "###error###", MATCH(A63, 'Wand Mapping'!J:J,0)),MATCH(A63, 'Wand Mapping'!I:I,0)),MATCH(A63, 'Wand Mapping'!H:H,0)),MATCH(A63, 'Wand Mapping'!G:G,0)),MATCH(A63, 'Wand Mapping'!F:F,0)),MATCH(A63, 'Wand Mapping'!E:E,0)),MATCH(A63, 'Wand Mapping'!D:D,0)),MATCH(A63, 'Wand Mapping'!C:C,0)),MATCH(A63, 'Wand Mapping'!B:B,0))</f>
        <v>89</v>
      </c>
      <c r="V63" s="9" t="str">
        <f>INDEX('Wand Mapping'!K:K, U63)</f>
        <v>wand_ai_870</v>
      </c>
      <c r="W63" s="9" t="str">
        <f t="shared" si="23"/>
        <v>wand_ai_870_EV</v>
      </c>
      <c r="Z63" s="9" t="str">
        <f t="shared" si="24"/>
        <v>wand_ai_870_EV</v>
      </c>
      <c r="AC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X63" s="55">
        <v>71530</v>
      </c>
      <c r="AY63" s="55">
        <v>71531</v>
      </c>
      <c r="BB63" s="55">
        <v>91530</v>
      </c>
      <c r="BC63" s="55">
        <v>91531</v>
      </c>
      <c r="BD63" s="57">
        <v>1530</v>
      </c>
      <c r="BE63" s="57">
        <f t="shared" si="27"/>
        <v>1531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2007</v>
      </c>
      <c r="B64" s="9" t="s">
        <v>1928</v>
      </c>
      <c r="C64" s="9">
        <v>1</v>
      </c>
      <c r="D64" s="9">
        <v>1</v>
      </c>
      <c r="E64" s="9" t="str">
        <f t="shared" si="26"/>
        <v>BZ-YD01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91532</v>
      </c>
      <c r="BC64" s="55">
        <v>91533</v>
      </c>
      <c r="BD64" s="57">
        <v>1532</v>
      </c>
      <c r="BE64" s="57">
        <f t="shared" si="27"/>
        <v>1533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2009</v>
      </c>
      <c r="B65" s="9" t="s">
        <v>1929</v>
      </c>
      <c r="C65" s="9">
        <v>1</v>
      </c>
      <c r="D65" s="9">
        <v>1</v>
      </c>
      <c r="E65" s="9" t="str">
        <f t="shared" si="26"/>
        <v>BZ-YE01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91534</v>
      </c>
      <c r="BC65" s="55">
        <v>91535</v>
      </c>
      <c r="BD65" s="57">
        <v>1534</v>
      </c>
      <c r="BE65" s="57">
        <f t="shared" si="27"/>
        <v>1535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2011</v>
      </c>
      <c r="B66" s="9" t="s">
        <v>1930</v>
      </c>
      <c r="C66" s="9">
        <v>1</v>
      </c>
      <c r="D66" s="9">
        <v>1</v>
      </c>
      <c r="E66" s="9" t="str">
        <f t="shared" si="26"/>
        <v>BZ-YF01</v>
      </c>
      <c r="G66" s="9" t="s">
        <v>2008</v>
      </c>
      <c r="AB66" s="9" t="b">
        <v>1</v>
      </c>
      <c r="AC66" s="9" t="b">
        <v>1</v>
      </c>
      <c r="AE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BB66" s="55">
        <v>91536</v>
      </c>
      <c r="BC66" s="55">
        <v>91537</v>
      </c>
      <c r="BD66" s="57">
        <v>1536</v>
      </c>
      <c r="BE66" s="57">
        <f t="shared" si="27"/>
        <v>1537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436</v>
      </c>
      <c r="B67" s="9" t="s">
        <v>1691</v>
      </c>
      <c r="C67" s="9">
        <v>1</v>
      </c>
      <c r="D67" s="9">
        <v>1</v>
      </c>
      <c r="E67" s="9" t="str">
        <f t="shared" si="26"/>
        <v>BZ-O501</v>
      </c>
      <c r="F67" s="9" t="s">
        <v>1573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 t="e">
        <f>MATCH($A67, 'Spells By School'!C:C, 0)</f>
        <v>#N/A</v>
      </c>
      <c r="M67" s="9">
        <f>MATCH($A67, 'Spells By School'!D:D, 0)</f>
        <v>68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ref="S67:S96" si="28">IF(ISNA($J67), IF(ISNA($K67), IF(ISNA($L67), IF(ISNA($M67), IF(ISNA($N67), IF(ISNA($O67), IF(ISNA($P67), IF(ISNA($Q67), IF(ISNA($R67), "###error###", R$1),Q$1),P$1),O$1),N$1),M$1),L$1),K$1),J$1)</f>
        <v>Transmutation</v>
      </c>
      <c r="T67" s="9" t="str">
        <f t="shared" ref="T67:T96" si="29">IF(ISNA($J67), IF(ISNA($K67), IF(ISNA($L67), IF(ISNA($M67), IF(ISNA($N67), IF(ISNA($O67), IF(ISNA($P67), IF(ISNA($Q67), IF(ISNA($R67), "###error###", "WM"),"IL"),"NE"),"EN"),"EV"),"TR"),"DI"),"CO"),"AB")</f>
        <v>TR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71</v>
      </c>
      <c r="V67" s="9" t="str">
        <f>INDEX('Wand Mapping'!K:K, U67)</f>
        <v>wand_ai_690</v>
      </c>
      <c r="W67" s="9" t="str">
        <f t="shared" ref="W67:W96" si="30">_xlfn.CONCAT(V67, "_", T67)</f>
        <v>wand_ai_690_TR</v>
      </c>
      <c r="Z67" s="9" t="str">
        <f t="shared" ref="Z67:Z96" si="31">IF(ISBLANK(X67), W67, X67)</f>
        <v>wand_ai_690_TR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81538</v>
      </c>
      <c r="BA67" s="55">
        <v>81539</v>
      </c>
      <c r="BD67" s="59">
        <v>1538</v>
      </c>
      <c r="BE67" s="57">
        <f t="shared" si="27"/>
        <v>1539</v>
      </c>
      <c r="BF67" s="57" t="b">
        <f t="shared" si="25"/>
        <v>1</v>
      </c>
      <c r="BG67" s="57" t="b">
        <f t="shared" si="25"/>
        <v>1</v>
      </c>
    </row>
    <row r="68" spans="1:59">
      <c r="A68" s="9" t="s">
        <v>252</v>
      </c>
      <c r="B68" s="9" t="s">
        <v>1692</v>
      </c>
      <c r="C68" s="9">
        <v>1</v>
      </c>
      <c r="D68" s="9">
        <v>1</v>
      </c>
      <c r="E68" s="9" t="str">
        <f t="shared" si="26"/>
        <v>BZ-O601</v>
      </c>
      <c r="F68" s="9" t="s">
        <v>1574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>
        <f>MATCH($A68, 'Spells By School'!C:C, 0)</f>
        <v>14</v>
      </c>
      <c r="M68" s="9" t="e">
        <f>MATCH($A68, 'Spells By School'!D:D, 0)</f>
        <v>#N/A</v>
      </c>
      <c r="N68" s="9" t="e">
        <f>MATCH($A68, 'Spells By School'!E:E, 0)</f>
        <v>#N/A</v>
      </c>
      <c r="O68" s="9" t="e">
        <f>MATCH($A68, 'Spells By School'!F:F, 0)</f>
        <v>#N/A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Divination</v>
      </c>
      <c r="T68" s="9" t="str">
        <f t="shared" si="29"/>
        <v>DI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43</v>
      </c>
      <c r="V68" s="9" t="str">
        <f>INDEX('Wand Mapping'!K:K, U68)</f>
        <v>wand_ai_410</v>
      </c>
      <c r="W68" s="9" t="str">
        <f t="shared" si="30"/>
        <v>wand_ai_410_DI</v>
      </c>
      <c r="Z68" s="9" t="str">
        <f t="shared" si="31"/>
        <v>wand_ai_410_DI</v>
      </c>
      <c r="AC68" s="9" t="b">
        <v>1</v>
      </c>
      <c r="AF68" s="9" t="b">
        <v>1</v>
      </c>
      <c r="AG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81540</v>
      </c>
      <c r="BA68" s="55">
        <v>81541</v>
      </c>
      <c r="BD68" s="59">
        <v>1540</v>
      </c>
      <c r="BE68" s="57">
        <f t="shared" si="27"/>
        <v>1541</v>
      </c>
      <c r="BF68" s="57" t="b">
        <f t="shared" ref="BF68:BG81" si="32"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 t="shared" si="32"/>
        <v>1</v>
      </c>
    </row>
    <row r="69" spans="1:59">
      <c r="A69" s="9" t="s">
        <v>20</v>
      </c>
      <c r="B69" s="9" t="s">
        <v>1693</v>
      </c>
      <c r="C69" s="9">
        <v>1</v>
      </c>
      <c r="D69" s="9">
        <v>1</v>
      </c>
      <c r="E69" s="9" t="str">
        <f t="shared" si="26"/>
        <v>BZ-O701</v>
      </c>
      <c r="F69" s="9" t="s">
        <v>1575</v>
      </c>
      <c r="G69" s="9" t="s">
        <v>655</v>
      </c>
      <c r="H69" s="9" t="s">
        <v>654</v>
      </c>
      <c r="J69" s="9" t="e">
        <f>MATCH($A69, 'Spells By School'!A:A, 0)</f>
        <v>#N/A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>
        <f>MATCH($A69, 'Spells By School'!F:F, 0)</f>
        <v>48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Enchantment</v>
      </c>
      <c r="T69" s="9" t="str">
        <f t="shared" si="29"/>
        <v>EN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4</v>
      </c>
      <c r="V69" s="9" t="str">
        <f>INDEX('Wand Mapping'!K:K, U69)</f>
        <v>wand_ai_020</v>
      </c>
      <c r="W69" s="9" t="str">
        <f t="shared" si="30"/>
        <v>wand_ai_020_EN</v>
      </c>
      <c r="Z69" s="9" t="str">
        <f t="shared" si="31"/>
        <v>wand_ai_020_EN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81542</v>
      </c>
      <c r="BA69" s="55">
        <v>81543</v>
      </c>
      <c r="BD69" s="59">
        <v>1542</v>
      </c>
      <c r="BE69" s="57">
        <f t="shared" si="27"/>
        <v>1543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216</v>
      </c>
      <c r="B70" s="9" t="s">
        <v>1694</v>
      </c>
      <c r="C70" s="9">
        <v>1</v>
      </c>
      <c r="D70" s="9">
        <v>1</v>
      </c>
      <c r="E70" s="9" t="str">
        <f t="shared" si="26"/>
        <v>BZ-O801</v>
      </c>
      <c r="F70" s="9" t="s">
        <v>1576</v>
      </c>
      <c r="G70" s="9" t="s">
        <v>655</v>
      </c>
      <c r="H70" s="9" t="s">
        <v>654</v>
      </c>
      <c r="J70" s="9">
        <f>MATCH($A70, 'Spells By School'!A:A, 0)</f>
        <v>61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 t="e">
        <f>MATCH($A70, 'Spells By School'!H:H, 0)</f>
        <v>#N/A</v>
      </c>
      <c r="R70" s="9" t="e">
        <f>MATCH($A70, 'Spells By School'!I:I, 0)</f>
        <v>#N/A</v>
      </c>
      <c r="S70" s="9" t="str">
        <f t="shared" si="28"/>
        <v>Abjuration</v>
      </c>
      <c r="T70" s="9" t="str">
        <f t="shared" si="29"/>
        <v>AB</v>
      </c>
      <c r="U70" s="9">
        <f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38</v>
      </c>
      <c r="V70" s="9" t="str">
        <f>INDEX('Wand Mapping'!K:K, U70)</f>
        <v>wand_ai_360</v>
      </c>
      <c r="W70" s="9" t="str">
        <f t="shared" si="30"/>
        <v>wand_ai_360_AB</v>
      </c>
      <c r="Z70" s="9" t="str">
        <f t="shared" si="31"/>
        <v>wand_ai_360_AB</v>
      </c>
      <c r="AB70" s="9" t="b">
        <v>1</v>
      </c>
      <c r="AE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Z70" s="55">
        <v>81544</v>
      </c>
      <c r="BA70" s="55">
        <v>81545</v>
      </c>
      <c r="BD70" s="59">
        <v>1544</v>
      </c>
      <c r="BE70" s="57">
        <f t="shared" si="27"/>
        <v>1545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80</v>
      </c>
      <c r="B71" s="9" t="s">
        <v>1695</v>
      </c>
      <c r="C71" s="9">
        <v>1</v>
      </c>
      <c r="D71" s="9">
        <v>1</v>
      </c>
      <c r="E71" s="9" t="str">
        <f t="shared" si="26"/>
        <v>BZ-O901</v>
      </c>
      <c r="F71" s="9" t="s">
        <v>1577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 t="e">
        <f>MATCH($A71, 'Spells By School'!E:E, 0)</f>
        <v>#N/A</v>
      </c>
      <c r="O71" s="9" t="e">
        <f>MATCH($A71, 'Spells By School'!F:F, 0)</f>
        <v>#N/A</v>
      </c>
      <c r="P71" s="9" t="e">
        <f ca="1">MATCH($A71, 'Spells By School'!G:G, 0)</f>
        <v>#N/A</v>
      </c>
      <c r="Q71" s="9">
        <f>MATCH($A71, 'Spells By School'!H:H, 0)</f>
        <v>5</v>
      </c>
      <c r="R71" s="9" t="e">
        <f>MATCH($A71, 'Spells By School'!I:I, 0)</f>
        <v>#N/A</v>
      </c>
      <c r="S71" s="9" t="str">
        <f t="shared" ca="1" si="28"/>
        <v>Illusion</v>
      </c>
      <c r="T71" s="9" t="str">
        <f t="shared" ca="1" si="29"/>
        <v>IL</v>
      </c>
      <c r="U71" s="9">
        <f ca="1"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14</v>
      </c>
      <c r="V71" s="9" t="str">
        <f ca="1">INDEX('Wand Mapping'!K:K, U71)</f>
        <v>wand_ai_120</v>
      </c>
      <c r="W71" s="9" t="str">
        <f t="shared" ca="1" si="30"/>
        <v>wand_ai_120_IL</v>
      </c>
      <c r="Z71" s="9" t="str">
        <f t="shared" ca="1" si="31"/>
        <v>wand_ai_120_IL</v>
      </c>
      <c r="AC71" s="9" t="b">
        <v>1</v>
      </c>
      <c r="AF71" s="9" t="b">
        <v>1</v>
      </c>
      <c r="AG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 t="b">
        <v>1</v>
      </c>
      <c r="AZ71" s="55">
        <v>81546</v>
      </c>
      <c r="BA71" s="55">
        <v>81547</v>
      </c>
      <c r="BD71" s="59">
        <v>1546</v>
      </c>
      <c r="BE71" s="57">
        <f t="shared" si="27"/>
        <v>1547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604</v>
      </c>
      <c r="B72" s="9" t="s">
        <v>1696</v>
      </c>
      <c r="C72" s="9">
        <v>1</v>
      </c>
      <c r="D72" s="9">
        <v>1</v>
      </c>
      <c r="E72" s="9" t="str">
        <f t="shared" si="26"/>
        <v>BZ-OA01</v>
      </c>
      <c r="F72" s="9" t="s">
        <v>1578</v>
      </c>
      <c r="G72" s="9" t="s">
        <v>655</v>
      </c>
      <c r="H72" s="9" t="s">
        <v>654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>
        <f>MATCH($A72, 'Spells By School'!E:E, 0)</f>
        <v>62</v>
      </c>
      <c r="O72" s="9" t="e">
        <f>MATCH($A72, 'Spells By School'!F:F, 0)</f>
        <v>#N/A</v>
      </c>
      <c r="P72" s="9" t="e">
        <f ca="1">MATCH($A72, 'Spells By School'!G:G, 0)</f>
        <v>#N/A</v>
      </c>
      <c r="Q72" s="9" t="e">
        <f>MATCH($A72, 'Spells By School'!H:H, 0)</f>
        <v>#N/A</v>
      </c>
      <c r="R72" s="9" t="e">
        <f>MATCH($A72, 'Spells By School'!I:I, 0)</f>
        <v>#N/A</v>
      </c>
      <c r="S72" s="9" t="str">
        <f t="shared" si="28"/>
        <v>Invocation</v>
      </c>
      <c r="T72" s="9" t="str">
        <f t="shared" si="29"/>
        <v>EV</v>
      </c>
      <c r="U72" s="9">
        <f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96</v>
      </c>
      <c r="V72" s="9" t="str">
        <f>INDEX('Wand Mapping'!K:K, U72)</f>
        <v>wand_ai_940</v>
      </c>
      <c r="W72" s="9" t="str">
        <f t="shared" si="30"/>
        <v>wand_ai_940_EV</v>
      </c>
      <c r="Z72" s="9" t="str">
        <f t="shared" si="31"/>
        <v>wand_ai_940_EV</v>
      </c>
      <c r="AB72" s="9" t="b">
        <v>1</v>
      </c>
      <c r="AE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Z72" s="55">
        <v>81548</v>
      </c>
      <c r="BA72" s="55">
        <v>81549</v>
      </c>
      <c r="BD72" s="59">
        <v>1548</v>
      </c>
      <c r="BE72" s="57">
        <f t="shared" si="27"/>
        <v>1549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549</v>
      </c>
      <c r="B73" s="9" t="s">
        <v>942</v>
      </c>
      <c r="C73" s="9">
        <v>2</v>
      </c>
      <c r="D73" s="9">
        <v>3</v>
      </c>
      <c r="E73" s="9" t="str">
        <f t="shared" si="26"/>
        <v>BZ-2-03</v>
      </c>
      <c r="F73" s="9" t="s">
        <v>817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 t="e">
        <f>MATCH($A73, 'Spells By School'!C:C, 0)</f>
        <v>#N/A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>
        <f>MATCH($A73, 'Spells By School'!H:H, 0)</f>
        <v>4</v>
      </c>
      <c r="R73" s="9" t="e">
        <f>MATCH($A73, 'Spells By School'!I:I, 0)</f>
        <v>#N/A</v>
      </c>
      <c r="S73" s="9" t="str">
        <f t="shared" ca="1" si="28"/>
        <v>Illusion</v>
      </c>
      <c r="T73" s="9" t="str">
        <f t="shared" ca="1" si="29"/>
        <v>IL</v>
      </c>
      <c r="U73" s="9">
        <f ca="1"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87</v>
      </c>
      <c r="V73" s="9" t="str">
        <f ca="1">INDEX('Wand Mapping'!K:K, U73)</f>
        <v>wand_ai_850</v>
      </c>
      <c r="W73" s="9" t="str">
        <f t="shared" ca="1" si="30"/>
        <v>wand_ai_850_IL</v>
      </c>
      <c r="Z73" s="9" t="str">
        <f t="shared" ca="1" si="31"/>
        <v>wand_ai_850_IL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V73" s="55">
        <v>62000</v>
      </c>
      <c r="AW73" s="55">
        <v>62001</v>
      </c>
      <c r="AX73" s="55">
        <v>72000</v>
      </c>
      <c r="AY73" s="55">
        <v>72001</v>
      </c>
      <c r="BB73" s="55">
        <v>92000</v>
      </c>
      <c r="BC73" s="55">
        <v>92001</v>
      </c>
      <c r="BD73" s="59">
        <v>2000</v>
      </c>
      <c r="BE73" s="57">
        <f t="shared" si="27"/>
        <v>2001</v>
      </c>
      <c r="BF73" s="57" t="b">
        <f t="shared" si="32"/>
        <v>1</v>
      </c>
      <c r="BG73" s="57" t="b">
        <f t="shared" si="32"/>
        <v>1</v>
      </c>
    </row>
    <row r="74" spans="1:59">
      <c r="A74" s="9" t="s">
        <v>403</v>
      </c>
      <c r="B74" s="9" t="s">
        <v>711</v>
      </c>
      <c r="C74" s="9">
        <v>2</v>
      </c>
      <c r="D74" s="9">
        <v>3</v>
      </c>
      <c r="E74" s="9" t="str">
        <f t="shared" si="26"/>
        <v>BZ-2003</v>
      </c>
      <c r="F74" s="9" t="s">
        <v>819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>
        <f>MATCH($A74, 'Spells By School'!C:C, 0)</f>
        <v>7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 t="e">
        <f ca="1">MATCH($A74, 'Spells By School'!G:G, 0)</f>
        <v>#N/A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si="28"/>
        <v>Divination</v>
      </c>
      <c r="T74" s="9" t="str">
        <f t="shared" si="29"/>
        <v>DI</v>
      </c>
      <c r="U74" s="9">
        <f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66</v>
      </c>
      <c r="V74" s="9" t="str">
        <f>INDEX('Wand Mapping'!K:K, U74)</f>
        <v>wand_ai_640</v>
      </c>
      <c r="W74" s="9" t="str">
        <f t="shared" si="30"/>
        <v>wand_ai_640_DI</v>
      </c>
      <c r="Z74" s="9" t="str">
        <f t="shared" si="31"/>
        <v>wand_ai_640_DI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 t="b">
        <v>1</v>
      </c>
      <c r="AV74" s="55">
        <v>62002</v>
      </c>
      <c r="AW74" s="55">
        <v>62003</v>
      </c>
      <c r="AX74" s="55">
        <v>72002</v>
      </c>
      <c r="AY74" s="55">
        <v>72003</v>
      </c>
      <c r="AZ74" s="55">
        <v>82002</v>
      </c>
      <c r="BA74" s="55">
        <v>82003</v>
      </c>
      <c r="BB74" s="55">
        <v>92002</v>
      </c>
      <c r="BC74" s="55">
        <v>92003</v>
      </c>
      <c r="BD74" s="59">
        <v>2002</v>
      </c>
      <c r="BE74" s="57">
        <f t="shared" si="27"/>
        <v>2003</v>
      </c>
      <c r="BF74" s="57" t="b">
        <f t="shared" si="32"/>
        <v>1</v>
      </c>
      <c r="BG74" s="57" t="b">
        <f t="shared" si="32"/>
        <v>1</v>
      </c>
    </row>
    <row r="75" spans="1:59">
      <c r="A75" s="35" t="s">
        <v>348</v>
      </c>
      <c r="B75" s="9" t="s">
        <v>712</v>
      </c>
      <c r="C75" s="9">
        <v>2</v>
      </c>
      <c r="D75" s="9">
        <v>3</v>
      </c>
      <c r="E75" s="9" t="str">
        <f t="shared" si="26"/>
        <v>BZ-2103</v>
      </c>
      <c r="F75" s="9" t="s">
        <v>820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>
        <f ca="1">MATCH($A75, 'Spells By School'!G:G, 0)</f>
        <v>39</v>
      </c>
      <c r="Q75" s="9" t="e">
        <f>MATCH($A75, 'Spells By School'!H:H, 0)</f>
        <v>#N/A</v>
      </c>
      <c r="R75" s="9" t="e">
        <f>MATCH($A75, 'Spells By School'!I:I, 0)</f>
        <v>#N/A</v>
      </c>
      <c r="S75" s="9" t="str">
        <f t="shared" ca="1" si="28"/>
        <v>Necromancy</v>
      </c>
      <c r="T75" s="9" t="str">
        <f t="shared" ca="1" si="29"/>
        <v>NE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57</v>
      </c>
      <c r="V75" s="9" t="str">
        <f ca="1">INDEX('Wand Mapping'!K:K, U75)</f>
        <v>wand_ai_550</v>
      </c>
      <c r="W75" s="9" t="str">
        <f t="shared" ca="1" si="30"/>
        <v>wand_ai_550_NE</v>
      </c>
      <c r="Z75" s="9" t="str">
        <f t="shared" ca="1" si="31"/>
        <v>wand_ai_550_NE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V75" s="55">
        <v>62004</v>
      </c>
      <c r="AW75" s="55">
        <v>62005</v>
      </c>
      <c r="BB75" s="55">
        <v>92004</v>
      </c>
      <c r="BC75" s="55">
        <v>92005</v>
      </c>
      <c r="BD75" s="59">
        <v>2004</v>
      </c>
      <c r="BE75" s="57">
        <f t="shared" si="27"/>
        <v>2005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580</v>
      </c>
      <c r="B76" s="9" t="s">
        <v>713</v>
      </c>
      <c r="C76" s="9">
        <v>2</v>
      </c>
      <c r="D76" s="9">
        <v>3</v>
      </c>
      <c r="E76" s="9" t="str">
        <f t="shared" si="26"/>
        <v>BZ-2203</v>
      </c>
      <c r="F76" s="9" t="s">
        <v>821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 t="e">
        <f>MATCH($A76, 'Spells By School'!D:D, 0)</f>
        <v>#N/A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>
        <f>MATCH($A76, 'Spells By School'!H:H, 0)</f>
        <v>12</v>
      </c>
      <c r="R76" s="9" t="e">
        <f>MATCH($A76, 'Spells By School'!I:I, 0)</f>
        <v>#N/A</v>
      </c>
      <c r="S76" s="9" t="str">
        <f t="shared" ca="1" si="28"/>
        <v>Illusion</v>
      </c>
      <c r="T76" s="9" t="str">
        <f t="shared" ca="1" si="29"/>
        <v>IL</v>
      </c>
      <c r="U76" s="9">
        <f ca="1"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92</v>
      </c>
      <c r="V76" s="9" t="str">
        <f ca="1">INDEX('Wand Mapping'!K:K, U76)</f>
        <v>wand_ai_900</v>
      </c>
      <c r="W76" s="9" t="str">
        <f t="shared" ca="1" si="30"/>
        <v>wand_ai_900_IL</v>
      </c>
      <c r="Z76" s="9" t="str">
        <f t="shared" ca="1" si="31"/>
        <v>wand_ai_900_IL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62006</v>
      </c>
      <c r="AW76" s="55">
        <v>62007</v>
      </c>
      <c r="AX76" s="55">
        <v>72006</v>
      </c>
      <c r="AY76" s="55">
        <v>72007</v>
      </c>
      <c r="BB76" s="55">
        <v>92006</v>
      </c>
      <c r="BC76" s="55">
        <v>92007</v>
      </c>
      <c r="BD76" s="59">
        <v>2006</v>
      </c>
      <c r="BE76" s="57">
        <f t="shared" si="27"/>
        <v>2007</v>
      </c>
      <c r="BF76" s="57" t="b">
        <f t="shared" si="32"/>
        <v>1</v>
      </c>
      <c r="BG76" s="57" t="b">
        <f t="shared" si="32"/>
        <v>1</v>
      </c>
    </row>
    <row r="77" spans="1:59">
      <c r="A77" s="9" t="s">
        <v>199</v>
      </c>
      <c r="B77" s="9" t="s">
        <v>714</v>
      </c>
      <c r="C77" s="9">
        <v>2</v>
      </c>
      <c r="D77" s="9">
        <v>3</v>
      </c>
      <c r="E77" s="9" t="str">
        <f t="shared" si="26"/>
        <v>BZ-2303</v>
      </c>
      <c r="F77" s="9" t="s">
        <v>822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 t="e">
        <f>MATCH($A77, 'Spells By School'!C:C, 0)</f>
        <v>#N/A</v>
      </c>
      <c r="M77" s="9">
        <f>MATCH($A77, 'Spells By School'!D:D, 0)</f>
        <v>43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Transmutation</v>
      </c>
      <c r="T77" s="9" t="str">
        <f t="shared" si="29"/>
        <v>TR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35</v>
      </c>
      <c r="V77" s="9" t="str">
        <f>INDEX('Wand Mapping'!K:K, U77)</f>
        <v>wand_ai_330</v>
      </c>
      <c r="W77" s="9" t="str">
        <f t="shared" si="30"/>
        <v>wand_ai_330_TR</v>
      </c>
      <c r="Z77" s="9" t="str">
        <f t="shared" si="31"/>
        <v>wand_ai_330_TR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55">
        <v>62008</v>
      </c>
      <c r="AW77" s="55">
        <v>62009</v>
      </c>
      <c r="BD77" s="59">
        <v>2008</v>
      </c>
      <c r="BE77" s="57">
        <f t="shared" si="27"/>
        <v>2009</v>
      </c>
      <c r="BF77" s="57" t="b">
        <f t="shared" si="32"/>
        <v>1</v>
      </c>
      <c r="BG77" s="57" t="b">
        <f t="shared" si="32"/>
        <v>1</v>
      </c>
    </row>
    <row r="78" spans="1:59" ht="28">
      <c r="A78" s="36" t="s">
        <v>106</v>
      </c>
      <c r="B78" s="9" t="s">
        <v>715</v>
      </c>
      <c r="C78" s="9">
        <v>2</v>
      </c>
      <c r="D78" s="9">
        <v>3</v>
      </c>
      <c r="E78" s="9" t="str">
        <f t="shared" si="26"/>
        <v>BZ-2403</v>
      </c>
      <c r="F78" s="9" t="s">
        <v>823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>
        <f>MATCH($A78, 'Spells By School'!C:C, 0)</f>
        <v>18</v>
      </c>
      <c r="M78" s="9" t="e">
        <f>MATCH($A78, 'Spells By School'!D:D, 0)</f>
        <v>#N/A</v>
      </c>
      <c r="N78" s="9" t="e">
        <f>MATCH($A78, 'Spells By School'!E:E, 0)</f>
        <v>#N/A</v>
      </c>
      <c r="O78" s="9" t="e">
        <f>MATCH($A78, 'Spells By School'!F:F, 0)</f>
        <v>#N/A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Divination</v>
      </c>
      <c r="T78" s="9" t="str">
        <f t="shared" si="29"/>
        <v>DI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wand_ai_170_DI</v>
      </c>
      <c r="Y78" s="51" t="s">
        <v>2021</v>
      </c>
      <c r="Z78" s="9" t="str">
        <f t="shared" si="31"/>
        <v>wand_ai_170_DI</v>
      </c>
      <c r="AA78" s="9" t="b">
        <v>1</v>
      </c>
      <c r="AB78" s="9" t="b">
        <v>1</v>
      </c>
      <c r="AC78" s="9" t="b">
        <v>1</v>
      </c>
      <c r="AD78" s="9" t="b">
        <v>1</v>
      </c>
      <c r="AE78" s="9" t="b">
        <v>1</v>
      </c>
      <c r="AF78" s="9" t="b">
        <v>1</v>
      </c>
      <c r="AG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62">
        <v>62010</v>
      </c>
      <c r="AW78" s="62">
        <v>62011</v>
      </c>
      <c r="AX78" s="62">
        <v>72010</v>
      </c>
      <c r="AY78" s="62">
        <v>72011</v>
      </c>
      <c r="BB78" s="62">
        <v>92010</v>
      </c>
      <c r="BC78" s="62">
        <v>92011</v>
      </c>
      <c r="BD78" s="59">
        <v>2010</v>
      </c>
      <c r="BE78" s="57">
        <f t="shared" si="27"/>
        <v>2011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109</v>
      </c>
      <c r="B79" s="9" t="s">
        <v>716</v>
      </c>
      <c r="C79" s="9">
        <v>2</v>
      </c>
      <c r="D79" s="9">
        <v>3</v>
      </c>
      <c r="E79" s="9" t="str">
        <f t="shared" si="26"/>
        <v>BZ-2503</v>
      </c>
      <c r="F79" s="9" t="s">
        <v>824</v>
      </c>
      <c r="G79" s="9" t="s">
        <v>655</v>
      </c>
      <c r="H79" s="9" t="s">
        <v>652</v>
      </c>
      <c r="J79" s="9" t="e">
        <f>MATCH($A79, 'Spells By School'!A:A, 0)</f>
        <v>#N/A</v>
      </c>
      <c r="K79" s="9" t="e">
        <f>MATCH($A79, 'Spells By School'!B:B, 0)</f>
        <v>#N/A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>
        <f>MATCH($A79, 'Spells By School'!F:F, 0)</f>
        <v>34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Enchantment</v>
      </c>
      <c r="T79" s="9" t="str">
        <f t="shared" si="29"/>
        <v>EN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19</v>
      </c>
      <c r="V79" s="9" t="str">
        <f>INDEX('Wand Mapping'!K:K, U79)</f>
        <v>wand_ai_170</v>
      </c>
      <c r="W79" s="9" t="str">
        <f t="shared" si="30"/>
        <v>wand_ai_170_EN</v>
      </c>
      <c r="Z79" s="9" t="str">
        <f t="shared" si="31"/>
        <v>wand_ai_170_EN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 t="b">
        <v>1</v>
      </c>
      <c r="AV79" s="55">
        <v>62012</v>
      </c>
      <c r="AW79" s="55">
        <v>62013</v>
      </c>
      <c r="BB79" s="55">
        <v>92012</v>
      </c>
      <c r="BC79" s="55">
        <v>92013</v>
      </c>
      <c r="BD79" s="59">
        <v>2012</v>
      </c>
      <c r="BE79" s="57">
        <f t="shared" si="27"/>
        <v>2013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83</v>
      </c>
      <c r="B80" s="9" t="s">
        <v>718</v>
      </c>
      <c r="C80" s="9">
        <v>2</v>
      </c>
      <c r="D80" s="9">
        <v>3</v>
      </c>
      <c r="E80" s="9" t="str">
        <f t="shared" si="26"/>
        <v>BZ-2703</v>
      </c>
      <c r="F80" s="9" t="s">
        <v>826</v>
      </c>
      <c r="G80" s="9" t="s">
        <v>655</v>
      </c>
      <c r="H80" s="9" t="s">
        <v>652</v>
      </c>
      <c r="J80" s="9" t="e">
        <f>MATCH($A80, 'Spells By School'!A:A, 0)</f>
        <v>#N/A</v>
      </c>
      <c r="K80" s="9">
        <f>MATCH($A80, 'Spells By School'!B:B, 0)</f>
        <v>47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 t="e">
        <f>MATCH($A80, 'Spells By School'!H:H, 0)</f>
        <v>#N/A</v>
      </c>
      <c r="R80" s="9" t="e">
        <f>MATCH($A80, 'Spells By School'!I:I, 0)</f>
        <v>#N/A</v>
      </c>
      <c r="S80" s="9" t="str">
        <f t="shared" si="28"/>
        <v>Conjuration</v>
      </c>
      <c r="T80" s="9" t="str">
        <f t="shared" si="29"/>
        <v>CO</v>
      </c>
      <c r="U80" s="9">
        <f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15</v>
      </c>
      <c r="V80" s="9" t="str">
        <f>INDEX('Wand Mapping'!K:K, U80)</f>
        <v>wand_ai_130</v>
      </c>
      <c r="W80" s="9" t="str">
        <f t="shared" si="30"/>
        <v>wand_ai_130_CO</v>
      </c>
      <c r="Z80" s="9" t="str">
        <f t="shared" si="31"/>
        <v>wand_ai_130_CO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62014</v>
      </c>
      <c r="AW80" s="55">
        <v>62015</v>
      </c>
      <c r="AX80" s="55">
        <v>72014</v>
      </c>
      <c r="AY80" s="55">
        <v>72015</v>
      </c>
      <c r="BB80" s="55">
        <v>92014</v>
      </c>
      <c r="BC80" s="55">
        <v>92015</v>
      </c>
      <c r="BD80" s="59">
        <v>2014</v>
      </c>
      <c r="BE80" s="57">
        <f t="shared" si="27"/>
        <v>2015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115</v>
      </c>
      <c r="B81" s="9" t="s">
        <v>719</v>
      </c>
      <c r="C81" s="9">
        <v>2</v>
      </c>
      <c r="D81" s="9">
        <v>3</v>
      </c>
      <c r="E81" s="9" t="str">
        <f t="shared" si="26"/>
        <v>BZ-2803</v>
      </c>
      <c r="F81" s="9" t="s">
        <v>827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 t="e">
        <f>MATCH($A81, 'Spells By School'!E:E, 0)</f>
        <v>#N/A</v>
      </c>
      <c r="O81" s="9" t="e">
        <f>MATCH($A81, 'Spells By School'!F:F, 0)</f>
        <v>#N/A</v>
      </c>
      <c r="P81" s="9" t="e">
        <f ca="1">MATCH($A81, 'Spells By School'!G:G, 0)</f>
        <v>#N/A</v>
      </c>
      <c r="Q81" s="9">
        <f>MATCH($A81, 'Spells By School'!H:H, 0)</f>
        <v>16</v>
      </c>
      <c r="R81" s="9" t="e">
        <f>MATCH($A81, 'Spells By School'!I:I, 0)</f>
        <v>#N/A</v>
      </c>
      <c r="S81" s="9" t="str">
        <f t="shared" ca="1" si="28"/>
        <v>Illusion</v>
      </c>
      <c r="T81" s="9" t="str">
        <f t="shared" ca="1" si="29"/>
        <v>IL</v>
      </c>
      <c r="U81" s="9">
        <f ca="1"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20</v>
      </c>
      <c r="V81" s="9" t="str">
        <f ca="1">INDEX('Wand Mapping'!K:K, U81)</f>
        <v>wand_ai_180</v>
      </c>
      <c r="W81" s="9" t="str">
        <f t="shared" ca="1" si="30"/>
        <v>wand_ai_180_IL</v>
      </c>
      <c r="Z81" s="9" t="str">
        <f t="shared" ca="1" si="31"/>
        <v>wand_ai_180_IL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62016</v>
      </c>
      <c r="AW81" s="55">
        <v>62017</v>
      </c>
      <c r="AX81" s="55">
        <v>72016</v>
      </c>
      <c r="AY81" s="55">
        <v>72017</v>
      </c>
      <c r="BB81" s="55">
        <v>92016</v>
      </c>
      <c r="BC81" s="55">
        <v>92017</v>
      </c>
      <c r="BD81" s="59">
        <v>2016</v>
      </c>
      <c r="BE81" s="57">
        <f t="shared" si="27"/>
        <v>2017</v>
      </c>
      <c r="BF81" s="57" t="b">
        <f t="shared" si="32"/>
        <v>1</v>
      </c>
      <c r="BG81" s="57" t="b">
        <f t="shared" si="32"/>
        <v>1</v>
      </c>
    </row>
    <row r="82" spans="1:59">
      <c r="A82" s="9" t="s">
        <v>53</v>
      </c>
      <c r="B82" s="9" t="s">
        <v>720</v>
      </c>
      <c r="C82" s="9">
        <v>2</v>
      </c>
      <c r="D82" s="9">
        <v>3</v>
      </c>
      <c r="E82" s="9" t="str">
        <f t="shared" si="26"/>
        <v>BZ-2903</v>
      </c>
      <c r="F82" s="9" t="s">
        <v>828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 t="e">
        <f>MATCH($A82, 'Spells By School'!D:D, 0)</f>
        <v>#N/A</v>
      </c>
      <c r="N82" s="9">
        <f>MATCH($A82, 'Spells By School'!E:E, 0)</f>
        <v>74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Invocation</v>
      </c>
      <c r="T82" s="9" t="str">
        <f t="shared" si="29"/>
        <v>EV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10</v>
      </c>
      <c r="V82" s="9" t="str">
        <f>INDEX('Wand Mapping'!K:K, U82)</f>
        <v>wand_ai_080</v>
      </c>
      <c r="W82" s="9" t="str">
        <f t="shared" si="30"/>
        <v>wand_ai_080_EV</v>
      </c>
      <c r="Z82" s="9" t="str">
        <f t="shared" si="31"/>
        <v>wand_ai_080_EV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V82" s="55">
        <v>62018</v>
      </c>
      <c r="AW82" s="55">
        <v>62019</v>
      </c>
      <c r="AX82" s="55">
        <v>72018</v>
      </c>
      <c r="AY82" s="55">
        <v>72019</v>
      </c>
      <c r="BB82" s="55">
        <v>92018</v>
      </c>
      <c r="BC82" s="55">
        <v>92019</v>
      </c>
      <c r="BD82" s="59">
        <v>2018</v>
      </c>
      <c r="BE82" s="57">
        <f t="shared" si="27"/>
        <v>2019</v>
      </c>
      <c r="BF82" s="57" t="b">
        <f t="shared" ref="BF82:BG104" si="33"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 t="shared" si="33"/>
        <v>1</v>
      </c>
    </row>
    <row r="83" spans="1:59">
      <c r="A83" s="9" t="s">
        <v>141</v>
      </c>
      <c r="B83" s="9" t="s">
        <v>944</v>
      </c>
      <c r="C83" s="9">
        <v>2</v>
      </c>
      <c r="D83" s="9">
        <v>3</v>
      </c>
      <c r="E83" s="9" t="str">
        <f t="shared" si="26"/>
        <v>BZ-2A03</v>
      </c>
      <c r="F83" s="9" t="s">
        <v>829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>
        <f>MATCH($A83, 'Spells By School'!D:D, 0)</f>
        <v>79</v>
      </c>
      <c r="N83" s="9" t="e">
        <f>MATCH($A83, 'Spells By School'!E:E, 0)</f>
        <v>#N/A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Transmutation</v>
      </c>
      <c r="T83" s="9" t="str">
        <f t="shared" si="29"/>
        <v>TR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25</v>
      </c>
      <c r="V83" s="9" t="str">
        <f>INDEX('Wand Mapping'!K:K, U83)</f>
        <v>wand_ai_230</v>
      </c>
      <c r="W83" s="9" t="str">
        <f t="shared" si="30"/>
        <v>wand_ai_230_TR</v>
      </c>
      <c r="Z83" s="9" t="str">
        <f t="shared" si="31"/>
        <v>wand_ai_230_TR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 t="b">
        <v>1</v>
      </c>
      <c r="AV83" s="55">
        <v>62020</v>
      </c>
      <c r="AW83" s="55">
        <v>62021</v>
      </c>
      <c r="AX83" s="55">
        <v>72020</v>
      </c>
      <c r="AY83" s="55">
        <v>72021</v>
      </c>
      <c r="BB83" s="55">
        <v>92020</v>
      </c>
      <c r="BC83" s="55">
        <v>92021</v>
      </c>
      <c r="BD83" s="59">
        <v>2020</v>
      </c>
      <c r="BE83" s="57">
        <f t="shared" si="27"/>
        <v>2021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378</v>
      </c>
      <c r="B84" s="9" t="s">
        <v>945</v>
      </c>
      <c r="C84" s="9">
        <v>2</v>
      </c>
      <c r="D84" s="9">
        <v>3</v>
      </c>
      <c r="E84" s="9" t="str">
        <f t="shared" ref="E84:E115" si="34">_xlfn.CONCAT(B84, RIGHT(_xlfn.CONCAT("0", D84), 2))</f>
        <v>BZ-2B03</v>
      </c>
      <c r="F84" s="9" t="s">
        <v>830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83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62</v>
      </c>
      <c r="V84" s="9" t="str">
        <f>INDEX('Wand Mapping'!K:K, U84)</f>
        <v>wand_ai_600</v>
      </c>
      <c r="W84" s="9" t="str">
        <f t="shared" si="30"/>
        <v>wand_ai_600_EV</v>
      </c>
      <c r="Z84" s="9" t="str">
        <f t="shared" si="31"/>
        <v>wand_ai_600_EV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62022</v>
      </c>
      <c r="AW84" s="55">
        <v>62023</v>
      </c>
      <c r="AX84" s="55">
        <v>72022</v>
      </c>
      <c r="AY84" s="55">
        <v>72023</v>
      </c>
      <c r="BB84" s="55">
        <v>92022</v>
      </c>
      <c r="BC84" s="55">
        <v>92023</v>
      </c>
      <c r="BD84" s="59">
        <v>2022</v>
      </c>
      <c r="BE84" s="57">
        <f t="shared" ref="BE84:BE115" si="35">IF(BD84="", "", BD84+1)</f>
        <v>2023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534</v>
      </c>
      <c r="B85" s="9" t="s">
        <v>946</v>
      </c>
      <c r="C85" s="9">
        <v>2</v>
      </c>
      <c r="D85" s="9">
        <v>3</v>
      </c>
      <c r="E85" s="9" t="str">
        <f t="shared" si="34"/>
        <v>BZ-2C03</v>
      </c>
      <c r="F85" s="9" t="s">
        <v>831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>
        <f>MATCH($A85, 'Spells By School'!E:E, 0)</f>
        <v>3</v>
      </c>
      <c r="O85" s="9" t="e">
        <f>MATCH($A85, 'Spells By School'!F:F, 0)</f>
        <v>#N/A</v>
      </c>
      <c r="P85" s="9" t="e">
        <f ca="1">MATCH($A85, 'Spells By School'!G:G, 0)</f>
        <v>#N/A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si="28"/>
        <v>Invocation</v>
      </c>
      <c r="T85" s="9" t="str">
        <f t="shared" si="29"/>
        <v>EV</v>
      </c>
      <c r="U85" s="9">
        <f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85</v>
      </c>
      <c r="V85" s="9" t="str">
        <f>INDEX('Wand Mapping'!K:K, U85)</f>
        <v>wand_ai_830</v>
      </c>
      <c r="W85" s="9" t="str">
        <f t="shared" si="30"/>
        <v>wand_ai_830_EV</v>
      </c>
      <c r="Z85" s="9" t="str">
        <f t="shared" si="31"/>
        <v>wand_ai_830_EV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62024</v>
      </c>
      <c r="AW85" s="55">
        <v>62025</v>
      </c>
      <c r="AX85" s="55">
        <v>72024</v>
      </c>
      <c r="AY85" s="55">
        <v>72025</v>
      </c>
      <c r="BB85" s="55">
        <v>92024</v>
      </c>
      <c r="BC85" s="55">
        <v>92025</v>
      </c>
      <c r="BD85" s="59">
        <v>2024</v>
      </c>
      <c r="BE85" s="57">
        <f t="shared" si="35"/>
        <v>2025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445</v>
      </c>
      <c r="B86" s="9" t="s">
        <v>947</v>
      </c>
      <c r="C86" s="9">
        <v>2</v>
      </c>
      <c r="D86" s="9">
        <v>3</v>
      </c>
      <c r="E86" s="9" t="str">
        <f t="shared" si="34"/>
        <v>BZ-2D03</v>
      </c>
      <c r="F86" s="9" t="s">
        <v>832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 t="e">
        <f>MATCH($A86, 'Spells By School'!D:D, 0)</f>
        <v>#N/A</v>
      </c>
      <c r="N86" s="9" t="e">
        <f>MATCH($A86, 'Spells By School'!E:E, 0)</f>
        <v>#N/A</v>
      </c>
      <c r="O86" s="9" t="e">
        <f>MATCH($A86, 'Spells By School'!F:F, 0)</f>
        <v>#N/A</v>
      </c>
      <c r="P86" s="9">
        <f ca="1">MATCH($A86, 'Spells By School'!G:G, 0)</f>
        <v>32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ca="1" si="28"/>
        <v>Necromancy</v>
      </c>
      <c r="T86" s="9" t="str">
        <f t="shared" ca="1" si="29"/>
        <v>NE</v>
      </c>
      <c r="U86" s="9">
        <f ca="1"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72</v>
      </c>
      <c r="V86" s="9" t="str">
        <f ca="1">INDEX('Wand Mapping'!K:K, U86)</f>
        <v>wand_ai_700</v>
      </c>
      <c r="W86" s="9" t="str">
        <f t="shared" ca="1" si="30"/>
        <v>wand_ai_700_NE</v>
      </c>
      <c r="Z86" s="9" t="str">
        <f t="shared" ca="1" si="31"/>
        <v>wand_ai_700_NE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62026</v>
      </c>
      <c r="AW86" s="55">
        <v>62027</v>
      </c>
      <c r="AX86" s="55">
        <v>72026</v>
      </c>
      <c r="AY86" s="55">
        <v>72027</v>
      </c>
      <c r="AZ86" s="55">
        <v>82026</v>
      </c>
      <c r="BA86" s="55">
        <v>82027</v>
      </c>
      <c r="BB86" s="55">
        <v>92026</v>
      </c>
      <c r="BC86" s="55">
        <v>92027</v>
      </c>
      <c r="BD86" s="59">
        <v>2026</v>
      </c>
      <c r="BE86" s="57">
        <f t="shared" si="35"/>
        <v>2027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540</v>
      </c>
      <c r="B87" s="9" t="s">
        <v>948</v>
      </c>
      <c r="C87" s="9">
        <v>2</v>
      </c>
      <c r="D87" s="9">
        <v>3</v>
      </c>
      <c r="E87" s="9" t="str">
        <f t="shared" si="34"/>
        <v>BZ-2E03</v>
      </c>
      <c r="F87" s="9" t="s">
        <v>833</v>
      </c>
      <c r="G87" s="9" t="s">
        <v>655</v>
      </c>
      <c r="H87" s="9" t="s">
        <v>652</v>
      </c>
      <c r="J87" s="9" t="e">
        <f>MATCH($A87, 'Spells By School'!A:A, 0)</f>
        <v>#N/A</v>
      </c>
      <c r="K87" s="9" t="e">
        <f>MATCH($A87, 'Spells By School'!B:B, 0)</f>
        <v>#N/A</v>
      </c>
      <c r="L87" s="9" t="e">
        <f>MATCH($A87, 'Spells By School'!C:C, 0)</f>
        <v>#N/A</v>
      </c>
      <c r="M87" s="9">
        <f>MATCH($A87, 'Spells By School'!D:D, 0)</f>
        <v>88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Transmutation</v>
      </c>
      <c r="T87" s="9" t="str">
        <f t="shared" si="29"/>
        <v>TR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86</v>
      </c>
      <c r="V87" s="9" t="str">
        <f>INDEX('Wand Mapping'!K:K, U87)</f>
        <v>wand_ai_840</v>
      </c>
      <c r="W87" s="9" t="str">
        <f t="shared" si="30"/>
        <v>wand_ai_840_TR</v>
      </c>
      <c r="Z87" s="9" t="str">
        <f t="shared" si="31"/>
        <v>wand_ai_840_TR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62028</v>
      </c>
      <c r="AW87" s="55">
        <v>62029</v>
      </c>
      <c r="AX87" s="55">
        <v>72028</v>
      </c>
      <c r="AY87" s="55">
        <v>72029</v>
      </c>
      <c r="BB87" s="55">
        <v>92028</v>
      </c>
      <c r="BC87" s="55">
        <v>92029</v>
      </c>
      <c r="BD87" s="59">
        <v>2028</v>
      </c>
      <c r="BE87" s="57">
        <f t="shared" si="35"/>
        <v>2029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11</v>
      </c>
      <c r="B88" s="9" t="s">
        <v>949</v>
      </c>
      <c r="C88" s="9">
        <v>2</v>
      </c>
      <c r="D88" s="9">
        <v>3</v>
      </c>
      <c r="E88" s="9" t="str">
        <f t="shared" si="34"/>
        <v>BZ-2F03</v>
      </c>
      <c r="F88" s="9" t="s">
        <v>834</v>
      </c>
      <c r="G88" s="9" t="s">
        <v>655</v>
      </c>
      <c r="H88" s="9" t="s">
        <v>652</v>
      </c>
      <c r="J88" s="9" t="e">
        <f>MATCH($A88, 'Spells By School'!A:A, 0)</f>
        <v>#N/A</v>
      </c>
      <c r="K88" s="9">
        <f>MATCH($A88, 'Spells By School'!B:B, 0)</f>
        <v>59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 t="e">
        <f>MATCH($A88, 'Spells By School'!F:F, 0)</f>
        <v>#N/A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Conjuration</v>
      </c>
      <c r="T88" s="9" t="str">
        <f t="shared" si="29"/>
        <v>CO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2</v>
      </c>
      <c r="V88" s="9" t="str">
        <f>INDEX('Wand Mapping'!K:K, U88)</f>
        <v>wand_ai_000</v>
      </c>
      <c r="W88" s="9" t="str">
        <f t="shared" si="30"/>
        <v>wand_ai_000_CO</v>
      </c>
      <c r="Z88" s="9" t="str">
        <f t="shared" si="31"/>
        <v>wand_ai_000_CO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62030</v>
      </c>
      <c r="AW88" s="55">
        <v>62031</v>
      </c>
      <c r="AZ88" s="55">
        <v>82030</v>
      </c>
      <c r="BA88" s="55">
        <v>82031</v>
      </c>
      <c r="BB88" s="55">
        <v>92030</v>
      </c>
      <c r="BC88" s="55">
        <v>92031</v>
      </c>
      <c r="BD88" s="59">
        <v>2030</v>
      </c>
      <c r="BE88" s="57">
        <f t="shared" si="35"/>
        <v>2031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535</v>
      </c>
      <c r="B89" s="9" t="s">
        <v>950</v>
      </c>
      <c r="C89" s="9">
        <v>2</v>
      </c>
      <c r="D89" s="9">
        <v>3</v>
      </c>
      <c r="E89" s="9" t="str">
        <f t="shared" si="34"/>
        <v>BZ-2G03</v>
      </c>
      <c r="F89" s="9" t="s">
        <v>835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>
        <f>MATCH($A89, 'Spells By School'!F:F, 0)</f>
        <v>43</v>
      </c>
      <c r="P89" s="9" t="e">
        <f ca="1">MATCH($A89, 'Spells By School'!G:G, 0)</f>
        <v>#N/A</v>
      </c>
      <c r="Q89" s="9" t="e">
        <f>MATCH($A89, 'Spells By School'!H:H, 0)</f>
        <v>#N/A</v>
      </c>
      <c r="R89" s="9" t="e">
        <f>MATCH($A89, 'Spells By School'!I:I, 0)</f>
        <v>#N/A</v>
      </c>
      <c r="S89" s="9" t="str">
        <f t="shared" si="28"/>
        <v>Enchantment</v>
      </c>
      <c r="T89" s="9" t="str">
        <f t="shared" si="29"/>
        <v>EN</v>
      </c>
      <c r="U89" s="9">
        <f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85</v>
      </c>
      <c r="V89" s="9" t="str">
        <f>INDEX('Wand Mapping'!K:K, U89)</f>
        <v>wand_ai_830</v>
      </c>
      <c r="W89" s="9" t="str">
        <f t="shared" si="30"/>
        <v>wand_ai_830_EN</v>
      </c>
      <c r="Z89" s="9" t="str">
        <f t="shared" si="31"/>
        <v>wand_ai_830_EN</v>
      </c>
      <c r="AA89" s="9" t="b">
        <v>1</v>
      </c>
      <c r="AD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V89" s="55">
        <v>62032</v>
      </c>
      <c r="AW89" s="55">
        <v>62033</v>
      </c>
      <c r="AZ89" s="55">
        <v>82032</v>
      </c>
      <c r="BA89" s="55">
        <v>82033</v>
      </c>
      <c r="BB89" s="55">
        <v>92032</v>
      </c>
      <c r="BC89" s="55">
        <v>92033</v>
      </c>
      <c r="BD89" s="59">
        <v>2032</v>
      </c>
      <c r="BE89" s="57">
        <f t="shared" si="35"/>
        <v>2033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49</v>
      </c>
      <c r="B90" s="9" t="s">
        <v>951</v>
      </c>
      <c r="C90" s="9">
        <v>2</v>
      </c>
      <c r="D90" s="9">
        <v>3</v>
      </c>
      <c r="E90" s="9" t="str">
        <f t="shared" si="34"/>
        <v>BZ-2H03</v>
      </c>
      <c r="F90" s="9" t="s">
        <v>836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 t="e">
        <f>MATCH($A90, 'Spells By School'!H:H, 0)</f>
        <v>#N/A</v>
      </c>
      <c r="R90" s="9">
        <f>MATCH($A90, 'Spells By School'!I:I, 0)</f>
        <v>2</v>
      </c>
      <c r="S90" s="9" t="str">
        <f t="shared" ca="1" si="28"/>
        <v>Wild Magic</v>
      </c>
      <c r="T90" s="9" t="str">
        <f t="shared" ca="1" si="29"/>
        <v>WM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9</v>
      </c>
      <c r="V90" s="9" t="str">
        <f ca="1">INDEX('Wand Mapping'!K:K, U90)</f>
        <v>wand_ai_070</v>
      </c>
      <c r="W90" s="9" t="str">
        <f t="shared" ca="1" si="30"/>
        <v>wand_ai_070_WM</v>
      </c>
      <c r="Z90" s="9" t="str">
        <f t="shared" ca="1" si="31"/>
        <v>wand_ai_070_WM</v>
      </c>
      <c r="AA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U90" s="9" t="s">
        <v>1991</v>
      </c>
      <c r="AV90" s="55">
        <v>62034</v>
      </c>
      <c r="AW90" s="55">
        <v>62035</v>
      </c>
      <c r="BB90" s="55">
        <v>92034</v>
      </c>
      <c r="BC90" s="55">
        <v>92035</v>
      </c>
      <c r="BD90" s="59">
        <v>2034</v>
      </c>
      <c r="BE90" s="57">
        <f t="shared" si="35"/>
        <v>2035</v>
      </c>
      <c r="BF90" s="57" t="b">
        <f t="shared" si="33"/>
        <v>1</v>
      </c>
      <c r="BG90" s="57" t="b">
        <f t="shared" si="33"/>
        <v>1</v>
      </c>
    </row>
    <row r="91" spans="1:59">
      <c r="A91" s="9" t="s">
        <v>418</v>
      </c>
      <c r="B91" s="9" t="s">
        <v>952</v>
      </c>
      <c r="C91" s="9">
        <v>2</v>
      </c>
      <c r="D91" s="9">
        <v>3</v>
      </c>
      <c r="E91" s="9" t="str">
        <f t="shared" si="34"/>
        <v>BZ-2I03</v>
      </c>
      <c r="F91" s="9" t="s">
        <v>837</v>
      </c>
      <c r="G91" s="9" t="s">
        <v>655</v>
      </c>
      <c r="H91" s="9" t="s">
        <v>652</v>
      </c>
      <c r="J91" s="9" t="e">
        <f>MATCH($A91, 'Spells By School'!A:A, 0)</f>
        <v>#N/A</v>
      </c>
      <c r="K91" s="9" t="e">
        <f>MATCH($A91, 'Spells By School'!B:B, 0)</f>
        <v>#N/A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>
        <f>MATCH($A91, 'Spells By School'!H:H, 0)</f>
        <v>7</v>
      </c>
      <c r="R91" s="9" t="e">
        <f>MATCH($A91, 'Spells By School'!I:I, 0)</f>
        <v>#N/A</v>
      </c>
      <c r="S91" s="9" t="str">
        <f t="shared" ca="1" si="28"/>
        <v>Illusion</v>
      </c>
      <c r="T91" s="9" t="str">
        <f t="shared" ca="1" si="29"/>
        <v>IL</v>
      </c>
      <c r="U91" s="9">
        <f ca="1"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68</v>
      </c>
      <c r="V91" s="9" t="str">
        <f ca="1">INDEX('Wand Mapping'!K:K, U91)</f>
        <v>wand_ai_660</v>
      </c>
      <c r="W91" s="9" t="str">
        <f t="shared" ca="1" si="30"/>
        <v>wand_ai_660_IL</v>
      </c>
      <c r="Z91" s="9" t="str">
        <f t="shared" ca="1" si="31"/>
        <v>wand_ai_660_IL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62036</v>
      </c>
      <c r="AW91" s="55">
        <v>62037</v>
      </c>
      <c r="AX91" s="55">
        <v>72036</v>
      </c>
      <c r="AY91" s="55">
        <v>72037</v>
      </c>
      <c r="AZ91" s="55">
        <v>82036</v>
      </c>
      <c r="BA91" s="55">
        <v>82037</v>
      </c>
      <c r="BD91" s="59">
        <v>2036</v>
      </c>
      <c r="BE91" s="57">
        <f t="shared" si="35"/>
        <v>2037</v>
      </c>
      <c r="BF91" s="57" t="b">
        <f t="shared" si="33"/>
        <v>1</v>
      </c>
      <c r="BG91" s="57" t="b">
        <f t="shared" si="33"/>
        <v>1</v>
      </c>
    </row>
    <row r="92" spans="1:59">
      <c r="A92" s="29" t="s">
        <v>94</v>
      </c>
      <c r="B92" s="9" t="s">
        <v>953</v>
      </c>
      <c r="C92" s="9">
        <v>2</v>
      </c>
      <c r="D92" s="9">
        <v>3</v>
      </c>
      <c r="E92" s="9" t="str">
        <f t="shared" si="34"/>
        <v>BZ-2J03</v>
      </c>
      <c r="F92" s="9" t="s">
        <v>838</v>
      </c>
      <c r="G92" s="9" t="s">
        <v>655</v>
      </c>
      <c r="H92" s="9" t="s">
        <v>652</v>
      </c>
      <c r="J92" s="9" t="e">
        <f>MATCH($A92, 'Spells By School'!A:A, 0)</f>
        <v>#N/A</v>
      </c>
      <c r="K92" s="9">
        <f>MATCH($A92, 'Spells By School'!B:B, 0)</f>
        <v>37</v>
      </c>
      <c r="L92" s="9" t="e">
        <f>MATCH($A92, 'Spells By School'!C:C, 0)</f>
        <v>#N/A</v>
      </c>
      <c r="M92" s="9" t="e">
        <f>MATCH($A92, 'Spells By School'!D:D, 0)</f>
        <v>#N/A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Conjuration</v>
      </c>
      <c r="T92" s="9" t="str">
        <f t="shared" si="29"/>
        <v>CO</v>
      </c>
      <c r="U92" s="9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17</v>
      </c>
      <c r="V92" s="9" t="str">
        <f>INDEX('Wand Mapping'!K:K, U92)</f>
        <v>wand_ai_150</v>
      </c>
      <c r="W92" s="9" t="str">
        <f t="shared" si="30"/>
        <v>wand_ai_150_CO</v>
      </c>
      <c r="Z92" s="9" t="str">
        <f t="shared" si="31"/>
        <v>wand_ai_150_CO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62038</v>
      </c>
      <c r="AW92" s="55">
        <v>62039</v>
      </c>
      <c r="BD92" s="59">
        <v>2038</v>
      </c>
      <c r="BE92" s="57">
        <f t="shared" si="35"/>
        <v>2039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854</v>
      </c>
      <c r="B93" s="9" t="s">
        <v>954</v>
      </c>
      <c r="C93" s="9">
        <v>2</v>
      </c>
      <c r="D93" s="9">
        <v>3</v>
      </c>
      <c r="E93" s="9" t="str">
        <f t="shared" si="34"/>
        <v>BZ-2K03</v>
      </c>
      <c r="F93" s="9" t="s">
        <v>839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>
        <f>MATCH($A93, 'Spells By School'!D:D, 0)</f>
        <v>93</v>
      </c>
      <c r="N93" s="9" t="e">
        <f>MATCH($A93, 'Spells By School'!E:E, 0)</f>
        <v>#N/A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Transmutation</v>
      </c>
      <c r="T93" s="9" t="str">
        <f t="shared" si="29"/>
        <v>TR</v>
      </c>
      <c r="U93" s="9" t="e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#N/A</v>
      </c>
      <c r="V93" s="9" t="e">
        <f>INDEX('Wand Mapping'!K:K, U93)</f>
        <v>#N/A</v>
      </c>
      <c r="W93" s="9" t="e">
        <f t="shared" si="30"/>
        <v>#N/A</v>
      </c>
      <c r="X93" s="60" t="s">
        <v>1965</v>
      </c>
      <c r="Z93" s="9" t="str">
        <f t="shared" si="31"/>
        <v>wand_ai_080_TR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V93" s="55">
        <v>62040</v>
      </c>
      <c r="AW93" s="55">
        <v>62041</v>
      </c>
      <c r="BD93" s="59">
        <v>2040</v>
      </c>
      <c r="BE93" s="57">
        <f t="shared" si="35"/>
        <v>2041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474</v>
      </c>
      <c r="B94" s="9" t="s">
        <v>1921</v>
      </c>
      <c r="C94" s="9">
        <v>2</v>
      </c>
      <c r="D94" s="9">
        <v>3</v>
      </c>
      <c r="E94" s="9" t="str">
        <f t="shared" si="34"/>
        <v>BZ-Y603</v>
      </c>
      <c r="F94" s="9" t="s">
        <v>1424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67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77</v>
      </c>
      <c r="V94" s="9" t="str">
        <f>INDEX('Wand Mapping'!K:K, U94)</f>
        <v>wand_ai_750</v>
      </c>
      <c r="W94" s="9" t="str">
        <f t="shared" si="30"/>
        <v>wand_ai_750_EV</v>
      </c>
      <c r="Z94" s="9" t="str">
        <f t="shared" si="31"/>
        <v>wand_ai_750_EV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X94" s="55">
        <v>72042</v>
      </c>
      <c r="AY94" s="55">
        <v>72043</v>
      </c>
      <c r="BD94" s="59">
        <v>2042</v>
      </c>
      <c r="BE94" s="57">
        <f t="shared" si="35"/>
        <v>2043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635</v>
      </c>
      <c r="B95" s="9" t="s">
        <v>1922</v>
      </c>
      <c r="C95" s="9">
        <v>2</v>
      </c>
      <c r="D95" s="9">
        <v>3</v>
      </c>
      <c r="E95" s="9" t="str">
        <f t="shared" si="34"/>
        <v>BZ-Y703</v>
      </c>
      <c r="F95" s="9" t="s">
        <v>1425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 t="e">
        <f>MATCH($A95, 'Spells By School'!D:D, 0)</f>
        <v>#N/A</v>
      </c>
      <c r="N95" s="9">
        <f>MATCH($A95, 'Spells By School'!E:E, 0)</f>
        <v>19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Invocation</v>
      </c>
      <c r="T95" s="9" t="str">
        <f t="shared" si="29"/>
        <v>EV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101</v>
      </c>
      <c r="V95" s="9" t="str">
        <f>INDEX('Wand Mapping'!K:K, U95)</f>
        <v>wand_ai_990</v>
      </c>
      <c r="W95" s="9" t="str">
        <f t="shared" si="30"/>
        <v>wand_ai_990_EV</v>
      </c>
      <c r="Z95" s="9" t="str">
        <f t="shared" si="31"/>
        <v>wand_ai_990_EV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72044</v>
      </c>
      <c r="AY95" s="55">
        <v>72045</v>
      </c>
      <c r="BD95" s="59">
        <v>2044</v>
      </c>
      <c r="BE95" s="57">
        <f t="shared" si="35"/>
        <v>2045</v>
      </c>
      <c r="BF95" s="57" t="b">
        <f t="shared" si="33"/>
        <v>1</v>
      </c>
      <c r="BG95" s="57" t="b">
        <f t="shared" si="33"/>
        <v>1</v>
      </c>
    </row>
    <row r="96" spans="1:59">
      <c r="A96" s="9" t="s">
        <v>621</v>
      </c>
      <c r="B96" s="9" t="s">
        <v>1923</v>
      </c>
      <c r="C96" s="9">
        <v>2</v>
      </c>
      <c r="D96" s="9">
        <v>3</v>
      </c>
      <c r="E96" s="9" t="str">
        <f t="shared" si="34"/>
        <v>BZ-Y803</v>
      </c>
      <c r="F96" s="9" t="s">
        <v>1426</v>
      </c>
      <c r="G96" s="9" t="s">
        <v>655</v>
      </c>
      <c r="H96" s="9" t="s">
        <v>656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>
        <f>MATCH($A96, 'Spells By School'!D:D, 0)</f>
        <v>10</v>
      </c>
      <c r="N96" s="9" t="e">
        <f>MATCH($A96, 'Spells By School'!E:E, 0)</f>
        <v>#N/A</v>
      </c>
      <c r="O96" s="9" t="e">
        <f>MATCH($A96, 'Spells By School'!F:F, 0)</f>
        <v>#N/A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8"/>
        <v>Transmutation</v>
      </c>
      <c r="T96" s="9" t="str">
        <f t="shared" si="29"/>
        <v>TR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99</v>
      </c>
      <c r="V96" s="9" t="str">
        <f>INDEX('Wand Mapping'!K:K, U96)</f>
        <v>wand_ai_970</v>
      </c>
      <c r="W96" s="9" t="str">
        <f t="shared" si="30"/>
        <v>wand_ai_970_TR</v>
      </c>
      <c r="Z96" s="9" t="str">
        <f t="shared" si="31"/>
        <v>wand_ai_970_TR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N96" s="9" t="b">
        <v>1</v>
      </c>
      <c r="AX96" s="55">
        <v>72046</v>
      </c>
      <c r="AY96" s="55">
        <v>72047</v>
      </c>
      <c r="BD96" s="59">
        <v>2046</v>
      </c>
      <c r="BE96" s="57">
        <f t="shared" si="35"/>
        <v>2047</v>
      </c>
      <c r="BF96" s="57" t="b">
        <f t="shared" si="33"/>
        <v>1</v>
      </c>
      <c r="BG96" s="57" t="b">
        <f t="shared" si="33"/>
        <v>1</v>
      </c>
    </row>
    <row r="97" spans="1:59">
      <c r="A97" s="63" t="s">
        <v>2024</v>
      </c>
      <c r="B97" s="63" t="s">
        <v>2023</v>
      </c>
      <c r="C97" s="9">
        <v>2</v>
      </c>
      <c r="D97" s="9">
        <v>3</v>
      </c>
      <c r="E97" s="9" t="str">
        <f t="shared" si="34"/>
        <v>BZ-YI03</v>
      </c>
      <c r="G97" s="9" t="s">
        <v>655</v>
      </c>
      <c r="H97" s="9" t="s">
        <v>654</v>
      </c>
      <c r="AA97" s="9" t="b">
        <v>1</v>
      </c>
      <c r="AB97" s="9" t="b">
        <v>1</v>
      </c>
      <c r="AC97" s="9" t="b">
        <v>1</v>
      </c>
      <c r="AD97" s="9" t="b">
        <v>1</v>
      </c>
      <c r="AE97" s="9" t="b">
        <v>1</v>
      </c>
      <c r="AF97" s="9" t="b">
        <v>1</v>
      </c>
      <c r="AG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82048</v>
      </c>
      <c r="BA97" s="55">
        <v>82049</v>
      </c>
      <c r="BD97" s="59">
        <v>2048</v>
      </c>
      <c r="BE97" s="57">
        <f t="shared" si="35"/>
        <v>2049</v>
      </c>
      <c r="BF97" s="57" t="b">
        <f t="shared" si="33"/>
        <v>1</v>
      </c>
      <c r="BG97" s="57" t="b">
        <f t="shared" si="33"/>
        <v>1</v>
      </c>
    </row>
    <row r="98" spans="1:59">
      <c r="A98" s="9" t="s">
        <v>162</v>
      </c>
      <c r="B98" s="9" t="s">
        <v>1697</v>
      </c>
      <c r="C98" s="9">
        <v>2</v>
      </c>
      <c r="D98" s="9">
        <v>3</v>
      </c>
      <c r="E98" s="9" t="str">
        <f t="shared" si="34"/>
        <v>BZ-OB03</v>
      </c>
      <c r="F98" s="9" t="s">
        <v>1523</v>
      </c>
      <c r="G98" s="9" t="s">
        <v>655</v>
      </c>
      <c r="H98" s="9" t="s">
        <v>654</v>
      </c>
      <c r="J98" s="9" t="e">
        <f>MATCH($A98, 'Spells By School'!A:A, 0)</f>
        <v>#N/A</v>
      </c>
      <c r="K98" s="9">
        <f>MATCH($A98, 'Spells By School'!B:B, 0)</f>
        <v>61</v>
      </c>
      <c r="L98" s="9" t="e">
        <f>MATCH($A98, 'Spells By School'!C:C, 0)</f>
        <v>#N/A</v>
      </c>
      <c r="M98" s="9" t="e">
        <f>MATCH($A98, 'Spells By School'!D:D, 0)</f>
        <v>#N/A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ref="S98:S107" si="36">IF(ISNA($J98), IF(ISNA($K98), IF(ISNA($L98), IF(ISNA($M98), IF(ISNA($N98), IF(ISNA($O98), IF(ISNA($P98), IF(ISNA($Q98), IF(ISNA($R98), "###error###", R$1),Q$1),P$1),O$1),N$1),M$1),L$1),K$1),J$1)</f>
        <v>Conjuration</v>
      </c>
      <c r="T98" s="9" t="str">
        <f t="shared" ref="T98:T107" si="37">IF(ISNA($J98), IF(ISNA($K98), IF(ISNA($L98), IF(ISNA($M98), IF(ISNA($N98), IF(ISNA($O98), IF(ISNA($P98), IF(ISNA($Q98), IF(ISNA($R98), "###error###", "WM"),"IL"),"NE"),"EN"),"EV"),"TR"),"DI"),"CO"),"AB")</f>
        <v>CO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29</v>
      </c>
      <c r="V98" s="9" t="str">
        <f>INDEX('Wand Mapping'!K:K, U98)</f>
        <v>wand_ai_270</v>
      </c>
      <c r="W98" s="9" t="str">
        <f t="shared" ref="W98:W107" si="38">_xlfn.CONCAT(V98, "_", T98)</f>
        <v>wand_ai_270_CO</v>
      </c>
      <c r="Z98" s="9" t="str">
        <f t="shared" ref="Z98:Z107" si="39">IF(ISBLANK(X98), W98, X98)</f>
        <v>wand_ai_270_CO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82050</v>
      </c>
      <c r="BA98" s="55">
        <v>82051</v>
      </c>
      <c r="BD98" s="9">
        <v>2050</v>
      </c>
      <c r="BE98" s="57">
        <f t="shared" si="35"/>
        <v>2051</v>
      </c>
      <c r="BF98" s="57" t="b">
        <f t="shared" si="33"/>
        <v>1</v>
      </c>
      <c r="BG98" s="57" t="b">
        <f t="shared" si="33"/>
        <v>1</v>
      </c>
    </row>
    <row r="99" spans="1:59">
      <c r="A99" s="35" t="s">
        <v>603</v>
      </c>
      <c r="B99" s="9" t="s">
        <v>1698</v>
      </c>
      <c r="C99" s="9">
        <v>2</v>
      </c>
      <c r="D99" s="9">
        <v>3</v>
      </c>
      <c r="E99" s="9" t="str">
        <f t="shared" si="34"/>
        <v>BZ-OC03</v>
      </c>
      <c r="F99" s="9" t="s">
        <v>1524</v>
      </c>
      <c r="G99" s="9" t="s">
        <v>655</v>
      </c>
      <c r="H99" s="9" t="s">
        <v>654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>
        <f>MATCH($A99, 'Spells By School'!D:D, 0)</f>
        <v>33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Transmutation</v>
      </c>
      <c r="T99" s="9" t="str">
        <f t="shared" si="37"/>
        <v>TR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96</v>
      </c>
      <c r="V99" s="9" t="str">
        <f>INDEX('Wand Mapping'!K:K, U99)</f>
        <v>wand_ai_940</v>
      </c>
      <c r="W99" s="9" t="str">
        <f t="shared" si="38"/>
        <v>wand_ai_940_TR</v>
      </c>
      <c r="Z99" s="9" t="str">
        <f t="shared" si="39"/>
        <v>wand_ai_940_TR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82052</v>
      </c>
      <c r="BA99" s="55">
        <v>82053</v>
      </c>
      <c r="BD99" s="9">
        <v>2052</v>
      </c>
      <c r="BE99" s="57">
        <f t="shared" si="35"/>
        <v>2053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388</v>
      </c>
      <c r="B100" s="9" t="s">
        <v>1699</v>
      </c>
      <c r="C100" s="9">
        <v>2</v>
      </c>
      <c r="D100" s="9">
        <v>3</v>
      </c>
      <c r="E100" s="9" t="str">
        <f t="shared" si="34"/>
        <v>BZ-OD03</v>
      </c>
      <c r="F100" s="9" t="s">
        <v>1525</v>
      </c>
      <c r="G100" s="9" t="s">
        <v>655</v>
      </c>
      <c r="H100" s="9" t="s">
        <v>654</v>
      </c>
      <c r="J100" s="9">
        <f>MATCH($A100, 'Spells By School'!A:A, 0)</f>
        <v>39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 t="e">
        <f>MATCH($A100, 'Spells By School'!F:F, 0)</f>
        <v>#N/A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Abjuration</v>
      </c>
      <c r="T100" s="9" t="str">
        <f t="shared" si="37"/>
        <v>AB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wand_ai_620_AB</v>
      </c>
      <c r="Z100" s="9" t="str">
        <f t="shared" si="39"/>
        <v>wand_ai_620_AB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82054</v>
      </c>
      <c r="BA100" s="55">
        <v>82055</v>
      </c>
      <c r="BD100" s="9">
        <v>2054</v>
      </c>
      <c r="BE100" s="57">
        <f t="shared" si="35"/>
        <v>2055</v>
      </c>
      <c r="BF100" s="57" t="b">
        <f t="shared" si="33"/>
        <v>1</v>
      </c>
      <c r="BG100" s="57" t="b">
        <f t="shared" si="33"/>
        <v>1</v>
      </c>
    </row>
    <row r="101" spans="1:59">
      <c r="A101" s="9" t="s">
        <v>392</v>
      </c>
      <c r="B101" s="9" t="s">
        <v>1700</v>
      </c>
      <c r="C101" s="9">
        <v>2</v>
      </c>
      <c r="D101" s="9">
        <v>3</v>
      </c>
      <c r="E101" s="9" t="str">
        <f t="shared" si="34"/>
        <v>BZ-OE03</v>
      </c>
      <c r="F101" s="9" t="s">
        <v>1526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>
        <f>MATCH($A101, 'Spells By School'!F:F, 0)</f>
        <v>33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36"/>
        <v>Enchantment</v>
      </c>
      <c r="T101" s="9" t="str">
        <f t="shared" si="37"/>
        <v>EN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64</v>
      </c>
      <c r="V101" s="9" t="str">
        <f>INDEX('Wand Mapping'!K:K, U101)</f>
        <v>wand_ai_620</v>
      </c>
      <c r="W101" s="9" t="str">
        <f t="shared" si="38"/>
        <v>wand_ai_620_EN</v>
      </c>
      <c r="Z101" s="9" t="str">
        <f t="shared" si="39"/>
        <v>wand_ai_620_EN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82056</v>
      </c>
      <c r="BA101" s="55">
        <v>82057</v>
      </c>
      <c r="BD101" s="9">
        <v>2056</v>
      </c>
      <c r="BE101" s="57">
        <f t="shared" si="35"/>
        <v>2057</v>
      </c>
      <c r="BF101" s="57" t="b">
        <f t="shared" si="33"/>
        <v>1</v>
      </c>
      <c r="BG101" s="57" t="b">
        <f t="shared" si="33"/>
        <v>1</v>
      </c>
    </row>
    <row r="102" spans="1:59">
      <c r="A102" s="30" t="s">
        <v>326</v>
      </c>
      <c r="B102" s="9" t="s">
        <v>1701</v>
      </c>
      <c r="C102" s="9">
        <v>2</v>
      </c>
      <c r="D102" s="9">
        <v>3</v>
      </c>
      <c r="E102" s="9" t="str">
        <f t="shared" si="34"/>
        <v>BZ-OF03</v>
      </c>
      <c r="F102" s="9" t="s">
        <v>1527</v>
      </c>
      <c r="G102" s="9" t="s">
        <v>655</v>
      </c>
      <c r="H102" s="9" t="s">
        <v>654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>
        <f ca="1">MATCH($A102, 'Spells By School'!G:G, 0)</f>
        <v>51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ca="1" si="36"/>
        <v>Necromancy</v>
      </c>
      <c r="T102" s="9" t="str">
        <f t="shared" ca="1" si="37"/>
        <v>NE</v>
      </c>
      <c r="U102" s="9">
        <f ca="1"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53</v>
      </c>
      <c r="V102" s="9" t="str">
        <f ca="1">INDEX('Wand Mapping'!K:K, U102)</f>
        <v>wand_ai_510</v>
      </c>
      <c r="W102" s="9" t="str">
        <f t="shared" ca="1" si="38"/>
        <v>wand_ai_510_NE</v>
      </c>
      <c r="Z102" s="9" t="str">
        <f t="shared" ca="1" si="39"/>
        <v>wand_ai_510_NE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82058</v>
      </c>
      <c r="BA102" s="55">
        <v>82059</v>
      </c>
      <c r="BD102" s="9">
        <v>2058</v>
      </c>
      <c r="BE102" s="57">
        <f t="shared" si="35"/>
        <v>2059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543</v>
      </c>
      <c r="B103" s="9" t="s">
        <v>1815</v>
      </c>
      <c r="C103" s="9">
        <v>2</v>
      </c>
      <c r="D103" s="9">
        <v>3</v>
      </c>
      <c r="E103" s="9" t="str">
        <f t="shared" si="34"/>
        <v>BZ-S103</v>
      </c>
      <c r="F103" s="9" t="s">
        <v>1666</v>
      </c>
      <c r="G103" s="9" t="s">
        <v>655</v>
      </c>
      <c r="H103" s="9" t="s">
        <v>654</v>
      </c>
      <c r="I103" s="9" t="s">
        <v>1668</v>
      </c>
      <c r="J103" s="9">
        <f>MATCH($A103, 'Spells By School'!A:A, 0)</f>
        <v>67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Abjuration</v>
      </c>
      <c r="T103" s="9" t="str">
        <f t="shared" si="37"/>
        <v>AB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87</v>
      </c>
      <c r="V103" s="9" t="str">
        <f>INDEX('Wand Mapping'!K:K, U103)</f>
        <v>wand_ai_850</v>
      </c>
      <c r="W103" s="9" t="str">
        <f t="shared" si="38"/>
        <v>wand_ai_850_AB</v>
      </c>
      <c r="Z103" s="9" t="str">
        <f t="shared" si="39"/>
        <v>wand_ai_850_AB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Z103" s="55">
        <v>82060</v>
      </c>
      <c r="BA103" s="55">
        <v>82061</v>
      </c>
      <c r="BD103" s="9">
        <v>2060</v>
      </c>
      <c r="BE103" s="57">
        <f t="shared" si="35"/>
        <v>2061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118</v>
      </c>
      <c r="B104" s="9" t="s">
        <v>1777</v>
      </c>
      <c r="C104" s="9">
        <v>2</v>
      </c>
      <c r="D104" s="9">
        <v>3</v>
      </c>
      <c r="E104" s="9" t="str">
        <f t="shared" si="34"/>
        <v>BZ-QY03</v>
      </c>
      <c r="F104" s="9" t="s">
        <v>1627</v>
      </c>
      <c r="G104" s="9" t="s">
        <v>655</v>
      </c>
      <c r="H104" s="9" t="s">
        <v>654</v>
      </c>
      <c r="I104" s="9" t="s">
        <v>653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>
        <f>MATCH($A104, 'Spells By School'!D:D, 0)</f>
        <v>44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Transmutation</v>
      </c>
      <c r="T104" s="9" t="str">
        <f t="shared" si="37"/>
        <v>TR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21</v>
      </c>
      <c r="V104" s="9" t="str">
        <f>INDEX('Wand Mapping'!K:K, U104)</f>
        <v>wand_ai_190</v>
      </c>
      <c r="W104" s="9" t="str">
        <f t="shared" si="38"/>
        <v>wand_ai_190_TR</v>
      </c>
      <c r="Z104" s="9" t="str">
        <f t="shared" si="39"/>
        <v>wand_ai_190_TR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82062</v>
      </c>
      <c r="BA104" s="55">
        <v>82063</v>
      </c>
      <c r="BD104" s="9">
        <v>2062</v>
      </c>
      <c r="BE104" s="57">
        <f t="shared" si="35"/>
        <v>2063</v>
      </c>
      <c r="BF104" s="57" t="b">
        <f t="shared" si="33"/>
        <v>1</v>
      </c>
      <c r="BG104" s="57" t="b">
        <f t="shared" si="33"/>
        <v>1</v>
      </c>
    </row>
    <row r="105" spans="1:59">
      <c r="A105" s="9" t="s">
        <v>161</v>
      </c>
      <c r="B105" s="9" t="s">
        <v>1702</v>
      </c>
      <c r="C105" s="9">
        <v>2</v>
      </c>
      <c r="D105" s="9">
        <v>3</v>
      </c>
      <c r="E105" s="9" t="str">
        <f t="shared" si="34"/>
        <v>BZ-OG03</v>
      </c>
      <c r="F105" s="9" t="s">
        <v>1528</v>
      </c>
      <c r="G105" s="9" t="s">
        <v>655</v>
      </c>
      <c r="H105" s="9" t="s">
        <v>654</v>
      </c>
      <c r="J105" s="9">
        <f>MATCH($A105, 'Spells By School'!A:A, 0)</f>
        <v>8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Abjuration</v>
      </c>
      <c r="T105" s="9" t="str">
        <f t="shared" si="37"/>
        <v>AB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29</v>
      </c>
      <c r="V105" s="9" t="str">
        <f>INDEX('Wand Mapping'!K:K, U105)</f>
        <v>wand_ai_270</v>
      </c>
      <c r="W105" s="9" t="str">
        <f t="shared" si="38"/>
        <v>wand_ai_270_AB</v>
      </c>
      <c r="Z105" s="9" t="str">
        <f t="shared" si="39"/>
        <v>wand_ai_270_AB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82064</v>
      </c>
      <c r="BA105" s="55">
        <v>82065</v>
      </c>
      <c r="BD105" s="9">
        <v>2064</v>
      </c>
      <c r="BE105" s="57">
        <f t="shared" si="35"/>
        <v>2065</v>
      </c>
      <c r="BF105" s="57" t="b">
        <f t="shared" ref="BF105:BG140" si="40"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 t="shared" si="40"/>
        <v>1</v>
      </c>
    </row>
    <row r="106" spans="1:59">
      <c r="A106" s="23" t="s">
        <v>267</v>
      </c>
      <c r="B106" s="9" t="s">
        <v>1778</v>
      </c>
      <c r="C106" s="9">
        <v>2</v>
      </c>
      <c r="D106" s="9">
        <v>3</v>
      </c>
      <c r="E106" s="9" t="str">
        <f t="shared" si="34"/>
        <v>BZ-QZ03</v>
      </c>
      <c r="F106" s="9" t="s">
        <v>1628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8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45</v>
      </c>
      <c r="V106" s="9" t="str">
        <f>INDEX('Wand Mapping'!K:K, U106)</f>
        <v>wand_ai_430</v>
      </c>
      <c r="W106" s="9" t="str">
        <f t="shared" si="38"/>
        <v>wand_ai_430_DI</v>
      </c>
      <c r="Z106" s="9" t="str">
        <f t="shared" si="39"/>
        <v>wand_ai_430_DI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N106" s="9" t="b">
        <v>1</v>
      </c>
      <c r="AZ106" s="55">
        <v>82066</v>
      </c>
      <c r="BA106" s="55">
        <v>82067</v>
      </c>
      <c r="BD106" s="9">
        <v>2066</v>
      </c>
      <c r="BE106" s="57">
        <f t="shared" si="35"/>
        <v>2067</v>
      </c>
      <c r="BF106" s="57" t="b">
        <f t="shared" si="40"/>
        <v>1</v>
      </c>
      <c r="BG106" s="57" t="b">
        <f t="shared" si="40"/>
        <v>1</v>
      </c>
    </row>
    <row r="107" spans="1:59">
      <c r="A107" s="9" t="s">
        <v>428</v>
      </c>
      <c r="B107" s="9" t="s">
        <v>1779</v>
      </c>
      <c r="C107" s="9">
        <v>2</v>
      </c>
      <c r="D107" s="9">
        <v>3</v>
      </c>
      <c r="E107" s="9" t="str">
        <f t="shared" si="34"/>
        <v>BZ-R003</v>
      </c>
      <c r="F107" s="9" t="s">
        <v>1629</v>
      </c>
      <c r="G107" s="9" t="s">
        <v>655</v>
      </c>
      <c r="H107" s="9" t="s">
        <v>654</v>
      </c>
      <c r="I107" s="9" t="s">
        <v>653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11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36"/>
        <v>Divination</v>
      </c>
      <c r="T107" s="9" t="str">
        <f t="shared" si="37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70</v>
      </c>
      <c r="V107" s="9" t="str">
        <f>INDEX('Wand Mapping'!K:K, U107)</f>
        <v>wand_ai_680</v>
      </c>
      <c r="W107" s="9" t="str">
        <f t="shared" si="38"/>
        <v>wand_ai_680_DI</v>
      </c>
      <c r="Z107" s="9" t="str">
        <f t="shared" si="39"/>
        <v>wand_ai_680_DI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AZ107" s="55">
        <v>82068</v>
      </c>
      <c r="BA107" s="55">
        <v>82069</v>
      </c>
      <c r="BD107" s="59">
        <v>2068</v>
      </c>
      <c r="BE107" s="57">
        <f t="shared" si="35"/>
        <v>2069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2026</v>
      </c>
      <c r="B108" s="63" t="s">
        <v>2025</v>
      </c>
      <c r="C108" s="9">
        <v>2</v>
      </c>
      <c r="D108" s="9">
        <v>3</v>
      </c>
      <c r="E108" s="9" t="str">
        <f t="shared" si="34"/>
        <v>BZ-YJ03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92070</v>
      </c>
      <c r="BC108" s="55">
        <v>92071</v>
      </c>
      <c r="BD108" s="59">
        <v>2070</v>
      </c>
      <c r="BE108" s="57">
        <f t="shared" si="35"/>
        <v>2071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2027</v>
      </c>
      <c r="B109" s="63" t="s">
        <v>2028</v>
      </c>
      <c r="C109" s="9">
        <v>2</v>
      </c>
      <c r="D109" s="9">
        <v>3</v>
      </c>
      <c r="E109" s="9" t="str">
        <f t="shared" si="34"/>
        <v>BZ-YK03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92072</v>
      </c>
      <c r="BC109" s="55">
        <v>92073</v>
      </c>
      <c r="BD109" s="59">
        <v>2072</v>
      </c>
      <c r="BE109" s="57">
        <f t="shared" si="35"/>
        <v>2073</v>
      </c>
      <c r="BF109" s="57" t="b">
        <f t="shared" si="40"/>
        <v>1</v>
      </c>
      <c r="BG109" s="57" t="b">
        <f t="shared" si="40"/>
        <v>1</v>
      </c>
    </row>
    <row r="110" spans="1:59">
      <c r="A110" s="63" t="s">
        <v>2030</v>
      </c>
      <c r="B110" s="63" t="s">
        <v>2029</v>
      </c>
      <c r="C110" s="9">
        <v>2</v>
      </c>
      <c r="D110" s="9">
        <v>3</v>
      </c>
      <c r="E110" s="9" t="str">
        <f t="shared" si="34"/>
        <v>BZ-YL03</v>
      </c>
      <c r="G110" s="63" t="s">
        <v>2008</v>
      </c>
      <c r="AA110" s="9" t="b">
        <v>1</v>
      </c>
      <c r="AB110" s="9" t="b">
        <v>1</v>
      </c>
      <c r="AC110" s="9" t="b">
        <v>1</v>
      </c>
      <c r="AD110" s="9" t="b">
        <v>1</v>
      </c>
      <c r="AE110" s="9" t="b">
        <v>1</v>
      </c>
      <c r="AF110" s="9" t="b">
        <v>1</v>
      </c>
      <c r="AG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92074</v>
      </c>
      <c r="BC110" s="55">
        <v>92075</v>
      </c>
      <c r="BD110" s="59">
        <v>2074</v>
      </c>
      <c r="BE110" s="57">
        <f t="shared" si="35"/>
        <v>2075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2031</v>
      </c>
      <c r="B111" s="63" t="s">
        <v>2032</v>
      </c>
      <c r="C111" s="9">
        <v>2</v>
      </c>
      <c r="D111" s="9">
        <v>3</v>
      </c>
      <c r="E111" s="9" t="str">
        <f t="shared" si="34"/>
        <v>BZ-YM03</v>
      </c>
      <c r="G111" s="63" t="s">
        <v>2008</v>
      </c>
      <c r="AA111" s="9" t="b">
        <v>1</v>
      </c>
      <c r="AD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BB111" s="55">
        <v>92076</v>
      </c>
      <c r="BC111" s="55">
        <v>92077</v>
      </c>
      <c r="BD111" s="59">
        <v>2076</v>
      </c>
      <c r="BE111" s="57">
        <f t="shared" si="35"/>
        <v>2077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225</v>
      </c>
      <c r="B112" s="9" t="s">
        <v>955</v>
      </c>
      <c r="C112" s="9">
        <v>2</v>
      </c>
      <c r="D112" s="9">
        <v>3</v>
      </c>
      <c r="E112" s="9" t="str">
        <f t="shared" si="34"/>
        <v>BZ-2L03</v>
      </c>
      <c r="F112" s="9" t="s">
        <v>855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>
        <f ca="1">MATCH($A112, 'Spells By School'!G:G, 0)</f>
        <v>3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ref="S112:S129" ca="1" si="41">IF(ISNA($J112), IF(ISNA($K112), IF(ISNA($L112), IF(ISNA($M112), IF(ISNA($N112), IF(ISNA($O112), IF(ISNA($P112), IF(ISNA($Q112), IF(ISNA($R112), "###error###", R$1),Q$1),P$1),O$1),N$1),M$1),L$1),K$1),J$1)</f>
        <v>Necromancy</v>
      </c>
      <c r="T112" s="9" t="str">
        <f t="shared" ref="T112:T129" ca="1" si="42">IF(ISNA($J112), IF(ISNA($K112), IF(ISNA($L112), IF(ISNA($M112), IF(ISNA($N112), IF(ISNA($O112), IF(ISNA($P112), IF(ISNA($Q112), IF(ISNA($R112), "###error###", "WM"),"IL"),"NE"),"EN"),"EV"),"TR"),"DI"),"CO"),"AB")</f>
        <v>NE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39</v>
      </c>
      <c r="V112" s="9" t="str">
        <f ca="1">INDEX('Wand Mapping'!K:K, U112)</f>
        <v>wand_ai_370</v>
      </c>
      <c r="W112" s="9" t="str">
        <f t="shared" ref="W112:W129" ca="1" si="43">_xlfn.CONCAT(V112, "_", T112)</f>
        <v>wand_ai_370_NE</v>
      </c>
      <c r="Z112" s="9" t="str">
        <f t="shared" ref="Z112:Z129" ca="1" si="44">IF(ISBLANK(X112), W112, X112)</f>
        <v>wand_ai_370_NE</v>
      </c>
      <c r="AB112" s="9" t="b">
        <v>1</v>
      </c>
      <c r="AE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62500</v>
      </c>
      <c r="AW112" s="55">
        <v>62501</v>
      </c>
      <c r="BB112" s="55">
        <v>92500</v>
      </c>
      <c r="BC112" s="55">
        <v>92501</v>
      </c>
      <c r="BD112" s="59">
        <v>2500</v>
      </c>
      <c r="BE112" s="57">
        <f t="shared" si="35"/>
        <v>2501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627</v>
      </c>
      <c r="B113" s="9" t="s">
        <v>956</v>
      </c>
      <c r="C113" s="9">
        <v>2</v>
      </c>
      <c r="D113" s="9">
        <v>3</v>
      </c>
      <c r="E113" s="9" t="str">
        <f t="shared" si="34"/>
        <v>BZ-2M03</v>
      </c>
      <c r="F113" s="9" t="s">
        <v>856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>
        <f>MATCH($A113, 'Spells By School'!D:D, 0)</f>
        <v>4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Transmutation</v>
      </c>
      <c r="T113" s="9" t="str">
        <f t="shared" si="42"/>
        <v>TR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100</v>
      </c>
      <c r="V113" s="9" t="str">
        <f>INDEX('Wand Mapping'!K:K, U113)</f>
        <v>wand_ai_980</v>
      </c>
      <c r="W113" s="9" t="str">
        <f t="shared" si="43"/>
        <v>wand_ai_980_TR</v>
      </c>
      <c r="Z113" s="9" t="str">
        <f t="shared" si="44"/>
        <v>wand_ai_980_TR</v>
      </c>
      <c r="AB113" s="64" t="s">
        <v>2033</v>
      </c>
      <c r="AC113" s="9" t="b">
        <v>1</v>
      </c>
      <c r="AE113" s="64" t="s">
        <v>2033</v>
      </c>
      <c r="AF113" s="9" t="b">
        <v>1</v>
      </c>
      <c r="AG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62502</v>
      </c>
      <c r="AW113" s="55">
        <v>62503</v>
      </c>
      <c r="BB113" s="55">
        <v>92502</v>
      </c>
      <c r="BC113" s="55">
        <v>92503</v>
      </c>
      <c r="BD113" s="59">
        <v>2502</v>
      </c>
      <c r="BE113" s="57">
        <f t="shared" si="35"/>
        <v>2503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45</v>
      </c>
      <c r="B114" s="9" t="s">
        <v>957</v>
      </c>
      <c r="C114" s="9">
        <v>2</v>
      </c>
      <c r="D114" s="9">
        <v>3</v>
      </c>
      <c r="E114" s="9" t="str">
        <f t="shared" si="34"/>
        <v>BZ-2N03</v>
      </c>
      <c r="F114" s="9" t="s">
        <v>857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12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Conjuration</v>
      </c>
      <c r="T114" s="9" t="str">
        <f t="shared" si="42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9</v>
      </c>
      <c r="V114" s="9" t="str">
        <f>INDEX('Wand Mapping'!K:K, U114)</f>
        <v>wand_ai_070</v>
      </c>
      <c r="W114" s="9" t="str">
        <f t="shared" si="43"/>
        <v>wand_ai_070_CO</v>
      </c>
      <c r="Z114" s="9" t="str">
        <f t="shared" si="44"/>
        <v>wand_ai_070_CO</v>
      </c>
      <c r="AB114" s="9" t="b">
        <v>1</v>
      </c>
      <c r="AE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62504</v>
      </c>
      <c r="AW114" s="55">
        <v>62505</v>
      </c>
      <c r="AX114" s="55">
        <v>72504</v>
      </c>
      <c r="AY114" s="55">
        <v>72505</v>
      </c>
      <c r="BB114" s="55">
        <v>92504</v>
      </c>
      <c r="BC114" s="55">
        <v>92505</v>
      </c>
      <c r="BD114" s="59">
        <v>2504</v>
      </c>
      <c r="BE114" s="57">
        <f t="shared" si="35"/>
        <v>2505</v>
      </c>
      <c r="BF114" s="57" t="b">
        <f t="shared" si="40"/>
        <v>1</v>
      </c>
      <c r="BG114" s="57" t="b">
        <f t="shared" si="40"/>
        <v>1</v>
      </c>
    </row>
    <row r="115" spans="1:59">
      <c r="A115" s="9" t="s">
        <v>629</v>
      </c>
      <c r="B115" s="9" t="s">
        <v>958</v>
      </c>
      <c r="C115" s="9">
        <v>2</v>
      </c>
      <c r="D115" s="9">
        <v>3</v>
      </c>
      <c r="E115" s="9" t="str">
        <f t="shared" si="34"/>
        <v>BZ-2O03</v>
      </c>
      <c r="F115" s="9" t="s">
        <v>858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>
        <f>MATCH($A115, 'Spells By School'!F:F, 0)</f>
        <v>6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Enchantment</v>
      </c>
      <c r="T115" s="9" t="str">
        <f t="shared" si="42"/>
        <v>EN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100</v>
      </c>
      <c r="V115" s="9" t="str">
        <f>INDEX('Wand Mapping'!K:K, U115)</f>
        <v>wand_ai_980</v>
      </c>
      <c r="W115" s="9" t="str">
        <f t="shared" si="43"/>
        <v>wand_ai_980_EN</v>
      </c>
      <c r="Z115" s="9" t="str">
        <f t="shared" si="44"/>
        <v>wand_ai_980_EN</v>
      </c>
      <c r="AC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V115" s="55">
        <v>62506</v>
      </c>
      <c r="AW115" s="55">
        <v>62507</v>
      </c>
      <c r="BB115" s="55">
        <v>92506</v>
      </c>
      <c r="BC115" s="55">
        <v>92507</v>
      </c>
      <c r="BD115" s="59">
        <v>2506</v>
      </c>
      <c r="BE115" s="57">
        <f t="shared" si="35"/>
        <v>2507</v>
      </c>
      <c r="BF115" s="57" t="b">
        <f t="shared" si="40"/>
        <v>1</v>
      </c>
      <c r="BG115" s="57" t="b">
        <f t="shared" si="40"/>
        <v>1</v>
      </c>
    </row>
    <row r="116" spans="1:59">
      <c r="A116" s="21" t="s">
        <v>516</v>
      </c>
      <c r="B116" s="9" t="s">
        <v>959</v>
      </c>
      <c r="C116" s="9">
        <v>2</v>
      </c>
      <c r="D116" s="9">
        <v>3</v>
      </c>
      <c r="E116" s="9" t="str">
        <f t="shared" ref="E116:E147" si="45">_xlfn.CONCAT(B116, RIGHT(_xlfn.CONCAT("0", D116), 2))</f>
        <v>BZ-2P03</v>
      </c>
      <c r="F116" s="9" t="s">
        <v>859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>
        <f>MATCH($A116, 'Spells By School'!C:C, 0)</f>
        <v>13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Divination</v>
      </c>
      <c r="T116" s="9" t="str">
        <f t="shared" si="42"/>
        <v>DI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83</v>
      </c>
      <c r="V116" s="9" t="str">
        <f>INDEX('Wand Mapping'!K:K, U116)</f>
        <v>wand_ai_810</v>
      </c>
      <c r="W116" s="9" t="str">
        <f t="shared" si="43"/>
        <v>wand_ai_810_DI</v>
      </c>
      <c r="Z116" s="9" t="str">
        <f t="shared" si="44"/>
        <v>wand_ai_810_DI</v>
      </c>
      <c r="AB116" s="9" t="b">
        <v>1</v>
      </c>
      <c r="AC116" s="9" t="b">
        <v>1</v>
      </c>
      <c r="AE116" s="9" t="b">
        <v>1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N116" s="9" t="b">
        <v>1</v>
      </c>
      <c r="AV116" s="55">
        <v>62508</v>
      </c>
      <c r="AW116" s="55">
        <v>62509</v>
      </c>
      <c r="BB116" s="55">
        <v>92508</v>
      </c>
      <c r="BC116" s="55">
        <v>92509</v>
      </c>
      <c r="BD116" s="59">
        <v>2508</v>
      </c>
      <c r="BE116" s="57">
        <f t="shared" ref="BE116:BE141" si="46">IF(BD116="", "", BD116+1)</f>
        <v>2509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417</v>
      </c>
      <c r="B117" s="9" t="s">
        <v>960</v>
      </c>
      <c r="C117" s="9">
        <v>2</v>
      </c>
      <c r="D117" s="9">
        <v>3</v>
      </c>
      <c r="E117" s="9" t="str">
        <f t="shared" si="45"/>
        <v>BZ-2Q03</v>
      </c>
      <c r="F117" s="9" t="s">
        <v>860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30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68</v>
      </c>
      <c r="V117" s="9" t="str">
        <f>INDEX('Wand Mapping'!K:K, U117)</f>
        <v>wand_ai_660</v>
      </c>
      <c r="W117" s="9" t="str">
        <f t="shared" si="43"/>
        <v>wand_ai_660_EV</v>
      </c>
      <c r="Z117" s="9" t="str">
        <f t="shared" si="44"/>
        <v>wand_ai_660_EV</v>
      </c>
      <c r="AB117" s="64" t="s">
        <v>2033</v>
      </c>
      <c r="AC117" s="9" t="b">
        <v>1</v>
      </c>
      <c r="AE117" s="64" t="s">
        <v>2033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V117" s="55">
        <v>62510</v>
      </c>
      <c r="AW117" s="55">
        <v>62511</v>
      </c>
      <c r="AX117" s="55">
        <v>72510</v>
      </c>
      <c r="AY117" s="55">
        <v>72511</v>
      </c>
      <c r="BB117" s="55">
        <v>92510</v>
      </c>
      <c r="BC117" s="55">
        <v>92511</v>
      </c>
      <c r="BD117" s="59">
        <v>2510</v>
      </c>
      <c r="BE117" s="57">
        <f t="shared" si="46"/>
        <v>2511</v>
      </c>
      <c r="BF117" s="57" t="b">
        <f t="shared" si="40"/>
        <v>1</v>
      </c>
      <c r="BG117" s="57" t="b">
        <f t="shared" si="40"/>
        <v>1</v>
      </c>
    </row>
    <row r="118" spans="1:59">
      <c r="A118" s="9" t="s">
        <v>628</v>
      </c>
      <c r="B118" s="9" t="s">
        <v>961</v>
      </c>
      <c r="C118" s="9">
        <v>2</v>
      </c>
      <c r="D118" s="9">
        <v>3</v>
      </c>
      <c r="E118" s="9" t="str">
        <f t="shared" si="45"/>
        <v>BZ-2R03</v>
      </c>
      <c r="F118" s="9" t="s">
        <v>861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>
        <f>MATCH($A118, 'Spells By School'!E:E, 0)</f>
        <v>34</v>
      </c>
      <c r="O118" s="9" t="e">
        <f>MATCH($A118, 'Spells By School'!F:F, 0)</f>
        <v>#N/A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Invocation</v>
      </c>
      <c r="T118" s="9" t="str">
        <f t="shared" si="42"/>
        <v>EV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100</v>
      </c>
      <c r="V118" s="9" t="str">
        <f>INDEX('Wand Mapping'!K:K, U118)</f>
        <v>wand_ai_980</v>
      </c>
      <c r="W118" s="9" t="str">
        <f t="shared" si="43"/>
        <v>wand_ai_980_EV</v>
      </c>
      <c r="Z118" s="9" t="str">
        <f t="shared" si="44"/>
        <v>wand_ai_980_EV</v>
      </c>
      <c r="AC118" s="9" t="b">
        <v>1</v>
      </c>
      <c r="AF118" s="9" t="b">
        <v>1</v>
      </c>
      <c r="AG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N118" s="9" t="b">
        <v>1</v>
      </c>
      <c r="AV118" s="55">
        <v>62512</v>
      </c>
      <c r="AW118" s="55">
        <v>62513</v>
      </c>
      <c r="BB118" s="55">
        <v>92512</v>
      </c>
      <c r="BC118" s="55">
        <v>92513</v>
      </c>
      <c r="BD118" s="59">
        <v>2512</v>
      </c>
      <c r="BE118" s="57">
        <f t="shared" si="46"/>
        <v>2513</v>
      </c>
      <c r="BF118" s="57" t="b">
        <f t="shared" si="40"/>
        <v>1</v>
      </c>
      <c r="BG118" s="57" t="b">
        <f t="shared" si="40"/>
        <v>1</v>
      </c>
    </row>
    <row r="119" spans="1:59">
      <c r="A119" s="30" t="s">
        <v>164</v>
      </c>
      <c r="B119" s="9" t="s">
        <v>962</v>
      </c>
      <c r="C119" s="9">
        <v>2</v>
      </c>
      <c r="D119" s="9">
        <v>3</v>
      </c>
      <c r="E119" s="9" t="str">
        <f t="shared" si="45"/>
        <v>BZ-2S03</v>
      </c>
      <c r="F119" s="9" t="s">
        <v>862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>
        <f>MATCH($A119, 'Spells By School'!F:F, 0)</f>
        <v>32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Enchantment</v>
      </c>
      <c r="T119" s="9" t="str">
        <f t="shared" si="42"/>
        <v>EN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29</v>
      </c>
      <c r="V119" s="9" t="str">
        <f>INDEX('Wand Mapping'!K:K, U119)</f>
        <v>wand_ai_270</v>
      </c>
      <c r="W119" s="9" t="str">
        <f t="shared" si="43"/>
        <v>wand_ai_270_EN</v>
      </c>
      <c r="Z119" s="9" t="str">
        <f t="shared" si="44"/>
        <v>wand_ai_270_EN</v>
      </c>
      <c r="AA119" s="9" t="b">
        <v>1</v>
      </c>
      <c r="AB119" s="9" t="b">
        <v>1</v>
      </c>
      <c r="AD119" s="9" t="b">
        <v>1</v>
      </c>
      <c r="AE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62514</v>
      </c>
      <c r="AW119" s="55">
        <v>62515</v>
      </c>
      <c r="AX119" s="55">
        <v>72514</v>
      </c>
      <c r="AY119" s="55">
        <v>72515</v>
      </c>
      <c r="BB119" s="55">
        <v>92514</v>
      </c>
      <c r="BC119" s="55">
        <v>92515</v>
      </c>
      <c r="BD119" s="59">
        <v>2514</v>
      </c>
      <c r="BE119" s="57">
        <f t="shared" si="46"/>
        <v>2515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371</v>
      </c>
      <c r="B120" s="9" t="s">
        <v>964</v>
      </c>
      <c r="C120" s="9">
        <v>2</v>
      </c>
      <c r="D120" s="9">
        <v>3</v>
      </c>
      <c r="E120" s="9" t="str">
        <f t="shared" si="45"/>
        <v>BZ-2U03</v>
      </c>
      <c r="F120" s="9" t="s">
        <v>864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57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61</v>
      </c>
      <c r="V120" s="9" t="str">
        <f>INDEX('Wand Mapping'!K:K, U120)</f>
        <v>wand_ai_590</v>
      </c>
      <c r="W120" s="9" t="str">
        <f t="shared" si="43"/>
        <v>wand_ai_590_TR</v>
      </c>
      <c r="Z120" s="9" t="str">
        <f t="shared" si="44"/>
        <v>wand_ai_590_TR</v>
      </c>
      <c r="AB120" s="9" t="b">
        <v>1</v>
      </c>
      <c r="AC120" s="9" t="b">
        <v>1</v>
      </c>
      <c r="AE120" s="9" t="b">
        <v>1</v>
      </c>
      <c r="AF120" s="9" t="b">
        <v>1</v>
      </c>
      <c r="AG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62516</v>
      </c>
      <c r="AW120" s="55">
        <v>62517</v>
      </c>
      <c r="BD120" s="59">
        <v>2516</v>
      </c>
      <c r="BE120" s="57">
        <f t="shared" si="46"/>
        <v>2517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218</v>
      </c>
      <c r="B121" s="9" t="s">
        <v>965</v>
      </c>
      <c r="C121" s="9">
        <v>2</v>
      </c>
      <c r="D121" s="9">
        <v>3</v>
      </c>
      <c r="E121" s="9" t="str">
        <f t="shared" si="45"/>
        <v>BZ-2V03</v>
      </c>
      <c r="F121" s="9" t="s">
        <v>865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>
        <f>MATCH($A121, 'Spells By School'!D:D, 0)</f>
        <v>65</v>
      </c>
      <c r="N121" s="9" t="e">
        <f>MATCH($A121, 'Spells By School'!E:E, 0)</f>
        <v>#N/A</v>
      </c>
      <c r="O121" s="9" t="e">
        <f>MATCH($A121, 'Spells By School'!F:F, 0)</f>
        <v>#N/A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41"/>
        <v>Transmutation</v>
      </c>
      <c r="T121" s="9" t="str">
        <f t="shared" si="42"/>
        <v>TR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38</v>
      </c>
      <c r="V121" s="9" t="str">
        <f>INDEX('Wand Mapping'!K:K, U121)</f>
        <v>wand_ai_360</v>
      </c>
      <c r="W121" s="9" t="str">
        <f t="shared" si="43"/>
        <v>wand_ai_360_TR</v>
      </c>
      <c r="Z121" s="9" t="str">
        <f t="shared" si="44"/>
        <v>wand_ai_360_TR</v>
      </c>
      <c r="AB121" s="9" t="b">
        <v>1</v>
      </c>
      <c r="AE121" s="9" t="b">
        <v>1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62518</v>
      </c>
      <c r="AW121" s="55">
        <v>62519</v>
      </c>
      <c r="BB121" s="55">
        <v>92518</v>
      </c>
      <c r="BC121" s="55">
        <v>92519</v>
      </c>
      <c r="BD121" s="59">
        <v>2518</v>
      </c>
      <c r="BE121" s="57">
        <f t="shared" si="46"/>
        <v>2519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332</v>
      </c>
      <c r="B122" s="9" t="s">
        <v>966</v>
      </c>
      <c r="C122" s="9">
        <v>2</v>
      </c>
      <c r="D122" s="9">
        <v>3</v>
      </c>
      <c r="E122" s="9" t="str">
        <f t="shared" si="45"/>
        <v>BZ-2W03</v>
      </c>
      <c r="F122" s="9" t="s">
        <v>866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>
        <f ca="1">MATCH($A122, 'Spells By School'!G:G, 0)</f>
        <v>64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ca="1" si="41"/>
        <v>Necromancy</v>
      </c>
      <c r="T122" s="9" t="str">
        <f t="shared" ca="1" si="42"/>
        <v>NE</v>
      </c>
      <c r="U122" s="9">
        <f ca="1"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54</v>
      </c>
      <c r="V122" s="9" t="str">
        <f ca="1">INDEX('Wand Mapping'!K:K, U122)</f>
        <v>wand_ai_520</v>
      </c>
      <c r="W122" s="9" t="str">
        <f t="shared" ca="1" si="43"/>
        <v>wand_ai_520_NE</v>
      </c>
      <c r="Z122" s="9" t="str">
        <f t="shared" ca="1" si="44"/>
        <v>wand_ai_520_NE</v>
      </c>
      <c r="AB122" s="9" t="b">
        <v>1</v>
      </c>
      <c r="AC122" s="64" t="s">
        <v>2033</v>
      </c>
      <c r="AE122" s="9" t="b">
        <v>1</v>
      </c>
      <c r="AF122" s="64" t="s">
        <v>2033</v>
      </c>
      <c r="AG122" s="64" t="s">
        <v>2033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62520</v>
      </c>
      <c r="AW122" s="55">
        <v>62521</v>
      </c>
      <c r="AX122" s="55">
        <v>72520</v>
      </c>
      <c r="AY122" s="55">
        <v>72521</v>
      </c>
      <c r="BB122" s="55">
        <v>92520</v>
      </c>
      <c r="BC122" s="55">
        <v>92521</v>
      </c>
      <c r="BD122" s="59">
        <v>2520</v>
      </c>
      <c r="BE122" s="57">
        <f t="shared" si="46"/>
        <v>2521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283</v>
      </c>
      <c r="B123" s="9" t="s">
        <v>967</v>
      </c>
      <c r="C123" s="9">
        <v>2</v>
      </c>
      <c r="D123" s="9">
        <v>3</v>
      </c>
      <c r="E123" s="9" t="str">
        <f t="shared" si="45"/>
        <v>BZ-2X03</v>
      </c>
      <c r="F123" s="9" t="s">
        <v>867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72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47</v>
      </c>
      <c r="V123" s="9" t="str">
        <f>INDEX('Wand Mapping'!K:K, U123)</f>
        <v>wand_ai_450</v>
      </c>
      <c r="W123" s="9" t="str">
        <f t="shared" si="43"/>
        <v>wand_ai_450_EV</v>
      </c>
      <c r="Z123" s="9" t="str">
        <f t="shared" si="44"/>
        <v>wand_ai_450_EV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62522</v>
      </c>
      <c r="AW123" s="55">
        <v>62523</v>
      </c>
      <c r="AX123" s="55">
        <v>72522</v>
      </c>
      <c r="AY123" s="55">
        <v>72523</v>
      </c>
      <c r="BB123" s="55">
        <v>92522</v>
      </c>
      <c r="BC123" s="55">
        <v>92523</v>
      </c>
      <c r="BD123" s="59">
        <v>2522</v>
      </c>
      <c r="BE123" s="57">
        <f t="shared" si="46"/>
        <v>2523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154</v>
      </c>
      <c r="B124" s="9" t="s">
        <v>968</v>
      </c>
      <c r="C124" s="9">
        <v>2</v>
      </c>
      <c r="D124" s="9">
        <v>3</v>
      </c>
      <c r="E124" s="9" t="str">
        <f t="shared" si="45"/>
        <v>BZ-2Y03</v>
      </c>
      <c r="F124" s="9" t="s">
        <v>868</v>
      </c>
      <c r="G124" s="9" t="s">
        <v>655</v>
      </c>
      <c r="H124" s="9" t="s">
        <v>652</v>
      </c>
      <c r="J124" s="9" t="e">
        <f>MATCH($A124, 'Spells By School'!A:A, 0)</f>
        <v>#N/A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>
        <f>MATCH($A124, 'Spells By School'!E:E, 0)</f>
        <v>22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Invocation</v>
      </c>
      <c r="T124" s="9" t="str">
        <f t="shared" si="42"/>
        <v>EV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27</v>
      </c>
      <c r="V124" s="9" t="str">
        <f>INDEX('Wand Mapping'!K:K, U124)</f>
        <v>wand_ai_250</v>
      </c>
      <c r="W124" s="9" t="str">
        <f t="shared" si="43"/>
        <v>wand_ai_250_EV</v>
      </c>
      <c r="Z124" s="9" t="str">
        <f t="shared" si="44"/>
        <v>wand_ai_250_EV</v>
      </c>
      <c r="AB124" s="9" t="b">
        <v>1</v>
      </c>
      <c r="AE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62524</v>
      </c>
      <c r="AW124" s="55">
        <v>62525</v>
      </c>
      <c r="BB124" s="55">
        <v>92524</v>
      </c>
      <c r="BC124" s="55">
        <v>92525</v>
      </c>
      <c r="BD124" s="59">
        <v>2524</v>
      </c>
      <c r="BE124" s="57">
        <f t="shared" si="46"/>
        <v>2525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117</v>
      </c>
      <c r="B125" s="9" t="s">
        <v>969</v>
      </c>
      <c r="C125" s="9">
        <v>2</v>
      </c>
      <c r="D125" s="9">
        <v>3</v>
      </c>
      <c r="E125" s="9" t="str">
        <f t="shared" si="45"/>
        <v>BZ-2Z03</v>
      </c>
      <c r="F125" s="9" t="s">
        <v>869</v>
      </c>
      <c r="G125" s="9" t="s">
        <v>655</v>
      </c>
      <c r="H125" s="9" t="s">
        <v>652</v>
      </c>
      <c r="J125" s="9" t="e">
        <f>MATCH($A125, 'Spells By School'!A:A, 0)</f>
        <v>#N/A</v>
      </c>
      <c r="K125" s="9">
        <f>MATCH($A125, 'Spells By School'!B:B, 0)</f>
        <v>96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Conjuration</v>
      </c>
      <c r="T125" s="9" t="str">
        <f t="shared" si="42"/>
        <v>CO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21</v>
      </c>
      <c r="V125" s="9" t="str">
        <f>INDEX('Wand Mapping'!K:K, U125)</f>
        <v>wand_ai_190</v>
      </c>
      <c r="W125" s="9" t="str">
        <f t="shared" si="43"/>
        <v>wand_ai_190_CO</v>
      </c>
      <c r="Z125" s="9" t="str">
        <f t="shared" si="44"/>
        <v>wand_ai_190_CO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V125" s="55">
        <v>62526</v>
      </c>
      <c r="AW125" s="55">
        <v>62527</v>
      </c>
      <c r="BB125" s="55">
        <v>92526</v>
      </c>
      <c r="BC125" s="55">
        <v>92527</v>
      </c>
      <c r="BD125" s="59">
        <v>2526</v>
      </c>
      <c r="BE125" s="57">
        <f t="shared" si="46"/>
        <v>2527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469</v>
      </c>
      <c r="B126" s="9" t="s">
        <v>1924</v>
      </c>
      <c r="C126" s="9">
        <v>2</v>
      </c>
      <c r="D126" s="9">
        <v>3</v>
      </c>
      <c r="E126" s="9" t="str">
        <f t="shared" si="45"/>
        <v>BZ-Y903</v>
      </c>
      <c r="F126" s="9" t="s">
        <v>1427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>
        <f ca="1">MATCH($A126, 'Spells By School'!G:G, 0)</f>
        <v>20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ca="1" si="41"/>
        <v>Necromancy</v>
      </c>
      <c r="T126" s="9" t="str">
        <f t="shared" ca="1" si="42"/>
        <v>NE</v>
      </c>
      <c r="U126" s="9">
        <f ca="1"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 ca="1">INDEX('Wand Mapping'!K:K, U126)</f>
        <v>wand_ai_740</v>
      </c>
      <c r="W126" s="9" t="str">
        <f t="shared" ca="1" si="43"/>
        <v>wand_ai_740_NE</v>
      </c>
      <c r="Z126" s="9" t="str">
        <f t="shared" ca="1" si="44"/>
        <v>wand_ai_740_NE</v>
      </c>
      <c r="AB126" s="9" t="b">
        <v>1</v>
      </c>
      <c r="AC126" s="9" t="b">
        <v>1</v>
      </c>
      <c r="AE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72528</v>
      </c>
      <c r="AY126" s="55">
        <v>72529</v>
      </c>
      <c r="BB126" s="55">
        <v>92528</v>
      </c>
      <c r="BC126" s="55">
        <v>92529</v>
      </c>
      <c r="BD126" s="59">
        <v>2528</v>
      </c>
      <c r="BE126" s="57">
        <f t="shared" si="46"/>
        <v>2529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148</v>
      </c>
      <c r="B127" s="9" t="s">
        <v>1925</v>
      </c>
      <c r="C127" s="9">
        <v>2</v>
      </c>
      <c r="D127" s="9">
        <v>3</v>
      </c>
      <c r="E127" s="9" t="str">
        <f t="shared" si="45"/>
        <v>BZ-YA03</v>
      </c>
      <c r="F127" s="9" t="s">
        <v>1428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 t="e">
        <f>MATCH($A127, 'Spells By School'!D:D, 0)</f>
        <v>#N/A</v>
      </c>
      <c r="N127" s="9">
        <f>MATCH($A127, 'Spells By School'!E:E, 0)</f>
        <v>4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Invocation</v>
      </c>
      <c r="T127" s="9" t="str">
        <f t="shared" si="42"/>
        <v>EV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26</v>
      </c>
      <c r="V127" s="9" t="str">
        <f>INDEX('Wand Mapping'!K:K, U127)</f>
        <v>wand_ai_240</v>
      </c>
      <c r="W127" s="9" t="str">
        <f t="shared" si="43"/>
        <v>wand_ai_240_EV</v>
      </c>
      <c r="Z127" s="9" t="str">
        <f t="shared" si="44"/>
        <v>wand_ai_240_EV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72530</v>
      </c>
      <c r="AY127" s="55">
        <v>72531</v>
      </c>
      <c r="BD127" s="59">
        <v>2530</v>
      </c>
      <c r="BE127" s="57">
        <f t="shared" si="46"/>
        <v>2531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174</v>
      </c>
      <c r="B128" s="9" t="s">
        <v>1926</v>
      </c>
      <c r="C128" s="9">
        <v>2</v>
      </c>
      <c r="D128" s="9">
        <v>3</v>
      </c>
      <c r="E128" s="9" t="str">
        <f t="shared" si="45"/>
        <v>BZ-YB03</v>
      </c>
      <c r="F128" s="9" t="s">
        <v>1429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>
        <f>MATCH($A128, 'Spells By School'!D:D, 0)</f>
        <v>6</v>
      </c>
      <c r="N128" s="9" t="e">
        <f>MATCH($A128, 'Spells By School'!E:E, 0)</f>
        <v>#N/A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Transmutation</v>
      </c>
      <c r="T128" s="9" t="str">
        <f t="shared" si="42"/>
        <v>TR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31</v>
      </c>
      <c r="V128" s="9" t="str">
        <f>INDEX('Wand Mapping'!K:K, U128)</f>
        <v>wand_ai_290</v>
      </c>
      <c r="W128" s="9" t="str">
        <f t="shared" si="43"/>
        <v>wand_ai_290_TR</v>
      </c>
      <c r="Z128" s="9" t="str">
        <f t="shared" si="44"/>
        <v>wand_ai_290_TR</v>
      </c>
      <c r="AC128" s="9" t="b">
        <v>1</v>
      </c>
      <c r="AF128" s="9" t="b">
        <v>1</v>
      </c>
      <c r="AG128" s="9" t="b">
        <v>1</v>
      </c>
      <c r="AH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72532</v>
      </c>
      <c r="AY128" s="55">
        <v>72533</v>
      </c>
      <c r="BD128" s="59">
        <v>2532</v>
      </c>
      <c r="BE128" s="57">
        <f t="shared" si="46"/>
        <v>2533</v>
      </c>
      <c r="BF128" s="57" t="b">
        <f t="shared" si="40"/>
        <v>1</v>
      </c>
      <c r="BG128" s="57" t="b">
        <f t="shared" si="40"/>
        <v>1</v>
      </c>
    </row>
    <row r="129" spans="1:59">
      <c r="A129" s="9" t="s">
        <v>16</v>
      </c>
      <c r="B129" s="9" t="s">
        <v>1927</v>
      </c>
      <c r="C129" s="9">
        <v>2</v>
      </c>
      <c r="D129" s="9">
        <v>3</v>
      </c>
      <c r="E129" s="9" t="str">
        <f t="shared" si="45"/>
        <v>BZ-YC03</v>
      </c>
      <c r="F129" s="9" t="s">
        <v>1430</v>
      </c>
      <c r="G129" s="9" t="s">
        <v>655</v>
      </c>
      <c r="H129" s="9" t="s">
        <v>656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 t="e">
        <f>MATCH($A129, 'Spells By School'!E:E, 0)</f>
        <v>#N/A</v>
      </c>
      <c r="O129" s="9" t="e">
        <f>MATCH($A129, 'Spells By School'!F:F, 0)</f>
        <v>#N/A</v>
      </c>
      <c r="P129" s="9">
        <f ca="1">MATCH($A129, 'Spells By School'!G:G, 0)</f>
        <v>9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ca="1" si="41"/>
        <v>Necromancy</v>
      </c>
      <c r="T129" s="9" t="str">
        <f t="shared" ca="1" si="42"/>
        <v>NE</v>
      </c>
      <c r="U129" s="9">
        <f ca="1"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3</v>
      </c>
      <c r="V129" s="9" t="str">
        <f ca="1">INDEX('Wand Mapping'!K:K, U129)</f>
        <v>wand_ai_010</v>
      </c>
      <c r="W129" s="9" t="str">
        <f t="shared" ca="1" si="43"/>
        <v>wand_ai_010_NE</v>
      </c>
      <c r="Z129" s="9" t="str">
        <f t="shared" ca="1" si="44"/>
        <v>wand_ai_010_NE</v>
      </c>
      <c r="AB129" s="9" t="b">
        <v>1</v>
      </c>
      <c r="AE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AX129" s="55">
        <v>72534</v>
      </c>
      <c r="AY129" s="55">
        <v>72535</v>
      </c>
      <c r="BB129" s="55">
        <v>92534</v>
      </c>
      <c r="BC129" s="55">
        <v>92535</v>
      </c>
      <c r="BD129" s="59">
        <v>2534</v>
      </c>
      <c r="BE129" s="57">
        <f t="shared" si="46"/>
        <v>2535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2034</v>
      </c>
      <c r="B130" s="65" t="s">
        <v>2035</v>
      </c>
      <c r="C130" s="9">
        <v>2</v>
      </c>
      <c r="D130" s="9">
        <v>3</v>
      </c>
      <c r="E130" s="9" t="str">
        <f t="shared" si="45"/>
        <v>BZ-YN03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92536</v>
      </c>
      <c r="BC130" s="55">
        <v>92537</v>
      </c>
      <c r="BD130" s="59">
        <v>2536</v>
      </c>
      <c r="BE130" s="57">
        <f t="shared" si="46"/>
        <v>2537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2036</v>
      </c>
      <c r="B131" s="65" t="s">
        <v>2037</v>
      </c>
      <c r="C131" s="9">
        <v>2</v>
      </c>
      <c r="D131" s="9">
        <v>3</v>
      </c>
      <c r="E131" s="9" t="str">
        <f t="shared" si="45"/>
        <v>BZ-YO03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92538</v>
      </c>
      <c r="BC131" s="55">
        <v>92539</v>
      </c>
      <c r="BD131" s="59">
        <v>2538</v>
      </c>
      <c r="BE131" s="57">
        <f t="shared" si="46"/>
        <v>2539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2038</v>
      </c>
      <c r="B132" s="65" t="s">
        <v>2039</v>
      </c>
      <c r="C132" s="9">
        <v>2</v>
      </c>
      <c r="D132" s="9">
        <v>3</v>
      </c>
      <c r="E132" s="9" t="str">
        <f t="shared" si="45"/>
        <v>BZ-YP03</v>
      </c>
      <c r="G132" s="65" t="s">
        <v>2008</v>
      </c>
      <c r="AC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92540</v>
      </c>
      <c r="BC132" s="55">
        <v>92541</v>
      </c>
      <c r="BD132" s="59">
        <v>2540</v>
      </c>
      <c r="BE132" s="57">
        <f t="shared" si="46"/>
        <v>2541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2040</v>
      </c>
      <c r="B133" s="65" t="s">
        <v>2041</v>
      </c>
      <c r="C133" s="9">
        <v>2</v>
      </c>
      <c r="D133" s="9">
        <v>3</v>
      </c>
      <c r="E133" s="9" t="str">
        <f t="shared" si="45"/>
        <v>BZ-YQ03</v>
      </c>
      <c r="G133" s="65" t="s">
        <v>2008</v>
      </c>
      <c r="AB133" s="9" t="b">
        <v>1</v>
      </c>
      <c r="AC133" s="9" t="b">
        <v>1</v>
      </c>
      <c r="AE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92542</v>
      </c>
      <c r="BC133" s="55">
        <v>92543</v>
      </c>
      <c r="BD133" s="59">
        <v>2542</v>
      </c>
      <c r="BE133" s="57">
        <f t="shared" si="46"/>
        <v>2543</v>
      </c>
      <c r="BF133" s="57" t="b">
        <f t="shared" si="40"/>
        <v>1</v>
      </c>
      <c r="BG133" s="57" t="b">
        <f t="shared" si="40"/>
        <v>1</v>
      </c>
    </row>
    <row r="134" spans="1:59">
      <c r="A134" s="65" t="s">
        <v>2042</v>
      </c>
      <c r="B134" s="65" t="s">
        <v>2043</v>
      </c>
      <c r="C134" s="9">
        <v>2</v>
      </c>
      <c r="D134" s="9">
        <v>3</v>
      </c>
      <c r="E134" s="9" t="str">
        <f t="shared" si="45"/>
        <v>BZ-YR03</v>
      </c>
      <c r="G134" s="65" t="s">
        <v>2008</v>
      </c>
      <c r="AC134" s="9" t="b">
        <v>1</v>
      </c>
      <c r="AF134" s="9" t="b">
        <v>1</v>
      </c>
      <c r="AG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BB134" s="55">
        <v>92544</v>
      </c>
      <c r="BC134" s="55">
        <v>92545</v>
      </c>
      <c r="BD134" s="59">
        <v>2544</v>
      </c>
      <c r="BE134" s="57">
        <f t="shared" si="46"/>
        <v>2545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</v>
      </c>
      <c r="B135" s="9" t="s">
        <v>1014</v>
      </c>
      <c r="C135" s="9">
        <v>3</v>
      </c>
      <c r="D135" s="9">
        <v>5</v>
      </c>
      <c r="E135" s="9" t="str">
        <f t="shared" si="45"/>
        <v>BZ-3-05</v>
      </c>
      <c r="F135" s="9" t="s">
        <v>897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>
        <f>MATCH($A135, 'Spells By School'!C:C, 0)</f>
        <v>3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ref="S135:S142" si="47">IF(ISNA($J135), IF(ISNA($K135), IF(ISNA($L135), IF(ISNA($M135), IF(ISNA($N135), IF(ISNA($O135), IF(ISNA($P135), IF(ISNA($Q135), IF(ISNA($R135), "###error###", R$1),Q$1),P$1),O$1),N$1),M$1),L$1),K$1),J$1)</f>
        <v>Divination</v>
      </c>
      <c r="T135" s="9" t="str">
        <f t="shared" ref="T135:T142" si="48">IF(ISNA($J135), IF(ISNA($K135), IF(ISNA($L135), IF(ISNA($M135), IF(ISNA($N135), IF(ISNA($O135), IF(ISNA($P135), IF(ISNA($Q135), IF(ISNA($R135), "###error###", "WM"),"IL"),"NE"),"EN"),"EV"),"TR"),"DI"),"CO"),"AB")</f>
        <v>DI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9</v>
      </c>
      <c r="V135" s="9" t="str">
        <f>INDEX('Wand Mapping'!K:K, U135)</f>
        <v>wand_ai_070</v>
      </c>
      <c r="W135" s="9" t="str">
        <f t="shared" ref="W135:W142" si="49">_xlfn.CONCAT(V135, "_", T135)</f>
        <v>wand_ai_070_DI</v>
      </c>
      <c r="Z135" s="9" t="str">
        <f t="shared" ref="Z135:Z142" si="50">IF(ISBLANK(X135), W135, X135)</f>
        <v>wand_ai_070_DI</v>
      </c>
      <c r="AA135" s="9" t="b">
        <v>1</v>
      </c>
      <c r="AC135" s="64" t="s">
        <v>2033</v>
      </c>
      <c r="AD135" s="9" t="b">
        <v>1</v>
      </c>
      <c r="AF135" s="64" t="s">
        <v>2033</v>
      </c>
      <c r="AG135" s="64" t="s">
        <v>2033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63000</v>
      </c>
      <c r="AW135" s="55">
        <v>63001</v>
      </c>
      <c r="AZ135" s="55">
        <v>83000</v>
      </c>
      <c r="BA135" s="55">
        <v>83001</v>
      </c>
      <c r="BB135" s="55">
        <v>93000</v>
      </c>
      <c r="BC135" s="55">
        <v>93001</v>
      </c>
      <c r="BD135" s="9">
        <v>3000</v>
      </c>
      <c r="BE135" s="9">
        <f t="shared" si="46"/>
        <v>3001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464</v>
      </c>
      <c r="B136" s="9" t="s">
        <v>1015</v>
      </c>
      <c r="C136" s="9">
        <v>3</v>
      </c>
      <c r="D136" s="9">
        <v>5</v>
      </c>
      <c r="E136" s="9" t="str">
        <f t="shared" si="45"/>
        <v>BZ-3!05</v>
      </c>
      <c r="F136" s="9" t="s">
        <v>898</v>
      </c>
      <c r="G136" s="9" t="s">
        <v>655</v>
      </c>
      <c r="H136" s="9" t="s">
        <v>652</v>
      </c>
      <c r="J136" s="9">
        <f>MATCH($A136, 'Spells By School'!A:A, 0)</f>
        <v>59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Abjuration</v>
      </c>
      <c r="T136" s="9" t="str">
        <f t="shared" si="48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76</v>
      </c>
      <c r="V136" s="9" t="str">
        <f>INDEX('Wand Mapping'!K:K, U136)</f>
        <v>wand_ai_740</v>
      </c>
      <c r="W136" s="9" t="str">
        <f t="shared" si="49"/>
        <v>wand_ai_740_AB</v>
      </c>
      <c r="Z136" s="9" t="str">
        <f t="shared" si="50"/>
        <v>wand_ai_740_AB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63002</v>
      </c>
      <c r="AW136" s="55">
        <v>63003</v>
      </c>
      <c r="BB136" s="55">
        <v>93002</v>
      </c>
      <c r="BC136" s="55">
        <v>93003</v>
      </c>
      <c r="BD136" s="9">
        <v>3002</v>
      </c>
      <c r="BE136" s="9">
        <f t="shared" si="46"/>
        <v>3003</v>
      </c>
      <c r="BF136" s="57" t="b">
        <f t="shared" si="40"/>
        <v>1</v>
      </c>
      <c r="BG136" s="57" t="b">
        <f t="shared" si="40"/>
        <v>1</v>
      </c>
    </row>
    <row r="137" spans="1:59">
      <c r="A137" s="9" t="s">
        <v>296</v>
      </c>
      <c r="B137" s="9" t="s">
        <v>1159</v>
      </c>
      <c r="C137" s="9">
        <v>3</v>
      </c>
      <c r="D137" s="9">
        <v>5</v>
      </c>
      <c r="E137" s="9" t="str">
        <f t="shared" si="45"/>
        <v>BZ-3(05</v>
      </c>
      <c r="F137" s="9" t="s">
        <v>899</v>
      </c>
      <c r="G137" s="9" t="s">
        <v>655</v>
      </c>
      <c r="H137" s="9" t="s">
        <v>652</v>
      </c>
      <c r="J137" s="9" t="e">
        <f>MATCH($A137, 'Spells By School'!A:A, 0)</f>
        <v>#N/A</v>
      </c>
      <c r="K137" s="9">
        <f>MATCH($A137, 'Spells By School'!B:B, 0)</f>
        <v>33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Conjuration</v>
      </c>
      <c r="T137" s="9" t="str">
        <f t="shared" si="48"/>
        <v>CO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49</v>
      </c>
      <c r="V137" s="9" t="str">
        <f>INDEX('Wand Mapping'!K:K, U137)</f>
        <v>wand_ai_470</v>
      </c>
      <c r="W137" s="9" t="str">
        <f t="shared" si="49"/>
        <v>wand_ai_470_CO</v>
      </c>
      <c r="Z137" s="9" t="str">
        <f t="shared" si="50"/>
        <v>wand_ai_470_CO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63004</v>
      </c>
      <c r="AW137" s="55">
        <v>63005</v>
      </c>
      <c r="AX137" s="55">
        <v>73004</v>
      </c>
      <c r="AY137" s="55">
        <v>73005</v>
      </c>
      <c r="BB137" s="55">
        <v>93004</v>
      </c>
      <c r="BC137" s="55">
        <v>93005</v>
      </c>
      <c r="BD137" s="9">
        <v>3004</v>
      </c>
      <c r="BE137" s="9">
        <f t="shared" si="46"/>
        <v>3005</v>
      </c>
      <c r="BF137" s="57" t="b">
        <f t="shared" si="40"/>
        <v>1</v>
      </c>
      <c r="BG137" s="57" t="b">
        <f t="shared" si="40"/>
        <v>1</v>
      </c>
    </row>
    <row r="138" spans="1:59">
      <c r="A138" s="46" t="s">
        <v>65</v>
      </c>
      <c r="B138" s="9" t="s">
        <v>1160</v>
      </c>
      <c r="C138" s="9">
        <v>3</v>
      </c>
      <c r="D138" s="9">
        <v>5</v>
      </c>
      <c r="E138" s="9" t="str">
        <f t="shared" si="45"/>
        <v>BZ-3)05</v>
      </c>
      <c r="F138" s="9" t="s">
        <v>900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>
        <f>MATCH($A138, 'Spells By School'!E:E, 0)</f>
        <v>29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Invocation</v>
      </c>
      <c r="T138" s="9" t="str">
        <f t="shared" si="48"/>
        <v>EV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12</v>
      </c>
      <c r="V138" s="9" t="str">
        <f>INDEX('Wand Mapping'!K:K, U138)</f>
        <v>wand_ai_100</v>
      </c>
      <c r="W138" s="9" t="str">
        <f t="shared" si="49"/>
        <v>wand_ai_100_EV</v>
      </c>
      <c r="Z138" s="9" t="str">
        <f t="shared" si="50"/>
        <v>wand_ai_100_EV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V138" s="55">
        <v>63006</v>
      </c>
      <c r="AW138" s="55">
        <v>63007</v>
      </c>
      <c r="AX138" s="55">
        <v>73006</v>
      </c>
      <c r="AY138" s="55">
        <v>73007</v>
      </c>
      <c r="BB138" s="55">
        <v>93006</v>
      </c>
      <c r="BC138" s="55">
        <v>93007</v>
      </c>
      <c r="BD138" s="9">
        <v>3006</v>
      </c>
      <c r="BE138" s="9">
        <f t="shared" si="46"/>
        <v>3007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336</v>
      </c>
      <c r="B139" s="9" t="s">
        <v>1016</v>
      </c>
      <c r="C139" s="9">
        <v>3</v>
      </c>
      <c r="D139" s="9">
        <v>5</v>
      </c>
      <c r="E139" s="9" t="str">
        <f t="shared" si="45"/>
        <v>BZ-3[05</v>
      </c>
      <c r="F139" s="9" t="s">
        <v>901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>
        <f>MATCH($A139, 'Spells By School'!D:D, 0)</f>
        <v>36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7"/>
        <v>Transmutation</v>
      </c>
      <c r="T139" s="9" t="str">
        <f t="shared" si="48"/>
        <v>TR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55</v>
      </c>
      <c r="V139" s="9" t="str">
        <f>INDEX('Wand Mapping'!K:K, U139)</f>
        <v>wand_ai_530</v>
      </c>
      <c r="W139" s="9" t="str">
        <f t="shared" si="49"/>
        <v>wand_ai_530_TR</v>
      </c>
      <c r="Z139" s="9" t="str">
        <f t="shared" si="50"/>
        <v>wand_ai_530_TR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N139" s="9" t="b">
        <v>1</v>
      </c>
      <c r="AV139" s="55">
        <v>63008</v>
      </c>
      <c r="AW139" s="55">
        <v>63009</v>
      </c>
      <c r="AX139" s="55">
        <v>73008</v>
      </c>
      <c r="AY139" s="55">
        <v>73009</v>
      </c>
      <c r="BB139" s="55">
        <v>93008</v>
      </c>
      <c r="BC139" s="55">
        <v>93009</v>
      </c>
      <c r="BD139" s="9">
        <v>3008</v>
      </c>
      <c r="BE139" s="9">
        <f t="shared" si="46"/>
        <v>3009</v>
      </c>
      <c r="BF139" s="57" t="b">
        <f t="shared" si="40"/>
        <v>1</v>
      </c>
      <c r="BG139" s="57" t="b">
        <f t="shared" si="40"/>
        <v>1</v>
      </c>
    </row>
    <row r="140" spans="1:59">
      <c r="A140" s="9" t="s">
        <v>293</v>
      </c>
      <c r="B140" s="9" t="s">
        <v>1018</v>
      </c>
      <c r="C140" s="9">
        <v>3</v>
      </c>
      <c r="D140" s="9">
        <v>5</v>
      </c>
      <c r="E140" s="9" t="str">
        <f t="shared" si="45"/>
        <v>BZ-3_05</v>
      </c>
      <c r="F140" s="9" t="s">
        <v>903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>
        <f>MATCH($A140, 'Spells By School'!H:H, 0)</f>
        <v>13</v>
      </c>
      <c r="R140" s="9" t="e">
        <f>MATCH($A140, 'Spells By School'!I:I, 0)</f>
        <v>#N/A</v>
      </c>
      <c r="S140" s="9" t="str">
        <f t="shared" ca="1" si="47"/>
        <v>Illusion</v>
      </c>
      <c r="T140" s="9" t="str">
        <f t="shared" ca="1" si="48"/>
        <v>IL</v>
      </c>
      <c r="U140" s="9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48</v>
      </c>
      <c r="V140" s="9" t="str">
        <f ca="1">INDEX('Wand Mapping'!K:K, U140)</f>
        <v>wand_ai_460</v>
      </c>
      <c r="W140" s="9" t="str">
        <f t="shared" ca="1" si="49"/>
        <v>wand_ai_460_IL</v>
      </c>
      <c r="Z140" s="9" t="str">
        <f t="shared" ca="1" si="50"/>
        <v>wand_ai_460_IL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63010</v>
      </c>
      <c r="AW140" s="55">
        <v>63011</v>
      </c>
      <c r="AX140" s="55">
        <v>73010</v>
      </c>
      <c r="AY140" s="55">
        <v>73011</v>
      </c>
      <c r="BB140" s="55">
        <v>93010</v>
      </c>
      <c r="BC140" s="55">
        <v>93011</v>
      </c>
      <c r="BD140" s="9">
        <v>3010</v>
      </c>
      <c r="BE140" s="9">
        <f t="shared" si="46"/>
        <v>3011</v>
      </c>
      <c r="BF140" s="57" t="b">
        <f t="shared" si="40"/>
        <v>1</v>
      </c>
      <c r="BG140" s="57" t="b">
        <f t="shared" si="40"/>
        <v>1</v>
      </c>
    </row>
    <row r="141" spans="1:59">
      <c r="A141" s="40" t="s">
        <v>922</v>
      </c>
      <c r="B141" s="9" t="s">
        <v>1019</v>
      </c>
      <c r="C141" s="9">
        <v>3</v>
      </c>
      <c r="D141" s="9">
        <v>5</v>
      </c>
      <c r="E141" s="9" t="str">
        <f t="shared" si="45"/>
        <v>BZ-3=05</v>
      </c>
      <c r="F141" s="9" t="s">
        <v>904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7"/>
        <v>###error###</v>
      </c>
      <c r="T141" s="9" t="str">
        <f t="shared" ca="1" si="48"/>
        <v>###error###</v>
      </c>
      <c r="U141" s="9" t="str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###error###</v>
      </c>
      <c r="V141" s="9" t="e">
        <f ca="1">INDEX('Wand Mapping'!K:K, U141)</f>
        <v>#VALUE!</v>
      </c>
      <c r="W141" s="9" t="e">
        <f t="shared" ca="1" si="49"/>
        <v>#VALUE!</v>
      </c>
      <c r="X141" s="9" t="s">
        <v>1942</v>
      </c>
      <c r="Z141" s="9" t="str">
        <f t="shared" si="50"/>
        <v>IWAND07</v>
      </c>
      <c r="AA141" s="9" t="b">
        <v>1</v>
      </c>
      <c r="AD141" s="9" t="b">
        <v>1</v>
      </c>
      <c r="AH141" s="9" t="b">
        <v>1</v>
      </c>
      <c r="AI141" s="9" t="b">
        <v>1</v>
      </c>
      <c r="AJ141" s="9" t="b">
        <v>1</v>
      </c>
      <c r="AK141" s="9" t="b">
        <v>1</v>
      </c>
      <c r="AL141" s="9" t="b">
        <v>1</v>
      </c>
      <c r="AM141" s="9" t="b">
        <v>1</v>
      </c>
      <c r="AV141" s="55">
        <v>63012</v>
      </c>
      <c r="AW141" s="55">
        <v>63013</v>
      </c>
      <c r="BB141" s="55">
        <v>93012</v>
      </c>
      <c r="BC141" s="55">
        <v>93013</v>
      </c>
      <c r="BD141" s="9">
        <v>3012</v>
      </c>
      <c r="BE141" s="9">
        <f t="shared" si="46"/>
        <v>3013</v>
      </c>
      <c r="BF141" s="57" t="b">
        <f t="shared" ref="BF141:BG155" si="51">AND(
OR(ISBLANK(AV141), AND(MOD(AV141, 10000) = BD141, QUOTIENT(AV141, 10000) = 6)),
OR(ISBLANK(AX141), AND(MOD(AX141, 10000) = BD141, QUOTIENT(AX141, 10000) = 7)),
OR(ISBLANK(AZ141), AND(MOD(AZ141, 10000) = BD141, QUOTIENT(AZ141, 10000) = 8)),
OR(ISBLANK(BB141), AND(MOD(BB141, 10000) = BD141, QUOTIENT(BB141, 10000) = 9))
)</f>
        <v>1</v>
      </c>
      <c r="BG141" s="57" t="b">
        <f t="shared" si="51"/>
        <v>1</v>
      </c>
    </row>
    <row r="142" spans="1:59">
      <c r="A142" s="9" t="s">
        <v>99</v>
      </c>
      <c r="B142" s="9" t="s">
        <v>721</v>
      </c>
      <c r="C142" s="9">
        <v>3</v>
      </c>
      <c r="D142" s="9">
        <v>5</v>
      </c>
      <c r="E142" s="9" t="str">
        <f t="shared" si="45"/>
        <v>BZ-3005</v>
      </c>
      <c r="F142" s="9" t="s">
        <v>905</v>
      </c>
      <c r="G142" s="9" t="s">
        <v>655</v>
      </c>
      <c r="H142" s="9" t="s">
        <v>652</v>
      </c>
      <c r="J142" s="9" t="e">
        <f>MATCH($A142, 'Spells By School'!A:A, 0)</f>
        <v>#N/A</v>
      </c>
      <c r="K142" s="9">
        <f>MATCH($A142, 'Spells By School'!B:B, 0)</f>
        <v>49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7"/>
        <v>Conjuration</v>
      </c>
      <c r="T142" s="9" t="str">
        <f t="shared" si="48"/>
        <v>CO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18</v>
      </c>
      <c r="V142" s="9" t="str">
        <f>INDEX('Wand Mapping'!K:K, U142)</f>
        <v>wand_ai_160</v>
      </c>
      <c r="W142" s="9" t="str">
        <f t="shared" si="49"/>
        <v>wand_ai_160_CO</v>
      </c>
      <c r="Z142" s="9" t="str">
        <f t="shared" si="50"/>
        <v>wand_ai_160_CO</v>
      </c>
      <c r="BF142" s="57"/>
      <c r="BG142" s="57"/>
    </row>
    <row r="143" spans="1:59">
      <c r="A143" s="67" t="s">
        <v>2044</v>
      </c>
      <c r="B143" s="9" t="s">
        <v>722</v>
      </c>
      <c r="C143" s="9">
        <v>3</v>
      </c>
      <c r="D143" s="9">
        <v>5</v>
      </c>
      <c r="E143" s="9" t="str">
        <f t="shared" si="45"/>
        <v>BZ-3105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AV143" s="55">
        <v>63014</v>
      </c>
      <c r="AW143" s="55">
        <v>63015</v>
      </c>
      <c r="AX143" s="55">
        <v>73014</v>
      </c>
      <c r="AY143" s="55">
        <v>73015</v>
      </c>
      <c r="AZ143" s="55">
        <v>83014</v>
      </c>
      <c r="BA143" s="55">
        <v>83015</v>
      </c>
      <c r="BB143" s="55">
        <v>93014</v>
      </c>
      <c r="BC143" s="55">
        <v>93015</v>
      </c>
      <c r="BD143" s="9">
        <v>3014</v>
      </c>
      <c r="BE143" s="9">
        <f t="shared" ref="BE143:BE174" si="52">IF(BD143="", "", BD143+1)</f>
        <v>3015</v>
      </c>
      <c r="BF143" s="57" t="b">
        <f t="shared" si="51"/>
        <v>1</v>
      </c>
      <c r="BG143" s="57" t="b">
        <f t="shared" si="51"/>
        <v>1</v>
      </c>
    </row>
    <row r="144" spans="1:59">
      <c r="A144" s="67" t="s">
        <v>2045</v>
      </c>
      <c r="B144" s="9" t="s">
        <v>723</v>
      </c>
      <c r="C144" s="9">
        <v>3</v>
      </c>
      <c r="D144" s="9">
        <v>9</v>
      </c>
      <c r="E144" s="9" t="str">
        <f t="shared" si="45"/>
        <v>BZ-3209</v>
      </c>
      <c r="F144" s="9" t="s">
        <v>905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BB144" s="55">
        <v>93016</v>
      </c>
      <c r="BC144" s="55">
        <v>93017</v>
      </c>
      <c r="BD144" s="9">
        <v>3016</v>
      </c>
      <c r="BE144" s="9">
        <f t="shared" si="52"/>
        <v>3017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574</v>
      </c>
      <c r="B145" s="9" t="s">
        <v>722</v>
      </c>
      <c r="C145" s="9">
        <v>3</v>
      </c>
      <c r="D145" s="9">
        <v>5</v>
      </c>
      <c r="E145" s="9" t="str">
        <f t="shared" si="45"/>
        <v>BZ-3105</v>
      </c>
      <c r="F145" s="9" t="s">
        <v>906</v>
      </c>
      <c r="G145" s="9" t="s">
        <v>655</v>
      </c>
      <c r="H145" s="9" t="s">
        <v>652</v>
      </c>
      <c r="J145" s="9">
        <f>MATCH($A145, 'Spells By School'!A:A, 0)</f>
        <v>36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ref="S145:S174" si="53"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 t="shared" ref="T145:T174" si="54"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92</v>
      </c>
      <c r="V145" s="9" t="str">
        <f>INDEX('Wand Mapping'!K:K, U145)</f>
        <v>wand_ai_900</v>
      </c>
      <c r="W145" s="9" t="str">
        <f t="shared" ref="W145:W174" si="55">_xlfn.CONCAT(V145, "_", T145)</f>
        <v>wand_ai_900_AB</v>
      </c>
      <c r="Z145" s="9" t="str">
        <f t="shared" ref="Z145:Z174" si="56">IF(ISBLANK(X145), W145, X145)</f>
        <v>wand_ai_900_AB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63018</v>
      </c>
      <c r="AW145" s="55">
        <v>63019</v>
      </c>
      <c r="AX145" s="55">
        <v>73018</v>
      </c>
      <c r="AY145" s="55">
        <v>73019</v>
      </c>
      <c r="BB145" s="55">
        <v>93018</v>
      </c>
      <c r="BC145" s="55">
        <v>93019</v>
      </c>
      <c r="BD145" s="9">
        <v>3018</v>
      </c>
      <c r="BE145" s="9">
        <f t="shared" si="52"/>
        <v>3019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486</v>
      </c>
      <c r="B146" s="9" t="s">
        <v>723</v>
      </c>
      <c r="C146" s="9">
        <v>3</v>
      </c>
      <c r="D146" s="9">
        <v>5</v>
      </c>
      <c r="E146" s="9" t="str">
        <f t="shared" si="45"/>
        <v>BZ-3205</v>
      </c>
      <c r="F146" s="9" t="s">
        <v>907</v>
      </c>
      <c r="G146" s="9" t="s">
        <v>655</v>
      </c>
      <c r="H146" s="9" t="s">
        <v>652</v>
      </c>
      <c r="J146" s="9">
        <f>MATCH($A146, 'Spells By School'!A:A, 0)</f>
        <v>50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Abjuration</v>
      </c>
      <c r="T146" s="9" t="str">
        <f t="shared" si="54"/>
        <v>AB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79</v>
      </c>
      <c r="V146" s="9" t="str">
        <f>INDEX('Wand Mapping'!K:K, U146)</f>
        <v>wand_ai_770</v>
      </c>
      <c r="W146" s="9" t="str">
        <f t="shared" si="55"/>
        <v>wand_ai_770_AB</v>
      </c>
      <c r="Z146" s="9" t="str">
        <f t="shared" si="56"/>
        <v>wand_ai_770_AB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63020</v>
      </c>
      <c r="AW146" s="55">
        <v>63021</v>
      </c>
      <c r="BB146" s="55">
        <v>93020</v>
      </c>
      <c r="BC146" s="55">
        <v>93021</v>
      </c>
      <c r="BD146" s="9">
        <v>3020</v>
      </c>
      <c r="BE146" s="9">
        <f t="shared" si="52"/>
        <v>3021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494</v>
      </c>
      <c r="B147" s="9" t="s">
        <v>724</v>
      </c>
      <c r="C147" s="9">
        <v>3</v>
      </c>
      <c r="D147" s="9">
        <v>5</v>
      </c>
      <c r="E147" s="9" t="str">
        <f t="shared" si="45"/>
        <v>BZ-3305</v>
      </c>
      <c r="F147" s="9" t="s">
        <v>908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>
        <f>MATCH($A147, 'Spells By School'!D:D, 0)</f>
        <v>67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53"/>
        <v>Transmutation</v>
      </c>
      <c r="T147" s="9" t="str">
        <f t="shared" si="54"/>
        <v>TR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80</v>
      </c>
      <c r="V147" s="9" t="str">
        <f>INDEX('Wand Mapping'!K:K, U147)</f>
        <v>wand_ai_780</v>
      </c>
      <c r="W147" s="9" t="str">
        <f t="shared" si="55"/>
        <v>wand_ai_780_TR</v>
      </c>
      <c r="Z147" s="9" t="str">
        <f t="shared" si="56"/>
        <v>wand_ai_780_TR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63022</v>
      </c>
      <c r="AW147" s="55">
        <v>63023</v>
      </c>
      <c r="AX147" s="55">
        <v>73022</v>
      </c>
      <c r="AY147" s="55">
        <v>73023</v>
      </c>
      <c r="BB147" s="55">
        <v>93022</v>
      </c>
      <c r="BC147" s="55">
        <v>93023</v>
      </c>
      <c r="BD147" s="9">
        <v>3022</v>
      </c>
      <c r="BE147" s="9">
        <f t="shared" si="52"/>
        <v>3023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263</v>
      </c>
      <c r="B148" s="9" t="s">
        <v>725</v>
      </c>
      <c r="C148" s="9">
        <v>3</v>
      </c>
      <c r="D148" s="9">
        <v>5</v>
      </c>
      <c r="E148" s="9" t="str">
        <f t="shared" ref="E148:E174" si="57">_xlfn.CONCAT(B148, RIGHT(_xlfn.CONCAT("0", D148), 2))</f>
        <v>BZ-3405</v>
      </c>
      <c r="F148" s="9" t="s">
        <v>909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61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44</v>
      </c>
      <c r="V148" s="9" t="str">
        <f ca="1">INDEX('Wand Mapping'!K:K, U148)</f>
        <v>wand_ai_420</v>
      </c>
      <c r="W148" s="9" t="str">
        <f t="shared" ca="1" si="55"/>
        <v>wand_ai_420_NE</v>
      </c>
      <c r="Z148" s="9" t="str">
        <f t="shared" ca="1" si="56"/>
        <v>wand_ai_420_NE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63024</v>
      </c>
      <c r="AW148" s="55">
        <v>63025</v>
      </c>
      <c r="AX148" s="55">
        <v>73024</v>
      </c>
      <c r="AY148" s="55">
        <v>73025</v>
      </c>
      <c r="AZ148" s="55">
        <v>83024</v>
      </c>
      <c r="BA148" s="55">
        <v>83025</v>
      </c>
      <c r="BB148" s="55">
        <v>93024</v>
      </c>
      <c r="BC148" s="55">
        <v>93025</v>
      </c>
      <c r="BD148" s="9">
        <v>3024</v>
      </c>
      <c r="BE148" s="9">
        <f t="shared" si="52"/>
        <v>3025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138</v>
      </c>
      <c r="B149" s="9" t="s">
        <v>726</v>
      </c>
      <c r="C149" s="9">
        <v>3</v>
      </c>
      <c r="D149" s="9">
        <v>5</v>
      </c>
      <c r="E149" s="9" t="str">
        <f t="shared" si="57"/>
        <v>BZ-3505</v>
      </c>
      <c r="F149" s="9" t="s">
        <v>910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76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53"/>
        <v>Necromancy</v>
      </c>
      <c r="T149" s="9" t="str">
        <f t="shared" ca="1" si="54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24</v>
      </c>
      <c r="V149" s="9" t="str">
        <f ca="1">INDEX('Wand Mapping'!K:K, U149)</f>
        <v>wand_ai_220</v>
      </c>
      <c r="W149" s="9" t="str">
        <f t="shared" ca="1" si="55"/>
        <v>wand_ai_220_NE</v>
      </c>
      <c r="Z149" s="9" t="str">
        <f t="shared" ca="1" si="56"/>
        <v>wand_ai_220_NE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63026</v>
      </c>
      <c r="AW149" s="55">
        <v>63027</v>
      </c>
      <c r="AX149" s="55">
        <v>73026</v>
      </c>
      <c r="AY149" s="55">
        <v>73027</v>
      </c>
      <c r="AZ149" s="55">
        <v>83026</v>
      </c>
      <c r="BA149" s="55">
        <v>83027</v>
      </c>
      <c r="BB149" s="55">
        <v>93026</v>
      </c>
      <c r="BC149" s="55">
        <v>93027</v>
      </c>
      <c r="BD149" s="9">
        <v>3026</v>
      </c>
      <c r="BE149" s="9">
        <f t="shared" si="52"/>
        <v>3027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22</v>
      </c>
      <c r="B150" s="9" t="s">
        <v>727</v>
      </c>
      <c r="C150" s="9">
        <v>3</v>
      </c>
      <c r="D150" s="9">
        <v>5</v>
      </c>
      <c r="E150" s="9" t="str">
        <f t="shared" si="57"/>
        <v>BZ-3605</v>
      </c>
      <c r="F150" s="9" t="s">
        <v>911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>
        <f>MATCH($A150, 'Spells By School'!H:H, 0)</f>
        <v>31</v>
      </c>
      <c r="R150" s="9" t="e">
        <f>MATCH($A150, 'Spells By School'!I:I, 0)</f>
        <v>#N/A</v>
      </c>
      <c r="S150" s="9" t="str">
        <f t="shared" ca="1" si="53"/>
        <v>Illusion</v>
      </c>
      <c r="T150" s="9" t="str">
        <f t="shared" ca="1" si="54"/>
        <v>IL</v>
      </c>
      <c r="U150" s="9">
        <f ca="1"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</v>
      </c>
      <c r="V150" s="9" t="str">
        <f ca="1">INDEX('Wand Mapping'!K:K, U150)</f>
        <v>wand_ai_020</v>
      </c>
      <c r="W150" s="9" t="str">
        <f t="shared" ca="1" si="55"/>
        <v>wand_ai_020_IL</v>
      </c>
      <c r="Z150" s="9" t="str">
        <f t="shared" ca="1" si="56"/>
        <v>wand_ai_020_IL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63028</v>
      </c>
      <c r="AW150" s="55">
        <v>63029</v>
      </c>
      <c r="BB150" s="55">
        <v>93028</v>
      </c>
      <c r="BC150" s="55">
        <v>93029</v>
      </c>
      <c r="BD150" s="9">
        <v>3028</v>
      </c>
      <c r="BE150" s="9">
        <f t="shared" si="52"/>
        <v>3029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526</v>
      </c>
      <c r="B151" s="9" t="s">
        <v>728</v>
      </c>
      <c r="C151" s="9">
        <v>3</v>
      </c>
      <c r="D151" s="9">
        <v>5</v>
      </c>
      <c r="E151" s="9" t="str">
        <f t="shared" si="57"/>
        <v>BZ-3705</v>
      </c>
      <c r="F151" s="9" t="s">
        <v>912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>
        <f>MATCH($A151, 'Spells By School'!F:F, 0)</f>
        <v>14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Enchantment</v>
      </c>
      <c r="T151" s="9" t="str">
        <f t="shared" si="54"/>
        <v>EN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84</v>
      </c>
      <c r="V151" s="9" t="str">
        <f>INDEX('Wand Mapping'!K:K, U151)</f>
        <v>wand_ai_820</v>
      </c>
      <c r="W151" s="9" t="str">
        <f t="shared" si="55"/>
        <v>wand_ai_820_EN</v>
      </c>
      <c r="Z151" s="9" t="str">
        <f t="shared" si="56"/>
        <v>wand_ai_820_EN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63030</v>
      </c>
      <c r="AW151" s="55">
        <v>63031</v>
      </c>
      <c r="AX151" s="55">
        <v>73030</v>
      </c>
      <c r="AY151" s="55">
        <v>73031</v>
      </c>
      <c r="BB151" s="55">
        <v>93030</v>
      </c>
      <c r="BC151" s="55">
        <v>93031</v>
      </c>
      <c r="BD151" s="9">
        <v>3030</v>
      </c>
      <c r="BE151" s="9">
        <f t="shared" si="52"/>
        <v>3031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69</v>
      </c>
      <c r="B152" s="9" t="s">
        <v>729</v>
      </c>
      <c r="C152" s="9">
        <v>3</v>
      </c>
      <c r="D152" s="9">
        <v>5</v>
      </c>
      <c r="E152" s="9" t="str">
        <f t="shared" si="57"/>
        <v>BZ-3805</v>
      </c>
      <c r="F152" s="9" t="s">
        <v>913</v>
      </c>
      <c r="G152" s="9" t="s">
        <v>655</v>
      </c>
      <c r="H152" s="9" t="s">
        <v>652</v>
      </c>
      <c r="J152" s="9" t="e">
        <f>MATCH($A152, 'Spells By School'!A:A, 0)</f>
        <v>#N/A</v>
      </c>
      <c r="K152" s="9">
        <f>MATCH($A152, 'Spells By School'!B:B, 0)</f>
        <v>36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Conjuration</v>
      </c>
      <c r="T152" s="9" t="str">
        <f t="shared" si="54"/>
        <v>CO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13</v>
      </c>
      <c r="V152" s="9" t="str">
        <f>INDEX('Wand Mapping'!K:K, U152)</f>
        <v>wand_ai_110</v>
      </c>
      <c r="W152" s="9" t="str">
        <f t="shared" si="55"/>
        <v>wand_ai_110_CO</v>
      </c>
      <c r="Z152" s="9" t="str">
        <f t="shared" si="56"/>
        <v>wand_ai_110_CO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63032</v>
      </c>
      <c r="AW152" s="55">
        <v>63033</v>
      </c>
      <c r="AX152" s="55">
        <v>73032</v>
      </c>
      <c r="AY152" s="55">
        <v>73033</v>
      </c>
      <c r="BB152" s="55">
        <v>93032</v>
      </c>
      <c r="BC152" s="55">
        <v>93033</v>
      </c>
      <c r="BD152" s="9">
        <v>3032</v>
      </c>
      <c r="BE152" s="9">
        <f t="shared" si="52"/>
        <v>3033</v>
      </c>
      <c r="BF152" s="57" t="b">
        <f t="shared" si="51"/>
        <v>1</v>
      </c>
      <c r="BG152" s="57" t="b">
        <f t="shared" si="51"/>
        <v>1</v>
      </c>
    </row>
    <row r="153" spans="1:59">
      <c r="A153" s="9" t="s">
        <v>274</v>
      </c>
      <c r="B153" s="9" t="s">
        <v>730</v>
      </c>
      <c r="C153" s="9">
        <v>3</v>
      </c>
      <c r="D153" s="9">
        <v>5</v>
      </c>
      <c r="E153" s="9" t="str">
        <f t="shared" si="57"/>
        <v>BZ-3905</v>
      </c>
      <c r="F153" s="9" t="s">
        <v>914</v>
      </c>
      <c r="G153" s="9" t="s">
        <v>655</v>
      </c>
      <c r="H153" s="9" t="s">
        <v>652</v>
      </c>
      <c r="J153" s="9">
        <f>MATCH($A153, 'Spells By School'!A:A, 0)</f>
        <v>33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46</v>
      </c>
      <c r="V153" s="9" t="str">
        <f>INDEX('Wand Mapping'!K:K, U153)</f>
        <v>wand_ai_440</v>
      </c>
      <c r="W153" s="9" t="str">
        <f t="shared" si="55"/>
        <v>wand_ai_440_AB</v>
      </c>
      <c r="Z153" s="9" t="str">
        <f t="shared" si="56"/>
        <v>wand_ai_440_AB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63034</v>
      </c>
      <c r="AW153" s="55">
        <v>63035</v>
      </c>
      <c r="AX153" s="55">
        <v>73034</v>
      </c>
      <c r="AY153" s="55">
        <v>73035</v>
      </c>
      <c r="BB153" s="55">
        <v>93034</v>
      </c>
      <c r="BC153" s="55">
        <v>93035</v>
      </c>
      <c r="BD153" s="9">
        <v>3034</v>
      </c>
      <c r="BE153" s="9">
        <f t="shared" si="52"/>
        <v>3035</v>
      </c>
      <c r="BF153" s="57" t="b">
        <f t="shared" si="51"/>
        <v>1</v>
      </c>
      <c r="BG153" s="57" t="b">
        <f t="shared" si="51"/>
        <v>1</v>
      </c>
    </row>
    <row r="154" spans="1:59">
      <c r="A154" s="39" t="s">
        <v>551</v>
      </c>
      <c r="B154" s="9" t="s">
        <v>1020</v>
      </c>
      <c r="C154" s="9">
        <v>3</v>
      </c>
      <c r="D154" s="9">
        <v>5</v>
      </c>
      <c r="E154" s="9" t="str">
        <f t="shared" si="57"/>
        <v>BZ-3A05</v>
      </c>
      <c r="F154" s="9" t="s">
        <v>915</v>
      </c>
      <c r="G154" s="9" t="s">
        <v>655</v>
      </c>
      <c r="H154" s="9" t="s">
        <v>652</v>
      </c>
      <c r="J154" s="9">
        <f>MATCH($A154, 'Spells By School'!A:A, 0)</f>
        <v>46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88</v>
      </c>
      <c r="V154" s="9" t="str">
        <f>INDEX('Wand Mapping'!K:K, U154)</f>
        <v>wand_ai_860</v>
      </c>
      <c r="W154" s="9" t="str">
        <f t="shared" si="55"/>
        <v>wand_ai_860_AB</v>
      </c>
      <c r="Z154" s="9" t="str">
        <f t="shared" si="56"/>
        <v>wand_ai_860_AB</v>
      </c>
      <c r="AA154" s="9" t="b">
        <v>1</v>
      </c>
      <c r="AB154" s="9" t="b">
        <v>1</v>
      </c>
      <c r="AC154" s="9" t="b">
        <v>1</v>
      </c>
      <c r="AD154" s="9" t="b">
        <v>1</v>
      </c>
      <c r="AE154" s="9" t="b">
        <v>1</v>
      </c>
      <c r="AF154" s="9" t="b">
        <v>1</v>
      </c>
      <c r="AG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63036</v>
      </c>
      <c r="AW154" s="55">
        <v>63037</v>
      </c>
      <c r="BD154" s="9">
        <v>3036</v>
      </c>
      <c r="BE154" s="9">
        <f t="shared" si="52"/>
        <v>3037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288</v>
      </c>
      <c r="B155" s="9" t="s">
        <v>1021</v>
      </c>
      <c r="C155" s="9">
        <v>3</v>
      </c>
      <c r="D155" s="9">
        <v>5</v>
      </c>
      <c r="E155" s="9" t="str">
        <f t="shared" si="57"/>
        <v>BZ-3B05</v>
      </c>
      <c r="F155" s="9" t="s">
        <v>916</v>
      </c>
      <c r="G155" s="9" t="s">
        <v>655</v>
      </c>
      <c r="H155" s="9" t="s">
        <v>652</v>
      </c>
      <c r="J155" s="9">
        <f>MATCH($A155, 'Spells By School'!A:A, 0)</f>
        <v>41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48</v>
      </c>
      <c r="V155" s="9" t="str">
        <f>INDEX('Wand Mapping'!K:K, U155)</f>
        <v>wand_ai_460</v>
      </c>
      <c r="W155" s="9" t="str">
        <f t="shared" si="55"/>
        <v>wand_ai_460_AB</v>
      </c>
      <c r="Z155" s="9" t="str">
        <f t="shared" si="56"/>
        <v>wand_ai_460_AB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63038</v>
      </c>
      <c r="AW155" s="55">
        <v>63039</v>
      </c>
      <c r="BD155" s="9">
        <v>3038</v>
      </c>
      <c r="BE155" s="9">
        <f t="shared" si="52"/>
        <v>3039</v>
      </c>
      <c r="BF155" s="57" t="b">
        <f t="shared" si="51"/>
        <v>1</v>
      </c>
      <c r="BG155" s="57" t="b">
        <f t="shared" si="51"/>
        <v>1</v>
      </c>
    </row>
    <row r="156" spans="1:59">
      <c r="A156" s="9" t="s">
        <v>531</v>
      </c>
      <c r="B156" s="9" t="s">
        <v>1022</v>
      </c>
      <c r="C156" s="9">
        <v>3</v>
      </c>
      <c r="D156" s="9">
        <v>5</v>
      </c>
      <c r="E156" s="9" t="str">
        <f t="shared" si="57"/>
        <v>BZ-3C05</v>
      </c>
      <c r="F156" s="9" t="s">
        <v>917</v>
      </c>
      <c r="G156" s="9" t="s">
        <v>655</v>
      </c>
      <c r="H156" s="9" t="s">
        <v>652</v>
      </c>
      <c r="J156" s="9">
        <f>MATCH($A156, 'Spells By School'!A:A, 0)</f>
        <v>71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Abjuration</v>
      </c>
      <c r="T156" s="9" t="str">
        <f t="shared" si="54"/>
        <v>AB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85</v>
      </c>
      <c r="V156" s="9" t="str">
        <f>INDEX('Wand Mapping'!K:K, U156)</f>
        <v>wand_ai_830</v>
      </c>
      <c r="W156" s="9" t="str">
        <f t="shared" si="55"/>
        <v>wand_ai_830_AB</v>
      </c>
      <c r="Z156" s="9" t="str">
        <f t="shared" si="56"/>
        <v>wand_ai_830_AB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V156" s="55">
        <v>63040</v>
      </c>
      <c r="AW156" s="55">
        <v>63041</v>
      </c>
      <c r="BB156" s="55">
        <v>93040</v>
      </c>
      <c r="BC156" s="55">
        <v>93041</v>
      </c>
      <c r="BD156" s="9">
        <v>3040</v>
      </c>
      <c r="BE156" s="9">
        <f t="shared" si="52"/>
        <v>3041</v>
      </c>
      <c r="BF156" s="57" t="b">
        <f t="shared" ref="BF156:BG175" si="58"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 t="shared" si="58"/>
        <v>1</v>
      </c>
    </row>
    <row r="157" spans="1:59">
      <c r="A157" s="9" t="s">
        <v>75</v>
      </c>
      <c r="B157" s="9" t="s">
        <v>1023</v>
      </c>
      <c r="C157" s="9">
        <v>3</v>
      </c>
      <c r="D157" s="9">
        <v>5</v>
      </c>
      <c r="E157" s="9" t="str">
        <f t="shared" si="57"/>
        <v>BZ-3D05</v>
      </c>
      <c r="F157" s="9" t="s">
        <v>918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>
        <f>MATCH($A157, 'Spells By School'!C:C, 0)</f>
        <v>6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53"/>
        <v>Divination</v>
      </c>
      <c r="T157" s="9" t="str">
        <f t="shared" si="54"/>
        <v>DI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14</v>
      </c>
      <c r="V157" s="9" t="str">
        <f>INDEX('Wand Mapping'!K:K, U157)</f>
        <v>wand_ai_120</v>
      </c>
      <c r="W157" s="9" t="str">
        <f t="shared" si="55"/>
        <v>wand_ai_120_DI</v>
      </c>
      <c r="Z157" s="9" t="str">
        <f t="shared" si="56"/>
        <v>wand_ai_120_DI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N157" s="9" t="b">
        <v>1</v>
      </c>
      <c r="AV157" s="55">
        <v>63042</v>
      </c>
      <c r="AW157" s="55">
        <v>63043</v>
      </c>
      <c r="AX157" s="55">
        <v>73042</v>
      </c>
      <c r="AY157" s="55">
        <v>73043</v>
      </c>
      <c r="AZ157" s="55">
        <v>83042</v>
      </c>
      <c r="BA157" s="55">
        <v>83043</v>
      </c>
      <c r="BB157" s="55">
        <v>93042</v>
      </c>
      <c r="BC157" s="55">
        <v>93043</v>
      </c>
      <c r="BD157" s="9">
        <v>3042</v>
      </c>
      <c r="BE157" s="9">
        <f t="shared" si="52"/>
        <v>3043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393</v>
      </c>
      <c r="B158" s="9" t="s">
        <v>1024</v>
      </c>
      <c r="C158" s="9">
        <v>3</v>
      </c>
      <c r="D158" s="9">
        <v>5</v>
      </c>
      <c r="E158" s="9" t="str">
        <f t="shared" si="57"/>
        <v>BZ-3E05</v>
      </c>
      <c r="F158" s="9" t="s">
        <v>919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37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ca="1" si="53"/>
        <v>Necromancy</v>
      </c>
      <c r="T158" s="9" t="str">
        <f t="shared" ca="1" si="54"/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 ca="1">INDEX('Wand Mapping'!K:K, U158)</f>
        <v>wand_ai_620</v>
      </c>
      <c r="W158" s="9" t="str">
        <f t="shared" ca="1" si="55"/>
        <v>wand_ai_620_NE</v>
      </c>
      <c r="Z158" s="9" t="str">
        <f t="shared" ca="1" si="56"/>
        <v>wand_ai_620_NE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63044</v>
      </c>
      <c r="AW158" s="55">
        <v>63045</v>
      </c>
      <c r="AX158" s="55">
        <v>73044</v>
      </c>
      <c r="AY158" s="55">
        <v>73045</v>
      </c>
      <c r="BB158" s="55">
        <v>93044</v>
      </c>
      <c r="BC158" s="55">
        <v>93045</v>
      </c>
      <c r="BD158" s="9">
        <v>3044</v>
      </c>
      <c r="BE158" s="9">
        <f t="shared" si="52"/>
        <v>3045</v>
      </c>
      <c r="BF158" s="57" t="b">
        <f t="shared" si="58"/>
        <v>1</v>
      </c>
      <c r="BG158" s="57" t="b">
        <f t="shared" si="58"/>
        <v>1</v>
      </c>
    </row>
    <row r="159" spans="1:59">
      <c r="A159" s="9" t="s">
        <v>391</v>
      </c>
      <c r="B159" s="9" t="s">
        <v>1025</v>
      </c>
      <c r="C159" s="9">
        <v>3</v>
      </c>
      <c r="D159" s="9">
        <v>5</v>
      </c>
      <c r="E159" s="9" t="str">
        <f t="shared" si="57"/>
        <v>BZ-3F05</v>
      </c>
      <c r="F159" s="9" t="s">
        <v>920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>
        <f>MATCH($A159, 'Spells By School'!E:E, 0)</f>
        <v>49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Invocation</v>
      </c>
      <c r="T159" s="9" t="str">
        <f t="shared" si="54"/>
        <v>EV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64</v>
      </c>
      <c r="V159" s="9" t="str">
        <f>INDEX('Wand Mapping'!K:K, U159)</f>
        <v>wand_ai_620</v>
      </c>
      <c r="W159" s="9" t="str">
        <f t="shared" si="55"/>
        <v>wand_ai_620_EV</v>
      </c>
      <c r="Z159" s="9" t="str">
        <f t="shared" si="56"/>
        <v>wand_ai_620_EV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V159" s="55">
        <v>63046</v>
      </c>
      <c r="AW159" s="55">
        <v>63047</v>
      </c>
      <c r="AX159" s="55">
        <v>73046</v>
      </c>
      <c r="AY159" s="55">
        <v>73047</v>
      </c>
      <c r="BB159" s="55">
        <v>93046</v>
      </c>
      <c r="BC159" s="55">
        <v>93047</v>
      </c>
      <c r="BD159" s="9">
        <v>3046</v>
      </c>
      <c r="BE159" s="9">
        <f t="shared" si="52"/>
        <v>3047</v>
      </c>
      <c r="BF159" s="57" t="b">
        <f t="shared" si="58"/>
        <v>1</v>
      </c>
      <c r="BG159" s="57" t="b">
        <f t="shared" si="58"/>
        <v>1</v>
      </c>
    </row>
    <row r="160" spans="1:59">
      <c r="A160" s="25" t="s">
        <v>357</v>
      </c>
      <c r="B160" s="9" t="s">
        <v>1026</v>
      </c>
      <c r="C160" s="9">
        <v>3</v>
      </c>
      <c r="D160" s="9">
        <v>5</v>
      </c>
      <c r="E160" s="9" t="str">
        <f t="shared" si="57"/>
        <v>BZ-3G05</v>
      </c>
      <c r="F160" s="9" t="s">
        <v>921</v>
      </c>
      <c r="G160" s="9" t="s">
        <v>655</v>
      </c>
      <c r="H160" s="9" t="s">
        <v>652</v>
      </c>
      <c r="J160" s="9">
        <f>MATCH($A160, 'Spells By School'!A:A, 0)</f>
        <v>13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Abjuration</v>
      </c>
      <c r="T160" s="9" t="str">
        <f t="shared" si="54"/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59</v>
      </c>
      <c r="V160" s="9" t="str">
        <f>INDEX('Wand Mapping'!K:K, U160)</f>
        <v>wand_ai_570</v>
      </c>
      <c r="W160" s="9" t="str">
        <f t="shared" si="55"/>
        <v>wand_ai_570_AB</v>
      </c>
      <c r="Z160" s="9" t="str">
        <f t="shared" si="56"/>
        <v>wand_ai_570_AB</v>
      </c>
      <c r="AA160" s="9" t="b">
        <v>1</v>
      </c>
      <c r="AB160" s="9" t="b">
        <v>1</v>
      </c>
      <c r="AC160" s="68" t="s">
        <v>2033</v>
      </c>
      <c r="AD160" s="9" t="b">
        <v>1</v>
      </c>
      <c r="AE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N160" s="9" t="b">
        <v>1</v>
      </c>
      <c r="AV160" s="55">
        <v>63048</v>
      </c>
      <c r="AW160" s="55">
        <v>63049</v>
      </c>
      <c r="BB160" s="55">
        <v>93048</v>
      </c>
      <c r="BC160" s="55">
        <v>93049</v>
      </c>
      <c r="BD160" s="9">
        <v>3048</v>
      </c>
      <c r="BE160" s="9">
        <f t="shared" si="52"/>
        <v>3049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305</v>
      </c>
      <c r="B161" s="9" t="s">
        <v>1851</v>
      </c>
      <c r="C161" s="9">
        <v>3</v>
      </c>
      <c r="D161" s="9">
        <v>5</v>
      </c>
      <c r="E161" s="9" t="str">
        <f t="shared" si="57"/>
        <v>BZ-W_05</v>
      </c>
      <c r="F161" s="9" t="s">
        <v>1431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40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50</v>
      </c>
      <c r="V161" s="9" t="str">
        <f>INDEX('Wand Mapping'!K:K, U161)</f>
        <v>wand_ai_480</v>
      </c>
      <c r="W161" s="9" t="str">
        <f t="shared" si="55"/>
        <v>wand_ai_480_EV</v>
      </c>
      <c r="Z161" s="9" t="str">
        <f t="shared" si="56"/>
        <v>wand_ai_480_EV</v>
      </c>
      <c r="AA161" s="9" t="b">
        <v>1</v>
      </c>
      <c r="AC161" s="68" t="s">
        <v>2033</v>
      </c>
      <c r="AD161" s="9" t="b">
        <v>1</v>
      </c>
      <c r="AF161" s="68" t="s">
        <v>2033</v>
      </c>
      <c r="AG161" s="68" t="s">
        <v>2033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73050</v>
      </c>
      <c r="AY161" s="55">
        <v>73051</v>
      </c>
      <c r="BB161" s="55">
        <v>93050</v>
      </c>
      <c r="BC161" s="55">
        <v>93051</v>
      </c>
      <c r="BD161" s="9">
        <v>3050</v>
      </c>
      <c r="BE161" s="9">
        <f t="shared" si="52"/>
        <v>3051</v>
      </c>
      <c r="BF161" s="57" t="b">
        <f t="shared" si="58"/>
        <v>1</v>
      </c>
      <c r="BG161" s="57" t="b">
        <f t="shared" si="58"/>
        <v>1</v>
      </c>
    </row>
    <row r="162" spans="1:59">
      <c r="A162" s="9" t="s">
        <v>124</v>
      </c>
      <c r="B162" s="9" t="s">
        <v>1420</v>
      </c>
      <c r="C162" s="9">
        <v>3</v>
      </c>
      <c r="D162" s="9">
        <v>5</v>
      </c>
      <c r="E162" s="9" t="str">
        <f t="shared" si="57"/>
        <v>BZ-W005</v>
      </c>
      <c r="F162" s="9" t="s">
        <v>1432</v>
      </c>
      <c r="G162" s="9" t="s">
        <v>655</v>
      </c>
      <c r="H162" s="9" t="s">
        <v>656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>
        <f>MATCH($A162, 'Spells By School'!E:E, 0)</f>
        <v>43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53"/>
        <v>Invocation</v>
      </c>
      <c r="T162" s="9" t="str">
        <f t="shared" si="54"/>
        <v>EV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22</v>
      </c>
      <c r="V162" s="9" t="str">
        <f>INDEX('Wand Mapping'!K:K, U162)</f>
        <v>wand_ai_200</v>
      </c>
      <c r="W162" s="9" t="str">
        <f t="shared" si="55"/>
        <v>wand_ai_200_EV</v>
      </c>
      <c r="Z162" s="9" t="str">
        <f t="shared" si="56"/>
        <v>wand_ai_200_EV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X162" s="55">
        <v>73052</v>
      </c>
      <c r="AY162" s="55">
        <v>73053</v>
      </c>
      <c r="BD162" s="9">
        <v>3052</v>
      </c>
      <c r="BE162" s="9">
        <f t="shared" si="52"/>
        <v>3053</v>
      </c>
      <c r="BF162" s="57" t="b">
        <f t="shared" si="58"/>
        <v>1</v>
      </c>
      <c r="BG162" s="57" t="b">
        <f t="shared" si="58"/>
        <v>1</v>
      </c>
    </row>
    <row r="163" spans="1:59">
      <c r="A163" s="66" t="s">
        <v>2046</v>
      </c>
      <c r="B163" s="9" t="s">
        <v>1707</v>
      </c>
      <c r="C163" s="9">
        <v>3</v>
      </c>
      <c r="D163" s="9">
        <v>5</v>
      </c>
      <c r="E163" s="9" t="str">
        <f t="shared" si="57"/>
        <v>BZ-OL05</v>
      </c>
      <c r="F163" s="9" t="s">
        <v>1529</v>
      </c>
      <c r="G163" s="9" t="s">
        <v>655</v>
      </c>
      <c r="H163" s="9" t="s">
        <v>654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ca="1" si="53"/>
        <v>###error###</v>
      </c>
      <c r="T163" s="9" t="str">
        <f t="shared" ca="1" si="54"/>
        <v>###error###</v>
      </c>
      <c r="U163" s="9" t="str">
        <f ca="1"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###error###</v>
      </c>
      <c r="V163" s="9" t="e">
        <f ca="1">INDEX('Wand Mapping'!K:K, U163)</f>
        <v>#VALUE!</v>
      </c>
      <c r="W163" s="9" t="e">
        <f t="shared" ca="1" si="55"/>
        <v>#VALUE!</v>
      </c>
      <c r="Z163" s="9" t="e">
        <f t="shared" ca="1" si="56"/>
        <v>#VALUE!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Z163" s="55">
        <v>83054</v>
      </c>
      <c r="BA163" s="55">
        <v>83055</v>
      </c>
      <c r="BD163" s="9">
        <v>3054</v>
      </c>
      <c r="BE163" s="9">
        <f t="shared" si="52"/>
        <v>3055</v>
      </c>
      <c r="BF163" s="57" t="b">
        <f t="shared" si="58"/>
        <v>1</v>
      </c>
      <c r="BG163" s="57" t="b">
        <f t="shared" si="58"/>
        <v>1</v>
      </c>
    </row>
    <row r="164" spans="1:59">
      <c r="A164" s="32" t="s">
        <v>236</v>
      </c>
      <c r="B164" s="9" t="s">
        <v>1782</v>
      </c>
      <c r="C164" s="9">
        <v>3</v>
      </c>
      <c r="D164" s="9">
        <v>5</v>
      </c>
      <c r="E164" s="9" t="str">
        <f t="shared" si="57"/>
        <v>BZ-R305</v>
      </c>
      <c r="F164" s="9" t="s">
        <v>1632</v>
      </c>
      <c r="G164" s="9" t="s">
        <v>655</v>
      </c>
      <c r="H164" s="9" t="s">
        <v>654</v>
      </c>
      <c r="I164" s="9" t="s">
        <v>653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>
        <f>MATCH($A164, 'Spells By School'!D:D, 0)</f>
        <v>30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53"/>
        <v>Transmutation</v>
      </c>
      <c r="T164" s="9" t="str">
        <f t="shared" si="54"/>
        <v>TR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 t="shared" si="55"/>
        <v>wand_ai_390_TR</v>
      </c>
      <c r="Z164" s="9" t="str">
        <f t="shared" si="56"/>
        <v>wand_ai_390_TR</v>
      </c>
      <c r="AA164" s="9" t="b">
        <v>1</v>
      </c>
      <c r="AC164" s="9" t="b">
        <v>1</v>
      </c>
      <c r="AD164" s="9" t="b">
        <v>1</v>
      </c>
      <c r="AF164" s="9" t="b">
        <v>1</v>
      </c>
      <c r="AG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N164" s="9" t="b">
        <v>1</v>
      </c>
      <c r="AZ164" s="55">
        <v>83056</v>
      </c>
      <c r="BA164" s="55">
        <v>83057</v>
      </c>
      <c r="BD164" s="9">
        <v>3056</v>
      </c>
      <c r="BE164" s="9">
        <f t="shared" si="52"/>
        <v>3057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528</v>
      </c>
      <c r="B165" s="9" t="s">
        <v>1708</v>
      </c>
      <c r="C165" s="9">
        <v>3</v>
      </c>
      <c r="D165" s="9">
        <v>5</v>
      </c>
      <c r="E165" s="9" t="str">
        <f t="shared" si="57"/>
        <v>BZ-OM05</v>
      </c>
      <c r="F165" s="9" t="s">
        <v>1530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>
        <f>MATCH($A165, 'Spells By School'!H:H, 0)</f>
        <v>9</v>
      </c>
      <c r="R165" s="9" t="e">
        <f>MATCH($A165, 'Spells By School'!I:I, 0)</f>
        <v>#N/A</v>
      </c>
      <c r="S165" s="9" t="str">
        <f t="shared" ca="1" si="53"/>
        <v>Illusion</v>
      </c>
      <c r="T165" s="9" t="str">
        <f t="shared" ca="1" si="54"/>
        <v>IL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84</v>
      </c>
      <c r="V165" s="9" t="str">
        <f ca="1">INDEX('Wand Mapping'!K:K, U165)</f>
        <v>wand_ai_820</v>
      </c>
      <c r="W165" s="9" t="str">
        <f t="shared" ca="1" si="55"/>
        <v>wand_ai_820_IL</v>
      </c>
      <c r="Z165" s="9" t="str">
        <f t="shared" ca="1" si="56"/>
        <v>wand_ai_820_IL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83058</v>
      </c>
      <c r="BA165" s="55">
        <v>83059</v>
      </c>
      <c r="BD165" s="9">
        <v>3058</v>
      </c>
      <c r="BE165" s="9">
        <f t="shared" si="52"/>
        <v>3059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207</v>
      </c>
      <c r="B166" s="9" t="s">
        <v>1837</v>
      </c>
      <c r="C166" s="9">
        <v>3</v>
      </c>
      <c r="D166" s="9">
        <v>5</v>
      </c>
      <c r="E166" s="9" t="str">
        <f t="shared" si="57"/>
        <v>BZ-ON05</v>
      </c>
      <c r="F166" s="9" t="s">
        <v>1531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>
        <f ca="1">MATCH($A166, 'Spells By School'!G:G, 0)</f>
        <v>69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ca="1" si="53"/>
        <v>Necromancy</v>
      </c>
      <c r="T166" s="9" t="str">
        <f t="shared" ca="1" si="54"/>
        <v>NE</v>
      </c>
      <c r="U166" s="9">
        <f ca="1"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36</v>
      </c>
      <c r="V166" s="9" t="str">
        <f ca="1">INDEX('Wand Mapping'!K:K, U166)</f>
        <v>wand_ai_340</v>
      </c>
      <c r="W166" s="9" t="str">
        <f t="shared" ca="1" si="55"/>
        <v>wand_ai_340_NE</v>
      </c>
      <c r="Z166" s="9" t="str">
        <f t="shared" ca="1" si="56"/>
        <v>wand_ai_340_NE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83060</v>
      </c>
      <c r="BA166" s="55">
        <v>83061</v>
      </c>
      <c r="BD166" s="9">
        <v>3060</v>
      </c>
      <c r="BE166" s="9">
        <f t="shared" si="52"/>
        <v>3061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255</v>
      </c>
      <c r="B167" s="9" t="s">
        <v>1709</v>
      </c>
      <c r="C167" s="9">
        <v>3</v>
      </c>
      <c r="D167" s="9">
        <v>5</v>
      </c>
      <c r="E167" s="9" t="str">
        <f t="shared" si="57"/>
        <v>BZ-OO05</v>
      </c>
      <c r="F167" s="9" t="s">
        <v>1532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11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Enchantment</v>
      </c>
      <c r="T167" s="9" t="str">
        <f t="shared" si="54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43</v>
      </c>
      <c r="V167" s="9" t="str">
        <f>INDEX('Wand Mapping'!K:K, U167)</f>
        <v>wand_ai_410</v>
      </c>
      <c r="W167" s="9" t="str">
        <f t="shared" si="55"/>
        <v>wand_ai_410_EN</v>
      </c>
      <c r="Z167" s="9" t="str">
        <f t="shared" si="56"/>
        <v>wand_ai_410_EN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83062</v>
      </c>
      <c r="BA167" s="55">
        <v>83063</v>
      </c>
      <c r="BD167" s="9">
        <v>3062</v>
      </c>
      <c r="BE167" s="9">
        <f t="shared" si="52"/>
        <v>3063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473</v>
      </c>
      <c r="B168" s="9" t="s">
        <v>1710</v>
      </c>
      <c r="C168" s="9">
        <v>3</v>
      </c>
      <c r="D168" s="9">
        <v>5</v>
      </c>
      <c r="E168" s="9" t="str">
        <f t="shared" si="57"/>
        <v>BZ-OP05</v>
      </c>
      <c r="F168" s="9" t="s">
        <v>1533</v>
      </c>
      <c r="G168" s="9" t="s">
        <v>655</v>
      </c>
      <c r="H168" s="9" t="s">
        <v>654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19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Divination</v>
      </c>
      <c r="T168" s="9" t="str">
        <f t="shared" si="54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77</v>
      </c>
      <c r="V168" s="9" t="str">
        <f>INDEX('Wand Mapping'!K:K, U168)</f>
        <v>wand_ai_750</v>
      </c>
      <c r="W168" s="9" t="str">
        <f t="shared" si="55"/>
        <v>wand_ai_750_DI</v>
      </c>
      <c r="Z168" s="9" t="str">
        <f t="shared" si="56"/>
        <v>wand_ai_750_DI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83064</v>
      </c>
      <c r="BA168" s="55">
        <v>83065</v>
      </c>
      <c r="BD168" s="9">
        <v>3064</v>
      </c>
      <c r="BE168" s="9">
        <f t="shared" si="52"/>
        <v>3065</v>
      </c>
      <c r="BF168" s="57" t="b">
        <f t="shared" si="58"/>
        <v>1</v>
      </c>
      <c r="BG168" s="57" t="b">
        <f t="shared" si="58"/>
        <v>1</v>
      </c>
    </row>
    <row r="169" spans="1:59">
      <c r="A169" s="9" t="s">
        <v>302</v>
      </c>
      <c r="B169" s="9" t="s">
        <v>1711</v>
      </c>
      <c r="C169" s="9">
        <v>3</v>
      </c>
      <c r="D169" s="9">
        <v>5</v>
      </c>
      <c r="E169" s="9" t="str">
        <f t="shared" si="57"/>
        <v>BZ-OQ05</v>
      </c>
      <c r="F169" s="9" t="s">
        <v>1534</v>
      </c>
      <c r="G169" s="9" t="s">
        <v>655</v>
      </c>
      <c r="H169" s="9" t="s">
        <v>654</v>
      </c>
      <c r="J169" s="9">
        <f>MATCH($A169, 'Spells By School'!A:A, 0)</f>
        <v>21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Abjuration</v>
      </c>
      <c r="T169" s="9" t="str">
        <f t="shared" si="54"/>
        <v>AB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50</v>
      </c>
      <c r="V169" s="9" t="str">
        <f>INDEX('Wand Mapping'!K:K, U169)</f>
        <v>wand_ai_480</v>
      </c>
      <c r="W169" s="9" t="str">
        <f t="shared" si="55"/>
        <v>wand_ai_480_AB</v>
      </c>
      <c r="Z169" s="9" t="str">
        <f t="shared" si="56"/>
        <v>wand_ai_480_AB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83066</v>
      </c>
      <c r="BA169" s="55">
        <v>83067</v>
      </c>
      <c r="BD169" s="9">
        <v>3066</v>
      </c>
      <c r="BE169" s="9">
        <f t="shared" si="52"/>
        <v>3067</v>
      </c>
      <c r="BF169" s="57" t="b">
        <f t="shared" si="58"/>
        <v>1</v>
      </c>
      <c r="BG169" s="57" t="b">
        <f t="shared" si="58"/>
        <v>1</v>
      </c>
    </row>
    <row r="170" spans="1:59">
      <c r="A170" s="29" t="s">
        <v>595</v>
      </c>
      <c r="B170" s="9" t="s">
        <v>1783</v>
      </c>
      <c r="C170" s="9">
        <v>3</v>
      </c>
      <c r="D170" s="9">
        <v>5</v>
      </c>
      <c r="E170" s="9" t="str">
        <f t="shared" si="57"/>
        <v>BZ-R405</v>
      </c>
      <c r="F170" s="9" t="s">
        <v>1633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>
        <f>MATCH($A170, 'Spells By School'!B:B, 0)</f>
        <v>30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Conjuration</v>
      </c>
      <c r="T170" s="9" t="str">
        <f t="shared" si="54"/>
        <v>CO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95</v>
      </c>
      <c r="V170" s="9" t="str">
        <f>INDEX('Wand Mapping'!K:K, U170)</f>
        <v>wand_ai_930</v>
      </c>
      <c r="W170" s="9" t="str">
        <f t="shared" si="55"/>
        <v>wand_ai_930_CO</v>
      </c>
      <c r="Z170" s="9" t="str">
        <f t="shared" si="56"/>
        <v>wand_ai_930_CO</v>
      </c>
      <c r="AA170" s="9" t="b">
        <v>1</v>
      </c>
      <c r="AC170" s="68" t="s">
        <v>2033</v>
      </c>
      <c r="AD170" s="9" t="b">
        <v>1</v>
      </c>
      <c r="AF170" s="68" t="s">
        <v>2033</v>
      </c>
      <c r="AG170" s="68" t="s">
        <v>2033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83068</v>
      </c>
      <c r="BA170" s="55">
        <v>83069</v>
      </c>
      <c r="BD170" s="9">
        <v>3068</v>
      </c>
      <c r="BE170" s="9">
        <f t="shared" si="52"/>
        <v>3069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410</v>
      </c>
      <c r="B171" s="9" t="s">
        <v>1784</v>
      </c>
      <c r="C171" s="9">
        <v>3</v>
      </c>
      <c r="D171" s="9">
        <v>5</v>
      </c>
      <c r="E171" s="9" t="str">
        <f t="shared" si="57"/>
        <v>BZ-R505</v>
      </c>
      <c r="F171" s="9" t="s">
        <v>1634</v>
      </c>
      <c r="G171" s="9" t="s">
        <v>655</v>
      </c>
      <c r="H171" s="9" t="s">
        <v>654</v>
      </c>
      <c r="I171" s="9" t="s">
        <v>653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>
        <f>MATCH($A171, 'Spells By School'!D:D, 0)</f>
        <v>86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Transmutation</v>
      </c>
      <c r="T171" s="9" t="str">
        <f t="shared" si="54"/>
        <v>TR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67</v>
      </c>
      <c r="V171" s="9" t="str">
        <f>INDEX('Wand Mapping'!K:K, U171)</f>
        <v>wand_ai_650</v>
      </c>
      <c r="W171" s="9" t="str">
        <f t="shared" si="55"/>
        <v>wand_ai_650_TR</v>
      </c>
      <c r="Z171" s="9" t="str">
        <f t="shared" si="56"/>
        <v>wand_ai_650_TR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83070</v>
      </c>
      <c r="BA171" s="55">
        <v>83071</v>
      </c>
      <c r="BD171" s="9">
        <v>3070</v>
      </c>
      <c r="BE171" s="9">
        <f t="shared" si="52"/>
        <v>3071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340</v>
      </c>
      <c r="B172" s="9" t="s">
        <v>1785</v>
      </c>
      <c r="C172" s="9">
        <v>3</v>
      </c>
      <c r="D172" s="9">
        <v>5</v>
      </c>
      <c r="E172" s="9" t="str">
        <f t="shared" si="57"/>
        <v>BZ-R605</v>
      </c>
      <c r="F172" s="9" t="s">
        <v>1635</v>
      </c>
      <c r="G172" s="9" t="s">
        <v>655</v>
      </c>
      <c r="H172" s="9" t="s">
        <v>654</v>
      </c>
      <c r="I172" s="9" t="s">
        <v>653</v>
      </c>
      <c r="J172" s="9">
        <f>MATCH($A172, 'Spells By School'!A:A, 0)</f>
        <v>24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Abjuration</v>
      </c>
      <c r="T172" s="9" t="str">
        <f t="shared" si="54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56</v>
      </c>
      <c r="V172" s="9" t="str">
        <f>INDEX('Wand Mapping'!K:K, U172)</f>
        <v>wand_ai_540</v>
      </c>
      <c r="W172" s="9" t="str">
        <f t="shared" si="55"/>
        <v>wand_ai_540_AB</v>
      </c>
      <c r="Z172" s="9" t="str">
        <f t="shared" si="56"/>
        <v>wand_ai_540_AB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83072</v>
      </c>
      <c r="BA172" s="55">
        <v>83073</v>
      </c>
      <c r="BD172" s="9">
        <v>3072</v>
      </c>
      <c r="BE172" s="9">
        <f t="shared" si="52"/>
        <v>3073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135</v>
      </c>
      <c r="B173" s="9" t="s">
        <v>1712</v>
      </c>
      <c r="C173" s="9">
        <v>3</v>
      </c>
      <c r="D173" s="9">
        <v>5</v>
      </c>
      <c r="E173" s="9" t="str">
        <f t="shared" si="57"/>
        <v>BZ-OR05</v>
      </c>
      <c r="F173" s="9" t="s">
        <v>1535</v>
      </c>
      <c r="G173" s="9" t="s">
        <v>655</v>
      </c>
      <c r="H173" s="9" t="s">
        <v>654</v>
      </c>
      <c r="J173" s="9" t="e">
        <f>MATCH($A173, 'Spells By School'!A:A, 0)</f>
        <v>#N/A</v>
      </c>
      <c r="K173" s="9">
        <f>MATCH($A173, 'Spells By School'!B:B, 0)</f>
        <v>48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53"/>
        <v>Conjuration</v>
      </c>
      <c r="T173" s="9" t="str">
        <f t="shared" si="54"/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24</v>
      </c>
      <c r="V173" s="9" t="str">
        <f>INDEX('Wand Mapping'!K:K, U173)</f>
        <v>wand_ai_220</v>
      </c>
      <c r="W173" s="9" t="str">
        <f t="shared" si="55"/>
        <v>wand_ai_220_CO</v>
      </c>
      <c r="Z173" s="9" t="str">
        <f t="shared" si="56"/>
        <v>wand_ai_220_CO</v>
      </c>
      <c r="AA173" s="9" t="b">
        <v>1</v>
      </c>
      <c r="AD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Z173" s="55">
        <v>83074</v>
      </c>
      <c r="BA173" s="55">
        <v>83075</v>
      </c>
      <c r="BD173" s="9">
        <v>3074</v>
      </c>
      <c r="BE173" s="9">
        <f t="shared" si="52"/>
        <v>3075</v>
      </c>
      <c r="BF173" s="57" t="b">
        <f t="shared" si="58"/>
        <v>1</v>
      </c>
      <c r="BG173" s="57" t="b">
        <f t="shared" si="58"/>
        <v>1</v>
      </c>
    </row>
    <row r="174" spans="1:59">
      <c r="A174" s="9" t="s">
        <v>380</v>
      </c>
      <c r="B174" s="9" t="s">
        <v>1027</v>
      </c>
      <c r="C174" s="9">
        <v>3</v>
      </c>
      <c r="D174" s="9">
        <v>5</v>
      </c>
      <c r="E174" s="9" t="str">
        <f t="shared" si="57"/>
        <v>BZ-3H05</v>
      </c>
      <c r="F174" s="9" t="s">
        <v>923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>
        <f ca="1">MATCH($A174, 'Spells By School'!G:G, 0)</f>
        <v>4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ca="1" si="53"/>
        <v>Necromancy</v>
      </c>
      <c r="T174" s="9" t="str">
        <f t="shared" ca="1" si="54"/>
        <v>NE</v>
      </c>
      <c r="U174" s="9">
        <f ca="1"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62</v>
      </c>
      <c r="V174" s="9" t="str">
        <f ca="1">INDEX('Wand Mapping'!K:K, U174)</f>
        <v>wand_ai_600</v>
      </c>
      <c r="W174" s="9" t="str">
        <f t="shared" ca="1" si="55"/>
        <v>wand_ai_600_NE</v>
      </c>
      <c r="Z174" s="9" t="str">
        <f t="shared" ca="1" si="56"/>
        <v>wand_ai_600_NE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>
        <v>73500</v>
      </c>
      <c r="AY174" s="55">
        <v>73501</v>
      </c>
      <c r="AZ174" s="55">
        <v>83500</v>
      </c>
      <c r="BA174" s="55">
        <v>83501</v>
      </c>
      <c r="BD174" s="9">
        <v>3500</v>
      </c>
      <c r="BE174" s="9">
        <f t="shared" si="52"/>
        <v>3501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2047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X175" s="55"/>
      <c r="AY175" s="55"/>
      <c r="AZ175" s="55"/>
      <c r="BA175" s="55"/>
      <c r="BB175" s="55">
        <v>93502</v>
      </c>
      <c r="BC175" s="55">
        <v>93503</v>
      </c>
      <c r="BD175" s="9">
        <v>3502</v>
      </c>
      <c r="BE175" s="9">
        <f t="shared" ref="BE175:BE206" si="59">IF(BD175="", "", BD175+1)</f>
        <v>3503</v>
      </c>
      <c r="BF175" s="57" t="b">
        <f t="shared" si="58"/>
        <v>1</v>
      </c>
      <c r="BG175" s="57" t="b">
        <f t="shared" si="58"/>
        <v>1</v>
      </c>
    </row>
    <row r="176" spans="1:59">
      <c r="A176" s="67" t="s">
        <v>2052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/>
      <c r="AW176" s="55"/>
      <c r="BB176" s="55">
        <v>93504</v>
      </c>
      <c r="BC176" s="55">
        <v>93505</v>
      </c>
      <c r="BD176" s="9">
        <v>3504</v>
      </c>
      <c r="BE176" s="9">
        <f t="shared" si="59"/>
        <v>3505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63506</v>
      </c>
      <c r="AW177" s="55">
        <v>63507</v>
      </c>
      <c r="BD177" s="9">
        <v>3506</v>
      </c>
      <c r="BE177" s="9">
        <f t="shared" si="59"/>
        <v>3507</v>
      </c>
      <c r="BF177" s="57" t="b">
        <f t="shared" ref="BF177:BG197" si="60"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 t="shared" si="60"/>
        <v>1</v>
      </c>
    </row>
    <row r="178" spans="1:59">
      <c r="A178" s="67" t="s">
        <v>2050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63508</v>
      </c>
      <c r="AW178" s="55">
        <v>63509</v>
      </c>
      <c r="BD178" s="9">
        <v>3508</v>
      </c>
      <c r="BE178" s="9">
        <f t="shared" si="59"/>
        <v>3509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2048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63510</v>
      </c>
      <c r="AW179" s="55">
        <v>63511</v>
      </c>
      <c r="BD179" s="9">
        <v>3510</v>
      </c>
      <c r="BE179" s="9">
        <f t="shared" si="59"/>
        <v>3511</v>
      </c>
      <c r="BF179" s="57" t="b">
        <f t="shared" si="60"/>
        <v>1</v>
      </c>
      <c r="BG179" s="57" t="b">
        <f t="shared" si="60"/>
        <v>1</v>
      </c>
    </row>
    <row r="180" spans="1:59">
      <c r="A180" s="67" t="s">
        <v>2051</v>
      </c>
      <c r="AB180" s="9" t="b">
        <v>1</v>
      </c>
      <c r="AE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63512</v>
      </c>
      <c r="AW180" s="55">
        <v>63513</v>
      </c>
      <c r="BD180" s="9">
        <v>3512</v>
      </c>
      <c r="BE180" s="9">
        <f t="shared" si="59"/>
        <v>3513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553</v>
      </c>
      <c r="B181" s="9" t="s">
        <v>1028</v>
      </c>
      <c r="C181" s="9">
        <v>3</v>
      </c>
      <c r="D181" s="9">
        <v>5</v>
      </c>
      <c r="E181" s="9" t="str">
        <f t="shared" ref="E181:E244" si="61">_xlfn.CONCAT(B181, RIGHT(_xlfn.CONCAT("0", D181), 2))</f>
        <v>BZ-3I05</v>
      </c>
      <c r="F181" s="9" t="s">
        <v>924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9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Transmutation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88</v>
      </c>
      <c r="V181" s="9" t="str">
        <f>INDEX('Wand Mapping'!K:K, U181)</f>
        <v>wand_ai_860</v>
      </c>
      <c r="W181" s="9" t="str">
        <f>_xlfn.CONCAT(V181, "_", T181)</f>
        <v>wand_ai_860_TR</v>
      </c>
      <c r="Z181" s="9" t="str">
        <f>IF(ISBLANK(X181), W181, X181)</f>
        <v>wand_ai_860_TR</v>
      </c>
      <c r="AC181" s="9" t="b">
        <v>1</v>
      </c>
      <c r="AF181" s="9" t="b">
        <v>1</v>
      </c>
      <c r="AG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63514</v>
      </c>
      <c r="AW181" s="55">
        <v>63515</v>
      </c>
      <c r="AX181" s="55">
        <v>73514</v>
      </c>
      <c r="AY181" s="55">
        <v>73515</v>
      </c>
      <c r="BB181" s="55">
        <v>93514</v>
      </c>
      <c r="BC181" s="55">
        <v>93515</v>
      </c>
      <c r="BD181" s="9">
        <v>3514</v>
      </c>
      <c r="BE181" s="9">
        <f t="shared" si="59"/>
        <v>3515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632</v>
      </c>
      <c r="B182" s="9" t="s">
        <v>1030</v>
      </c>
      <c r="C182" s="9">
        <v>3</v>
      </c>
      <c r="D182" s="9">
        <v>5</v>
      </c>
      <c r="E182" s="9" t="str">
        <f t="shared" si="61"/>
        <v>BZ-3K05</v>
      </c>
      <c r="F182" s="9" t="s">
        <v>926</v>
      </c>
      <c r="G182" s="9" t="s">
        <v>655</v>
      </c>
      <c r="H182" s="9" t="s">
        <v>652</v>
      </c>
      <c r="J182" s="9">
        <f>MATCH($A182, 'Spells By School'!A:A, 0)</f>
        <v>22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wand_ai_990_AB</v>
      </c>
      <c r="Z182" s="9" t="str">
        <f>IF(ISBLANK(X182), W182, X182)</f>
        <v>wand_ai_990_AB</v>
      </c>
      <c r="AB182" s="9" t="b">
        <v>1</v>
      </c>
      <c r="AE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63516</v>
      </c>
      <c r="AW182" s="55">
        <v>63517</v>
      </c>
      <c r="AX182" s="55">
        <v>73516</v>
      </c>
      <c r="AY182" s="55">
        <v>73517</v>
      </c>
      <c r="BB182" s="55">
        <v>93516</v>
      </c>
      <c r="BC182" s="55">
        <v>93517</v>
      </c>
      <c r="BD182" s="9">
        <v>3516</v>
      </c>
      <c r="BE182" s="9">
        <f t="shared" si="59"/>
        <v>3517</v>
      </c>
      <c r="BF182" s="57" t="b">
        <f t="shared" si="60"/>
        <v>1</v>
      </c>
      <c r="BG182" s="57" t="b">
        <f t="shared" si="60"/>
        <v>1</v>
      </c>
    </row>
    <row r="183" spans="1:59">
      <c r="A183" s="9" t="s">
        <v>636</v>
      </c>
      <c r="B183" s="9" t="s">
        <v>1031</v>
      </c>
      <c r="C183" s="9">
        <v>3</v>
      </c>
      <c r="D183" s="9">
        <v>5</v>
      </c>
      <c r="E183" s="9" t="str">
        <f t="shared" si="61"/>
        <v>BZ-3L05</v>
      </c>
      <c r="F183" s="9" t="s">
        <v>927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30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Enchantment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101</v>
      </c>
      <c r="V183" s="9" t="str">
        <f>INDEX('Wand Mapping'!K:K, U183)</f>
        <v>wand_ai_990</v>
      </c>
      <c r="W183" s="9" t="str">
        <f>_xlfn.CONCAT(V183, "_", T183)</f>
        <v>wand_ai_990_EN</v>
      </c>
      <c r="Z183" s="9" t="str">
        <f>IF(ISBLANK(X183), W183, X183)</f>
        <v>wand_ai_990_EN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>
        <v>63518</v>
      </c>
      <c r="AW183" s="55">
        <v>63519</v>
      </c>
      <c r="AX183" s="55">
        <v>73518</v>
      </c>
      <c r="AY183" s="55">
        <v>73519</v>
      </c>
      <c r="BD183" s="9">
        <v>3518</v>
      </c>
      <c r="BE183" s="9">
        <f t="shared" si="59"/>
        <v>3519</v>
      </c>
      <c r="BF183" s="57" t="b">
        <f t="shared" si="60"/>
        <v>1</v>
      </c>
      <c r="BG183" s="57" t="b">
        <f t="shared" si="60"/>
        <v>1</v>
      </c>
    </row>
    <row r="184" spans="1:59">
      <c r="A184" s="66" t="s">
        <v>2054</v>
      </c>
      <c r="B184" s="66" t="s">
        <v>2053</v>
      </c>
      <c r="C184" s="9">
        <v>3</v>
      </c>
      <c r="D184" s="9">
        <v>5</v>
      </c>
      <c r="E184" s="9" t="str">
        <f t="shared" si="61"/>
        <v>BZ-YS05</v>
      </c>
      <c r="F184" s="9" t="s">
        <v>927</v>
      </c>
      <c r="G184" s="66" t="s">
        <v>2008</v>
      </c>
      <c r="AC184" s="9" t="b">
        <v>1</v>
      </c>
      <c r="AF184" s="9" t="b">
        <v>1</v>
      </c>
      <c r="AG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/>
      <c r="AW184" s="55"/>
      <c r="AX184" s="55"/>
      <c r="AY184" s="55"/>
      <c r="BB184" s="55">
        <v>93520</v>
      </c>
      <c r="BC184" s="55">
        <v>93521</v>
      </c>
      <c r="BD184" s="9">
        <v>3520</v>
      </c>
      <c r="BE184" s="9">
        <f t="shared" si="59"/>
        <v>3521</v>
      </c>
      <c r="BF184" s="57" t="b">
        <f t="shared" si="60"/>
        <v>1</v>
      </c>
      <c r="BG184" s="57" t="b">
        <f t="shared" si="60"/>
        <v>1</v>
      </c>
    </row>
    <row r="185" spans="1:59">
      <c r="A185" s="37" t="s">
        <v>500</v>
      </c>
      <c r="B185" s="9" t="s">
        <v>1033</v>
      </c>
      <c r="C185" s="9">
        <v>3</v>
      </c>
      <c r="D185" s="9">
        <v>5</v>
      </c>
      <c r="E185" s="9" t="str">
        <f t="shared" si="61"/>
        <v>BZ-3N05</v>
      </c>
      <c r="F185" s="9" t="s">
        <v>929</v>
      </c>
      <c r="G185" s="9" t="s">
        <v>655</v>
      </c>
      <c r="H185" s="9" t="s">
        <v>652</v>
      </c>
      <c r="J185" s="9">
        <f>MATCH($A185, 'Spells By School'!A:A, 0)</f>
        <v>57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Abjuration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AB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81</v>
      </c>
      <c r="V185" s="9" t="str">
        <f>INDEX('Wand Mapping'!K:K, U185)</f>
        <v>wand_ai_790</v>
      </c>
      <c r="W185" s="9" t="str">
        <f>_xlfn.CONCAT(V185, "_", T185)</f>
        <v>wand_ai_790_AB</v>
      </c>
      <c r="Z185" s="9" t="str">
        <f>IF(ISBLANK(X185), W185, X185)</f>
        <v>wand_ai_790_AB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>
        <v>63522</v>
      </c>
      <c r="AW185" s="55">
        <v>63523</v>
      </c>
      <c r="BD185" s="9">
        <v>3522</v>
      </c>
      <c r="BE185" s="9">
        <f t="shared" si="59"/>
        <v>3523</v>
      </c>
      <c r="BF185" s="57" t="b">
        <f t="shared" si="60"/>
        <v>1</v>
      </c>
      <c r="BG185" s="57" t="b">
        <f t="shared" si="60"/>
        <v>1</v>
      </c>
    </row>
    <row r="186" spans="1:59">
      <c r="A186" s="66" t="s">
        <v>2055</v>
      </c>
      <c r="B186" s="66" t="s">
        <v>2056</v>
      </c>
      <c r="C186" s="9">
        <v>3</v>
      </c>
      <c r="D186" s="9">
        <v>5</v>
      </c>
      <c r="E186" s="9" t="str">
        <f t="shared" si="61"/>
        <v>BZ-YT05</v>
      </c>
      <c r="F186" s="66" t="s">
        <v>929</v>
      </c>
      <c r="G186" s="66" t="s">
        <v>2008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/>
      <c r="AW186" s="55"/>
      <c r="BB186" s="55">
        <v>93524</v>
      </c>
      <c r="BC186" s="55">
        <v>93525</v>
      </c>
      <c r="BD186" s="9">
        <v>3524</v>
      </c>
      <c r="BE186" s="9">
        <f t="shared" si="59"/>
        <v>3525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157</v>
      </c>
      <c r="B187" s="9" t="s">
        <v>1034</v>
      </c>
      <c r="C187" s="9">
        <v>3</v>
      </c>
      <c r="D187" s="9">
        <v>5</v>
      </c>
      <c r="E187" s="9" t="str">
        <f t="shared" si="61"/>
        <v>BZ-3O05</v>
      </c>
      <c r="F187" s="9" t="s">
        <v>930</v>
      </c>
      <c r="G187" s="9" t="s">
        <v>655</v>
      </c>
      <c r="H187" s="9" t="s">
        <v>652</v>
      </c>
      <c r="J187" s="9">
        <f>MATCH($A187, 'Spells By School'!A:A, 0)</f>
        <v>60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ref="S187:S196" si="62">IF(ISNA($J187), IF(ISNA($K187), IF(ISNA($L187), IF(ISNA($M187), IF(ISNA($N187), IF(ISNA($O187), IF(ISNA($P187), IF(ISNA($Q187), IF(ISNA($R187), "###error###", R$1),Q$1),P$1),O$1),N$1),M$1),L$1),K$1),J$1)</f>
        <v>Abjuration</v>
      </c>
      <c r="T187" s="9" t="str">
        <f t="shared" ref="T187:T196" si="63">IF(ISNA($J187), IF(ISNA($K187), IF(ISNA($L187), IF(ISNA($M187), IF(ISNA($N187), IF(ISNA($O187), IF(ISNA($P187), IF(ISNA($Q187), IF(ISNA($R187), "###error###", "WM"),"IL"),"NE"),"EN"),"EV"),"TR"),"DI"),"CO"),"AB")</f>
        <v>AB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28</v>
      </c>
      <c r="V187" s="9" t="str">
        <f>INDEX('Wand Mapping'!K:K, U187)</f>
        <v>wand_ai_260</v>
      </c>
      <c r="W187" s="9" t="str">
        <f t="shared" ref="W187:W196" si="64">_xlfn.CONCAT(V187, "_", T187)</f>
        <v>wand_ai_260_AB</v>
      </c>
      <c r="Z187" s="9" t="str">
        <f t="shared" ref="Z187:Z196" si="65">IF(ISBLANK(X187), W187, X187)</f>
        <v>wand_ai_260_AB</v>
      </c>
      <c r="AB187" s="9" t="b">
        <v>1</v>
      </c>
      <c r="AE187" s="9" t="b">
        <v>1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63526</v>
      </c>
      <c r="AW187" s="55">
        <v>63527</v>
      </c>
      <c r="AX187" s="55">
        <v>73526</v>
      </c>
      <c r="AY187" s="55">
        <v>73527</v>
      </c>
      <c r="BB187" s="55">
        <v>93526</v>
      </c>
      <c r="BC187" s="55">
        <v>93527</v>
      </c>
      <c r="BD187" s="9">
        <v>3526</v>
      </c>
      <c r="BE187" s="9">
        <f t="shared" si="59"/>
        <v>3527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235</v>
      </c>
      <c r="B188" s="9" t="s">
        <v>1035</v>
      </c>
      <c r="C188" s="9">
        <v>3</v>
      </c>
      <c r="D188" s="9">
        <v>5</v>
      </c>
      <c r="E188" s="9" t="str">
        <f t="shared" si="61"/>
        <v>BZ-3P05</v>
      </c>
      <c r="F188" s="9" t="s">
        <v>931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>
        <f>MATCH($A188, 'Spells By School'!C:C, 0)</f>
        <v>17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Divination</v>
      </c>
      <c r="T188" s="9" t="str">
        <f t="shared" si="63"/>
        <v>DI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41</v>
      </c>
      <c r="V188" s="9" t="str">
        <f>INDEX('Wand Mapping'!K:K, U188)</f>
        <v>wand_ai_390</v>
      </c>
      <c r="W188" s="9" t="str">
        <f t="shared" si="64"/>
        <v>wand_ai_390_DI</v>
      </c>
      <c r="Z188" s="9" t="str">
        <f t="shared" si="65"/>
        <v>wand_ai_390_DI</v>
      </c>
      <c r="AB188" s="9" t="b">
        <v>1</v>
      </c>
      <c r="AC188" s="68" t="s">
        <v>2033</v>
      </c>
      <c r="AD188" s="68"/>
      <c r="AE188" s="9" t="b">
        <v>1</v>
      </c>
      <c r="AF188" s="68" t="s">
        <v>2033</v>
      </c>
      <c r="AG188" s="68" t="s">
        <v>2033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63528</v>
      </c>
      <c r="AW188" s="55">
        <v>63529</v>
      </c>
      <c r="AX188" s="55">
        <v>73528</v>
      </c>
      <c r="AY188" s="55">
        <v>73529</v>
      </c>
      <c r="AZ188" s="55">
        <v>83528</v>
      </c>
      <c r="BA188" s="55">
        <v>83529</v>
      </c>
      <c r="BB188" s="55">
        <v>93528</v>
      </c>
      <c r="BC188" s="55">
        <v>93529</v>
      </c>
      <c r="BD188" s="9">
        <v>3528</v>
      </c>
      <c r="BE188" s="9">
        <f t="shared" si="59"/>
        <v>3529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504</v>
      </c>
      <c r="B189" s="9" t="s">
        <v>1036</v>
      </c>
      <c r="C189" s="9">
        <v>3</v>
      </c>
      <c r="D189" s="9">
        <v>5</v>
      </c>
      <c r="E189" s="9" t="str">
        <f t="shared" si="61"/>
        <v>BZ-3Q05</v>
      </c>
      <c r="F189" s="9" t="s">
        <v>932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81</v>
      </c>
      <c r="V189" s="9" t="str">
        <f>INDEX('Wand Mapping'!K:K, U189)</f>
        <v>wand_ai_790</v>
      </c>
      <c r="W189" s="9" t="str">
        <f t="shared" si="64"/>
        <v>wand_ai_790_EN</v>
      </c>
      <c r="Z189" s="9" t="str">
        <f t="shared" si="65"/>
        <v>wand_ai_790_EN</v>
      </c>
      <c r="AB189" s="9" t="b">
        <v>1</v>
      </c>
      <c r="AC189" s="9" t="b">
        <v>1</v>
      </c>
      <c r="AE189" s="9" t="b">
        <v>1</v>
      </c>
      <c r="AF189" s="9" t="b">
        <v>1</v>
      </c>
      <c r="AG189" s="9" t="b">
        <v>1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63530</v>
      </c>
      <c r="AW189" s="55">
        <v>63531</v>
      </c>
      <c r="BB189" s="55">
        <v>93530</v>
      </c>
      <c r="BC189" s="55">
        <v>93531</v>
      </c>
      <c r="BD189" s="9">
        <v>3530</v>
      </c>
      <c r="BE189" s="9">
        <f t="shared" si="59"/>
        <v>3531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262</v>
      </c>
      <c r="B190" s="9" t="s">
        <v>1037</v>
      </c>
      <c r="C190" s="9">
        <v>3</v>
      </c>
      <c r="D190" s="9">
        <v>5</v>
      </c>
      <c r="E190" s="9" t="str">
        <f t="shared" si="61"/>
        <v>BZ-3R05</v>
      </c>
      <c r="F190" s="9" t="s">
        <v>933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>
        <f>MATCH($A190, 'Spells By School'!F:F, 0)</f>
        <v>45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Enchantment</v>
      </c>
      <c r="T190" s="9" t="str">
        <f t="shared" si="63"/>
        <v>EN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44</v>
      </c>
      <c r="V190" s="9" t="str">
        <f>INDEX('Wand Mapping'!K:K, U190)</f>
        <v>wand_ai_420</v>
      </c>
      <c r="W190" s="9" t="str">
        <f t="shared" si="64"/>
        <v>wand_ai_420_EN</v>
      </c>
      <c r="Z190" s="9" t="str">
        <f t="shared" si="65"/>
        <v>wand_ai_420_EN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63532</v>
      </c>
      <c r="AW190" s="55">
        <v>63533</v>
      </c>
      <c r="BB190" s="55">
        <v>93532</v>
      </c>
      <c r="BC190" s="55">
        <v>93533</v>
      </c>
      <c r="BD190" s="9">
        <v>3532</v>
      </c>
      <c r="BE190" s="9">
        <f t="shared" si="59"/>
        <v>3533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130</v>
      </c>
      <c r="B191" s="9" t="s">
        <v>1038</v>
      </c>
      <c r="C191" s="9">
        <v>3</v>
      </c>
      <c r="D191" s="9">
        <v>5</v>
      </c>
      <c r="E191" s="9" t="str">
        <f t="shared" si="61"/>
        <v>BZ-3S05</v>
      </c>
      <c r="F191" s="9" t="s">
        <v>934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>
        <f>MATCH($A191, 'Spells By School'!D:D, 0)</f>
        <v>80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62"/>
        <v>Transmutation</v>
      </c>
      <c r="T191" s="9" t="str">
        <f t="shared" si="63"/>
        <v>TR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23</v>
      </c>
      <c r="V191" s="9" t="str">
        <f>INDEX('Wand Mapping'!K:K, U191)</f>
        <v>wand_ai_210</v>
      </c>
      <c r="W191" s="9" t="str">
        <f t="shared" si="64"/>
        <v>wand_ai_210_TR</v>
      </c>
      <c r="Z191" s="9" t="str">
        <f t="shared" si="65"/>
        <v>wand_ai_210_TR</v>
      </c>
      <c r="AB191" s="9" t="b">
        <v>1</v>
      </c>
      <c r="AC191" s="68" t="s">
        <v>2033</v>
      </c>
      <c r="AD191" s="68"/>
      <c r="AE191" s="9" t="b">
        <v>1</v>
      </c>
      <c r="AF191" s="68" t="s">
        <v>2033</v>
      </c>
      <c r="AG191" s="68" t="s">
        <v>2033</v>
      </c>
      <c r="AH191" s="9" t="b">
        <v>1</v>
      </c>
      <c r="AI191" s="9" t="b">
        <v>1</v>
      </c>
      <c r="AJ191" s="9" t="b">
        <v>1</v>
      </c>
      <c r="AK191" s="9" t="b">
        <v>1</v>
      </c>
      <c r="AL191" s="9" t="b">
        <v>1</v>
      </c>
      <c r="AM191" s="9" t="b">
        <v>1</v>
      </c>
      <c r="AV191" s="55">
        <v>63534</v>
      </c>
      <c r="AW191" s="55">
        <v>63535</v>
      </c>
      <c r="AX191" s="55">
        <v>73534</v>
      </c>
      <c r="AY191" s="55">
        <v>73535</v>
      </c>
      <c r="BB191" s="55">
        <v>93534</v>
      </c>
      <c r="BC191" s="55">
        <v>93535</v>
      </c>
      <c r="BD191" s="9">
        <v>3534</v>
      </c>
      <c r="BE191" s="9">
        <f t="shared" si="59"/>
        <v>3535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497</v>
      </c>
      <c r="B192" s="9" t="s">
        <v>1039</v>
      </c>
      <c r="C192" s="9">
        <v>3</v>
      </c>
      <c r="D192" s="9">
        <v>5</v>
      </c>
      <c r="E192" s="9" t="str">
        <f t="shared" si="61"/>
        <v>BZ-3T05</v>
      </c>
      <c r="F192" s="9" t="s">
        <v>935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38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80</v>
      </c>
      <c r="V192" s="9" t="str">
        <f ca="1">INDEX('Wand Mapping'!K:K, U192)</f>
        <v>wand_ai_780</v>
      </c>
      <c r="W192" s="9" t="str">
        <f t="shared" ca="1" si="64"/>
        <v>wand_ai_780_NE</v>
      </c>
      <c r="Z192" s="9" t="str">
        <f t="shared" ca="1" si="65"/>
        <v>wand_ai_780_NE</v>
      </c>
      <c r="AB192" s="9" t="b">
        <v>1</v>
      </c>
      <c r="AE192" s="9" t="b">
        <v>1</v>
      </c>
      <c r="AH192" s="9" t="b">
        <v>1</v>
      </c>
      <c r="AI192" s="9" t="b">
        <v>1</v>
      </c>
      <c r="AK192" s="9" t="b">
        <v>1</v>
      </c>
      <c r="AL192" s="9" t="b">
        <v>1</v>
      </c>
      <c r="AM192" s="9" t="b">
        <v>1</v>
      </c>
      <c r="AV192" s="55">
        <v>63536</v>
      </c>
      <c r="AW192" s="55">
        <v>63537</v>
      </c>
      <c r="AX192" s="55">
        <v>73536</v>
      </c>
      <c r="AY192" s="55">
        <v>73537</v>
      </c>
      <c r="BB192" s="55">
        <v>93536</v>
      </c>
      <c r="BC192" s="55">
        <v>93537</v>
      </c>
      <c r="BD192" s="9">
        <v>3536</v>
      </c>
      <c r="BE192" s="9">
        <f t="shared" si="59"/>
        <v>3537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170</v>
      </c>
      <c r="B193" s="9" t="s">
        <v>1040</v>
      </c>
      <c r="C193" s="9">
        <v>3</v>
      </c>
      <c r="D193" s="9">
        <v>5</v>
      </c>
      <c r="E193" s="9" t="str">
        <f t="shared" si="61"/>
        <v>BZ-3U05</v>
      </c>
      <c r="F193" s="9" t="s">
        <v>936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73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30</v>
      </c>
      <c r="V193" s="9" t="str">
        <f ca="1">INDEX('Wand Mapping'!K:K, U193)</f>
        <v>wand_ai_280</v>
      </c>
      <c r="W193" s="9" t="str">
        <f t="shared" ca="1" si="64"/>
        <v>wand_ai_280_NE</v>
      </c>
      <c r="Z193" s="9" t="str">
        <f t="shared" ca="1" si="65"/>
        <v>wand_ai_280_NE</v>
      </c>
      <c r="AB193" s="9" t="b">
        <v>1</v>
      </c>
      <c r="AE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63538</v>
      </c>
      <c r="AW193" s="55">
        <v>63539</v>
      </c>
      <c r="AX193" s="55">
        <v>73538</v>
      </c>
      <c r="AY193" s="55">
        <v>73539</v>
      </c>
      <c r="BB193" s="55">
        <v>93538</v>
      </c>
      <c r="BC193" s="55">
        <v>93539</v>
      </c>
      <c r="BD193" s="9">
        <v>3538</v>
      </c>
      <c r="BE193" s="9">
        <f t="shared" si="59"/>
        <v>3539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457</v>
      </c>
      <c r="B194" s="9" t="s">
        <v>1041</v>
      </c>
      <c r="C194" s="9">
        <v>3</v>
      </c>
      <c r="D194" s="9">
        <v>5</v>
      </c>
      <c r="E194" s="9" t="str">
        <f t="shared" si="61"/>
        <v>BZ-3V05</v>
      </c>
      <c r="F194" s="9" t="s">
        <v>937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>
        <f ca="1">MATCH($A194, 'Spells By School'!G:G, 0)</f>
        <v>19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62"/>
        <v>Necromancy</v>
      </c>
      <c r="T194" s="9" t="str">
        <f t="shared" ca="1" si="63"/>
        <v>NE</v>
      </c>
      <c r="U194" s="9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74</v>
      </c>
      <c r="V194" s="9" t="str">
        <f ca="1">INDEX('Wand Mapping'!K:K, U194)</f>
        <v>wand_ai_720</v>
      </c>
      <c r="W194" s="9" t="str">
        <f t="shared" ca="1" si="64"/>
        <v>wand_ai_720_NE</v>
      </c>
      <c r="Z194" s="9" t="str">
        <f t="shared" ca="1" si="65"/>
        <v>wand_ai_720_NE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63540</v>
      </c>
      <c r="AW194" s="55">
        <v>63541</v>
      </c>
      <c r="AX194" s="55">
        <v>73540</v>
      </c>
      <c r="AY194" s="55">
        <v>73541</v>
      </c>
      <c r="BB194" s="55">
        <v>93540</v>
      </c>
      <c r="BC194" s="55">
        <v>93541</v>
      </c>
      <c r="BD194" s="9">
        <v>3540</v>
      </c>
      <c r="BE194" s="9">
        <f t="shared" si="59"/>
        <v>3541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508</v>
      </c>
      <c r="B195" s="9" t="s">
        <v>1042</v>
      </c>
      <c r="C195" s="9">
        <v>3</v>
      </c>
      <c r="D195" s="9">
        <v>5</v>
      </c>
      <c r="E195" s="9" t="str">
        <f t="shared" si="61"/>
        <v>BZ-3W05</v>
      </c>
      <c r="F195" s="9" t="s">
        <v>938</v>
      </c>
      <c r="G195" s="9" t="s">
        <v>655</v>
      </c>
      <c r="H195" s="9" t="s">
        <v>652</v>
      </c>
      <c r="J195" s="9">
        <f>MATCH($A195, 'Spells By School'!A:A, 0)</f>
        <v>11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82</v>
      </c>
      <c r="V195" s="9" t="str">
        <f>INDEX('Wand Mapping'!K:K, U195)</f>
        <v>wand_ai_800</v>
      </c>
      <c r="W195" s="9" t="str">
        <f t="shared" si="64"/>
        <v>wand_ai_800_AB</v>
      </c>
      <c r="Z195" s="9" t="str">
        <f t="shared" si="65"/>
        <v>wand_ai_800_AB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63542</v>
      </c>
      <c r="AW195" s="55">
        <v>63543</v>
      </c>
      <c r="AX195" s="55">
        <v>73542</v>
      </c>
      <c r="AY195" s="55">
        <v>73543</v>
      </c>
      <c r="BB195" s="55">
        <v>93542</v>
      </c>
      <c r="BC195" s="55">
        <v>93543</v>
      </c>
      <c r="BD195" s="9">
        <v>3542</v>
      </c>
      <c r="BE195" s="9">
        <f t="shared" si="59"/>
        <v>3543</v>
      </c>
      <c r="BF195" s="57" t="b">
        <f t="shared" si="60"/>
        <v>1</v>
      </c>
      <c r="BG195" s="57" t="b">
        <f t="shared" si="60"/>
        <v>1</v>
      </c>
    </row>
    <row r="196" spans="1:59">
      <c r="A196" s="9" t="s">
        <v>329</v>
      </c>
      <c r="B196" s="9" t="s">
        <v>1043</v>
      </c>
      <c r="C196" s="9">
        <v>3</v>
      </c>
      <c r="D196" s="9">
        <v>5</v>
      </c>
      <c r="E196" s="9" t="str">
        <f t="shared" si="61"/>
        <v>BZ-3X05</v>
      </c>
      <c r="F196" s="9" t="s">
        <v>939</v>
      </c>
      <c r="G196" s="9" t="s">
        <v>655</v>
      </c>
      <c r="H196" s="9" t="s">
        <v>652</v>
      </c>
      <c r="J196" s="9">
        <f>MATCH($A196, 'Spells By School'!A:A, 0)</f>
        <v>83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62"/>
        <v>Abjuration</v>
      </c>
      <c r="T196" s="9" t="str">
        <f t="shared" si="63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54</v>
      </c>
      <c r="V196" s="9" t="str">
        <f>INDEX('Wand Mapping'!K:K, U196)</f>
        <v>wand_ai_520</v>
      </c>
      <c r="W196" s="9" t="str">
        <f t="shared" si="64"/>
        <v>wand_ai_520_AB</v>
      </c>
      <c r="Z196" s="9" t="str">
        <f t="shared" si="65"/>
        <v>wand_ai_520_AB</v>
      </c>
      <c r="AB196" s="9" t="b">
        <v>1</v>
      </c>
      <c r="AC196" s="68" t="s">
        <v>2033</v>
      </c>
      <c r="AE196" s="9" t="b">
        <v>1</v>
      </c>
      <c r="AF196" s="68" t="s">
        <v>2033</v>
      </c>
      <c r="AG196" s="68" t="s">
        <v>2033</v>
      </c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AV196" s="55">
        <v>63544</v>
      </c>
      <c r="AW196" s="55">
        <v>63545</v>
      </c>
      <c r="BD196" s="9">
        <v>3544</v>
      </c>
      <c r="BE196" s="9">
        <f t="shared" si="59"/>
        <v>3545</v>
      </c>
      <c r="BF196" s="57" t="b">
        <f t="shared" si="60"/>
        <v>1</v>
      </c>
      <c r="BG196" s="57" t="b">
        <f t="shared" si="60"/>
        <v>1</v>
      </c>
    </row>
    <row r="197" spans="1:59">
      <c r="A197" s="66" t="s">
        <v>2038</v>
      </c>
      <c r="B197" s="66" t="s">
        <v>2057</v>
      </c>
      <c r="C197" s="9">
        <v>3</v>
      </c>
      <c r="D197" s="9">
        <v>5</v>
      </c>
      <c r="E197" s="9" t="str">
        <f t="shared" si="61"/>
        <v>BZ-YU05</v>
      </c>
      <c r="F197" s="66" t="s">
        <v>939</v>
      </c>
      <c r="G197" s="66" t="s">
        <v>2008</v>
      </c>
      <c r="AB197" s="9" t="b">
        <v>1</v>
      </c>
      <c r="AC197" s="68"/>
      <c r="AE197" s="9" t="b">
        <v>1</v>
      </c>
      <c r="AF197" s="68"/>
      <c r="AG197" s="68"/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BB197" s="55">
        <v>93546</v>
      </c>
      <c r="BC197" s="55">
        <v>93547</v>
      </c>
      <c r="BD197" s="9">
        <v>3546</v>
      </c>
      <c r="BE197" s="9">
        <f t="shared" si="59"/>
        <v>3547</v>
      </c>
      <c r="BF197" s="57" t="b">
        <f t="shared" si="60"/>
        <v>1</v>
      </c>
      <c r="BG197" s="57" t="b">
        <f t="shared" si="60"/>
        <v>1</v>
      </c>
    </row>
    <row r="198" spans="1:59">
      <c r="A198" s="9" t="s">
        <v>335</v>
      </c>
      <c r="B198" s="9" t="s">
        <v>1044</v>
      </c>
      <c r="C198" s="9">
        <v>3</v>
      </c>
      <c r="D198" s="9">
        <v>5</v>
      </c>
      <c r="E198" s="9" t="str">
        <f t="shared" si="61"/>
        <v>BZ-3Y05</v>
      </c>
      <c r="F198" s="9" t="s">
        <v>940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82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ref="S198:S210" si="66"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 t="shared" ref="T198:T210" si="67"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55</v>
      </c>
      <c r="V198" s="9" t="str">
        <f>INDEX('Wand Mapping'!K:K, U198)</f>
        <v>wand_ai_530</v>
      </c>
      <c r="W198" s="9" t="str">
        <f t="shared" ref="W198:W210" si="68">_xlfn.CONCAT(V198, "_", T198)</f>
        <v>wand_ai_530_CO</v>
      </c>
      <c r="Z198" s="9" t="str">
        <f t="shared" ref="Z198:Z210" si="69">IF(ISBLANK(X198), W198, X198)</f>
        <v>wand_ai_530_CO</v>
      </c>
      <c r="AC198" s="9" t="b">
        <v>1</v>
      </c>
      <c r="AF198" s="9" t="b">
        <v>1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63548</v>
      </c>
      <c r="AW198" s="55">
        <v>63549</v>
      </c>
      <c r="AX198" s="55">
        <v>73548</v>
      </c>
      <c r="AY198" s="55">
        <v>73549</v>
      </c>
      <c r="BB198" s="55">
        <v>93548</v>
      </c>
      <c r="BC198" s="55">
        <v>93549</v>
      </c>
      <c r="BD198" s="9">
        <v>3548</v>
      </c>
      <c r="BE198" s="9">
        <f t="shared" si="59"/>
        <v>3549</v>
      </c>
      <c r="BF198" s="57" t="b">
        <f t="shared" ref="BF198" si="70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" si="71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582</v>
      </c>
      <c r="B199" s="9" t="s">
        <v>1045</v>
      </c>
      <c r="C199" s="9">
        <v>3</v>
      </c>
      <c r="D199" s="9">
        <v>5</v>
      </c>
      <c r="E199" s="9" t="str">
        <f t="shared" si="61"/>
        <v>BZ-3Z05</v>
      </c>
      <c r="F199" s="9" t="s">
        <v>941</v>
      </c>
      <c r="G199" s="9" t="s">
        <v>655</v>
      </c>
      <c r="H199" s="9" t="s">
        <v>652</v>
      </c>
      <c r="J199" s="9">
        <f>MATCH($A199, 'Spells By School'!A:A, 0)</f>
        <v>77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Abjuration</v>
      </c>
      <c r="T199" s="9" t="str">
        <f t="shared" si="67"/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93</v>
      </c>
      <c r="V199" s="9" t="str">
        <f>INDEX('Wand Mapping'!K:K, U199)</f>
        <v>wand_ai_910</v>
      </c>
      <c r="W199" s="9" t="str">
        <f t="shared" si="68"/>
        <v>wand_ai_910_AB</v>
      </c>
      <c r="Z199" s="9" t="str">
        <f t="shared" si="69"/>
        <v>wand_ai_910_AB</v>
      </c>
      <c r="AG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V199" s="55">
        <v>63550</v>
      </c>
      <c r="AW199" s="55">
        <v>63551</v>
      </c>
      <c r="BB199" s="55">
        <v>93550</v>
      </c>
      <c r="BC199" s="55">
        <v>93551</v>
      </c>
      <c r="BD199" s="9">
        <v>3550</v>
      </c>
      <c r="BE199" s="9">
        <f t="shared" si="59"/>
        <v>3551</v>
      </c>
      <c r="BF199" s="57" t="b">
        <f t="shared" ref="BF199:BF213" si="72"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 t="shared" ref="BG199:BG213" si="73"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309</v>
      </c>
      <c r="B200" s="9" t="s">
        <v>1421</v>
      </c>
      <c r="C200" s="9">
        <v>3</v>
      </c>
      <c r="D200" s="9">
        <v>5</v>
      </c>
      <c r="E200" s="9" t="str">
        <f t="shared" si="61"/>
        <v>BZ-W105</v>
      </c>
      <c r="F200" s="9" t="s">
        <v>1433</v>
      </c>
      <c r="G200" s="9" t="s">
        <v>655</v>
      </c>
      <c r="H200" s="9" t="s">
        <v>656</v>
      </c>
      <c r="J200" s="9" t="e">
        <f>MATCH($A200, 'Spells By School'!A:A, 0)</f>
        <v>#N/A</v>
      </c>
      <c r="K200" s="9">
        <f>MATCH($A200, 'Spells By School'!B:B, 0)</f>
        <v>62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Conjuration</v>
      </c>
      <c r="T200" s="9" t="str">
        <f t="shared" si="67"/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51</v>
      </c>
      <c r="V200" s="9" t="str">
        <f>INDEX('Wand Mapping'!K:K, U200)</f>
        <v>wand_ai_490</v>
      </c>
      <c r="W200" s="9" t="str">
        <f t="shared" si="68"/>
        <v>wand_ai_490_CO</v>
      </c>
      <c r="Z200" s="9" t="str">
        <f t="shared" si="69"/>
        <v>wand_ai_490_CO</v>
      </c>
      <c r="AB200" s="9" t="b">
        <v>1</v>
      </c>
      <c r="AE200" s="9" t="b">
        <v>1</v>
      </c>
      <c r="AH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73552</v>
      </c>
      <c r="AY200" s="55">
        <v>73553</v>
      </c>
      <c r="BD200" s="9">
        <v>3552</v>
      </c>
      <c r="BE200" s="9">
        <f t="shared" si="59"/>
        <v>3553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134</v>
      </c>
      <c r="B201" s="9" t="s">
        <v>1422</v>
      </c>
      <c r="C201" s="9">
        <v>3</v>
      </c>
      <c r="D201" s="9">
        <v>5</v>
      </c>
      <c r="E201" s="9" t="str">
        <f t="shared" si="61"/>
        <v>BZ-W205</v>
      </c>
      <c r="F201" s="9" t="s">
        <v>1434</v>
      </c>
      <c r="G201" s="9" t="s">
        <v>655</v>
      </c>
      <c r="H201" s="9" t="s">
        <v>656</v>
      </c>
      <c r="J201" s="9">
        <f>MATCH($A201, 'Spells By School'!A:A, 0)</f>
        <v>10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24</v>
      </c>
      <c r="V201" s="9" t="str">
        <f>INDEX('Wand Mapping'!K:K, U201)</f>
        <v>wand_ai_220</v>
      </c>
      <c r="W201" s="9" t="str">
        <f t="shared" si="68"/>
        <v>wand_ai_220_AB</v>
      </c>
      <c r="Z201" s="9" t="str">
        <f t="shared" si="69"/>
        <v>wand_ai_220_AB</v>
      </c>
      <c r="AB201" s="9" t="b">
        <v>1</v>
      </c>
      <c r="AE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73554</v>
      </c>
      <c r="AY201" s="55">
        <v>73555</v>
      </c>
      <c r="BD201" s="9">
        <v>3554</v>
      </c>
      <c r="BE201" s="9">
        <f t="shared" si="59"/>
        <v>3555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93</v>
      </c>
      <c r="B202" s="9" t="s">
        <v>1423</v>
      </c>
      <c r="C202" s="9">
        <v>3</v>
      </c>
      <c r="D202" s="9">
        <v>5</v>
      </c>
      <c r="E202" s="9" t="str">
        <f t="shared" si="61"/>
        <v>BZ-W305</v>
      </c>
      <c r="F202" s="9" t="s">
        <v>1435</v>
      </c>
      <c r="G202" s="9" t="s">
        <v>655</v>
      </c>
      <c r="H202" s="9" t="s">
        <v>656</v>
      </c>
      <c r="J202" s="9">
        <f>MATCH($A202, 'Spells By School'!A:A, 0)</f>
        <v>15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Abjuration</v>
      </c>
      <c r="T202" s="9" t="str">
        <f t="shared" si="67"/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17</v>
      </c>
      <c r="V202" s="9" t="str">
        <f>INDEX('Wand Mapping'!K:K, U202)</f>
        <v>wand_ai_150</v>
      </c>
      <c r="W202" s="9" t="str">
        <f t="shared" si="68"/>
        <v>wand_ai_150_AB</v>
      </c>
      <c r="Z202" s="9" t="str">
        <f t="shared" si="69"/>
        <v>wand_ai_150_AB</v>
      </c>
      <c r="AB202" s="9" t="b">
        <v>1</v>
      </c>
      <c r="AE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73556</v>
      </c>
      <c r="AY202" s="55">
        <v>73557</v>
      </c>
      <c r="BD202" s="9">
        <v>3556</v>
      </c>
      <c r="BE202" s="9">
        <f t="shared" si="59"/>
        <v>3557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467</v>
      </c>
      <c r="B203" s="9" t="s">
        <v>1511</v>
      </c>
      <c r="C203" s="9">
        <v>3</v>
      </c>
      <c r="D203" s="9">
        <v>5</v>
      </c>
      <c r="E203" s="9" t="str">
        <f t="shared" si="61"/>
        <v>BZ-W405</v>
      </c>
      <c r="F203" s="9" t="s">
        <v>1436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>
        <f>MATCH($A203, 'Spells By School'!E:E, 0)</f>
        <v>55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6"/>
        <v>Invocation</v>
      </c>
      <c r="T203" s="9" t="str">
        <f t="shared" si="67"/>
        <v>EV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76</v>
      </c>
      <c r="V203" s="9" t="str">
        <f>INDEX('Wand Mapping'!K:K, U203)</f>
        <v>wand_ai_740</v>
      </c>
      <c r="W203" s="9" t="str">
        <f t="shared" si="68"/>
        <v>wand_ai_740_EV</v>
      </c>
      <c r="Z203" s="9" t="str">
        <f t="shared" si="69"/>
        <v>wand_ai_740_EV</v>
      </c>
      <c r="AC203" s="9" t="b">
        <v>1</v>
      </c>
      <c r="AF203" s="9" t="b">
        <v>1</v>
      </c>
      <c r="AG203" s="9" t="b">
        <v>1</v>
      </c>
      <c r="AH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73558</v>
      </c>
      <c r="AY203" s="55">
        <v>73559</v>
      </c>
      <c r="BD203" s="9">
        <v>3558</v>
      </c>
      <c r="BE203" s="9">
        <f t="shared" si="59"/>
        <v>3559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239</v>
      </c>
      <c r="B204" s="9" t="s">
        <v>1512</v>
      </c>
      <c r="C204" s="9">
        <v>3</v>
      </c>
      <c r="D204" s="9">
        <v>5</v>
      </c>
      <c r="E204" s="9" t="str">
        <f t="shared" si="61"/>
        <v>BZ-W505</v>
      </c>
      <c r="F204" s="9" t="s">
        <v>1437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>
        <f ca="1">MATCH($A204, 'Spells By School'!G:G, 0)</f>
        <v>12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ca="1" si="66"/>
        <v>Necromancy</v>
      </c>
      <c r="T204" s="9" t="str">
        <f t="shared" ca="1" si="67"/>
        <v>NE</v>
      </c>
      <c r="U204" s="9">
        <f ca="1"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41</v>
      </c>
      <c r="V204" s="9" t="str">
        <f ca="1">INDEX('Wand Mapping'!K:K, U204)</f>
        <v>wand_ai_390</v>
      </c>
      <c r="W204" s="9" t="str">
        <f t="shared" ca="1" si="68"/>
        <v>wand_ai_390_NE</v>
      </c>
      <c r="Z204" s="9" t="str">
        <f t="shared" ca="1" si="69"/>
        <v>wand_ai_390_NE</v>
      </c>
      <c r="AB204" s="9" t="b">
        <v>1</v>
      </c>
      <c r="AE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73560</v>
      </c>
      <c r="AY204" s="55">
        <v>73561</v>
      </c>
      <c r="BD204" s="9">
        <v>3560</v>
      </c>
      <c r="BE204" s="9">
        <f t="shared" si="59"/>
        <v>3561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390</v>
      </c>
      <c r="B205" s="9" t="s">
        <v>1513</v>
      </c>
      <c r="C205" s="9">
        <v>3</v>
      </c>
      <c r="D205" s="9">
        <v>5</v>
      </c>
      <c r="E205" s="9" t="str">
        <f t="shared" si="61"/>
        <v>BZ-W605</v>
      </c>
      <c r="F205" s="9" t="s">
        <v>1438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72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Transmutation</v>
      </c>
      <c r="T205" s="9" t="str">
        <f t="shared" si="67"/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64</v>
      </c>
      <c r="V205" s="9" t="str">
        <f>INDEX('Wand Mapping'!K:K, U205)</f>
        <v>wand_ai_620</v>
      </c>
      <c r="W205" s="9" t="str">
        <f t="shared" si="68"/>
        <v>wand_ai_620_TR</v>
      </c>
      <c r="Z205" s="9" t="str">
        <f t="shared" si="69"/>
        <v>wand_ai_620_TR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73562</v>
      </c>
      <c r="AY205" s="55">
        <v>73563</v>
      </c>
      <c r="BB205" s="55">
        <v>93562</v>
      </c>
      <c r="BC205" s="55">
        <v>93563</v>
      </c>
      <c r="BD205" s="9">
        <v>3562</v>
      </c>
      <c r="BE205" s="9">
        <f t="shared" si="59"/>
        <v>3563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462</v>
      </c>
      <c r="B206" s="9" t="s">
        <v>1514</v>
      </c>
      <c r="C206" s="9">
        <v>3</v>
      </c>
      <c r="D206" s="9">
        <v>5</v>
      </c>
      <c r="E206" s="9" t="str">
        <f t="shared" si="61"/>
        <v>BZ-W705</v>
      </c>
      <c r="F206" s="9" t="s">
        <v>1439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15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6"/>
        <v>Invocation</v>
      </c>
      <c r="T206" s="9" t="str">
        <f t="shared" si="67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 t="shared" si="68"/>
        <v>wand_ai_730_EV</v>
      </c>
      <c r="Z206" s="9" t="str">
        <f t="shared" si="69"/>
        <v>wand_ai_730_EV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73564</v>
      </c>
      <c r="AY206" s="55">
        <v>73565</v>
      </c>
      <c r="BD206" s="9">
        <v>3564</v>
      </c>
      <c r="BE206" s="9">
        <f t="shared" si="59"/>
        <v>3565</v>
      </c>
      <c r="BF206" s="57" t="b">
        <f t="shared" si="72"/>
        <v>1</v>
      </c>
      <c r="BG206" s="57" t="b">
        <f t="shared" si="73"/>
        <v>1</v>
      </c>
    </row>
    <row r="207" spans="1:59">
      <c r="A207" s="9" t="s">
        <v>163</v>
      </c>
      <c r="B207" s="9" t="s">
        <v>1515</v>
      </c>
      <c r="C207" s="9">
        <v>3</v>
      </c>
      <c r="D207" s="9">
        <v>5</v>
      </c>
      <c r="E207" s="9" t="str">
        <f t="shared" si="61"/>
        <v>BZ-W805</v>
      </c>
      <c r="F207" s="9" t="s">
        <v>1440</v>
      </c>
      <c r="G207" s="9" t="s">
        <v>655</v>
      </c>
      <c r="H207" s="9" t="s">
        <v>656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>
        <f>MATCH($A207, 'Spells By School'!D:D, 0)</f>
        <v>47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6"/>
        <v>Transmutation</v>
      </c>
      <c r="T207" s="9" t="str">
        <f t="shared" si="67"/>
        <v>TR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29</v>
      </c>
      <c r="V207" s="9" t="str">
        <f>INDEX('Wand Mapping'!K:K, U207)</f>
        <v>wand_ai_270</v>
      </c>
      <c r="W207" s="9" t="str">
        <f t="shared" si="68"/>
        <v>wand_ai_270_TR</v>
      </c>
      <c r="Z207" s="9" t="str">
        <f t="shared" si="69"/>
        <v>wand_ai_270_TR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73566</v>
      </c>
      <c r="AY207" s="55">
        <v>73567</v>
      </c>
      <c r="BD207" s="9">
        <v>3566</v>
      </c>
      <c r="BE207" s="9">
        <f t="shared" ref="BE207:BE216" si="74">IF(BD207="", "", BD207+1)</f>
        <v>3567</v>
      </c>
      <c r="BF207" s="57" t="b">
        <f t="shared" si="72"/>
        <v>1</v>
      </c>
      <c r="BG207" s="57" t="b">
        <f t="shared" si="73"/>
        <v>1</v>
      </c>
    </row>
    <row r="208" spans="1:59">
      <c r="A208" s="9" t="s">
        <v>557</v>
      </c>
      <c r="B208" s="9" t="s">
        <v>1516</v>
      </c>
      <c r="C208" s="9">
        <v>3</v>
      </c>
      <c r="D208" s="9">
        <v>5</v>
      </c>
      <c r="E208" s="9" t="str">
        <f t="shared" si="61"/>
        <v>BZ-W905</v>
      </c>
      <c r="F208" s="9" t="s">
        <v>1441</v>
      </c>
      <c r="G208" s="9" t="s">
        <v>655</v>
      </c>
      <c r="H208" s="9" t="s">
        <v>656</v>
      </c>
      <c r="J208" s="9">
        <f>MATCH($A208, 'Spells By School'!A:A, 0)</f>
        <v>78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6"/>
        <v>Abjuration</v>
      </c>
      <c r="T208" s="9" t="str">
        <f t="shared" si="67"/>
        <v>AB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89</v>
      </c>
      <c r="V208" s="9" t="str">
        <f>INDEX('Wand Mapping'!K:K, U208)</f>
        <v>wand_ai_870</v>
      </c>
      <c r="W208" s="9" t="str">
        <f t="shared" si="68"/>
        <v>wand_ai_870_AB</v>
      </c>
      <c r="Z208" s="9" t="str">
        <f t="shared" si="69"/>
        <v>wand_ai_870_AB</v>
      </c>
      <c r="AC208" s="9" t="b">
        <v>1</v>
      </c>
      <c r="AF208" s="9" t="b">
        <v>1</v>
      </c>
      <c r="AG208" s="9" t="b">
        <v>1</v>
      </c>
      <c r="AH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73568</v>
      </c>
      <c r="AY208" s="55">
        <v>73569</v>
      </c>
      <c r="BD208" s="9">
        <v>3568</v>
      </c>
      <c r="BE208" s="9">
        <f t="shared" si="74"/>
        <v>3569</v>
      </c>
      <c r="BF208" s="57" t="b">
        <f t="shared" si="72"/>
        <v>1</v>
      </c>
      <c r="BG208" s="57" t="b">
        <f t="shared" si="73"/>
        <v>1</v>
      </c>
    </row>
    <row r="209" spans="1:59">
      <c r="A209" s="9" t="s">
        <v>36</v>
      </c>
      <c r="B209" s="9" t="s">
        <v>1517</v>
      </c>
      <c r="C209" s="9">
        <v>3</v>
      </c>
      <c r="D209" s="9">
        <v>5</v>
      </c>
      <c r="E209" s="9" t="str">
        <f t="shared" si="61"/>
        <v>BZ-WA05</v>
      </c>
      <c r="F209" s="9" t="s">
        <v>1442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8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6"/>
        <v>Necromancy</v>
      </c>
      <c r="T209" s="9" t="str">
        <f t="shared" ca="1" si="67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7</v>
      </c>
      <c r="V209" s="9" t="str">
        <f ca="1">INDEX('Wand Mapping'!K:K, U209)</f>
        <v>wand_ai_050</v>
      </c>
      <c r="W209" s="9" t="str">
        <f t="shared" ca="1" si="68"/>
        <v>wand_ai_050_NE</v>
      </c>
      <c r="Z209" s="9" t="str">
        <f t="shared" ca="1" si="69"/>
        <v>wand_ai_050_NE</v>
      </c>
      <c r="AB209" s="9" t="b">
        <v>1</v>
      </c>
      <c r="AE209" s="9" t="b">
        <v>1</v>
      </c>
      <c r="AI209" s="9" t="b">
        <v>1</v>
      </c>
      <c r="AJ209" s="9" t="b">
        <v>1</v>
      </c>
      <c r="AK209" s="9" t="b">
        <v>1</v>
      </c>
      <c r="AL209" s="9" t="b">
        <v>1</v>
      </c>
      <c r="AM209" s="9" t="b">
        <v>1</v>
      </c>
      <c r="AX209" s="55">
        <v>73570</v>
      </c>
      <c r="AY209" s="55">
        <v>73571</v>
      </c>
      <c r="BD209" s="9">
        <v>3570</v>
      </c>
      <c r="BE209" s="9">
        <f t="shared" si="74"/>
        <v>3571</v>
      </c>
      <c r="BF209" s="57" t="b">
        <f t="shared" si="72"/>
        <v>1</v>
      </c>
      <c r="BG209" s="57" t="b">
        <f t="shared" si="73"/>
        <v>1</v>
      </c>
    </row>
    <row r="210" spans="1:59">
      <c r="A210" s="9" t="s">
        <v>616</v>
      </c>
      <c r="B210" s="9" t="s">
        <v>1852</v>
      </c>
      <c r="C210" s="9">
        <v>3</v>
      </c>
      <c r="D210" s="9">
        <v>5</v>
      </c>
      <c r="E210" s="9" t="str">
        <f t="shared" si="61"/>
        <v>BZ-WB05</v>
      </c>
      <c r="F210" s="9" t="s">
        <v>1443</v>
      </c>
      <c r="G210" s="9" t="s">
        <v>655</v>
      </c>
      <c r="H210" s="9" t="s">
        <v>656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29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66"/>
        <v>Necromancy</v>
      </c>
      <c r="T210" s="9" t="str">
        <f t="shared" ca="1" si="67"/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98</v>
      </c>
      <c r="V210" s="9" t="str">
        <f ca="1">INDEX('Wand Mapping'!K:K, U210)</f>
        <v>wand_ai_960</v>
      </c>
      <c r="W210" s="9" t="str">
        <f t="shared" ca="1" si="68"/>
        <v>wand_ai_960_NE</v>
      </c>
      <c r="Z210" s="9" t="str">
        <f t="shared" ca="1" si="69"/>
        <v>wand_ai_960_NE</v>
      </c>
      <c r="AB210" s="9" t="b">
        <v>1</v>
      </c>
      <c r="AE210" s="9" t="b">
        <v>1</v>
      </c>
      <c r="AH210" s="9" t="b">
        <v>1</v>
      </c>
      <c r="AI210" s="9" t="b">
        <v>1</v>
      </c>
      <c r="AK210" s="9" t="b">
        <v>1</v>
      </c>
      <c r="AL210" s="9" t="b">
        <v>1</v>
      </c>
      <c r="AM210" s="9" t="b">
        <v>1</v>
      </c>
      <c r="AX210" s="55">
        <v>73572</v>
      </c>
      <c r="AY210" s="55">
        <v>73573</v>
      </c>
      <c r="BD210" s="9">
        <v>3572</v>
      </c>
      <c r="BE210" s="9">
        <f t="shared" si="74"/>
        <v>3573</v>
      </c>
      <c r="BF210" s="57" t="b">
        <f t="shared" si="72"/>
        <v>1</v>
      </c>
      <c r="BG210" s="57" t="b">
        <f t="shared" si="73"/>
        <v>1</v>
      </c>
    </row>
    <row r="211" spans="1:59">
      <c r="A211" s="66" t="s">
        <v>2058</v>
      </c>
      <c r="B211" s="66" t="s">
        <v>2059</v>
      </c>
      <c r="C211" s="9">
        <v>3</v>
      </c>
      <c r="D211" s="9">
        <v>5</v>
      </c>
      <c r="E211" s="9" t="str">
        <f t="shared" si="61"/>
        <v>BZ-YV05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93574</v>
      </c>
      <c r="BC211" s="55">
        <v>93575</v>
      </c>
      <c r="BD211" s="9">
        <v>3574</v>
      </c>
      <c r="BE211" s="9">
        <f t="shared" si="74"/>
        <v>3575</v>
      </c>
      <c r="BF211" s="57" t="b">
        <f t="shared" si="72"/>
        <v>1</v>
      </c>
      <c r="BG211" s="57" t="b">
        <f t="shared" si="73"/>
        <v>1</v>
      </c>
    </row>
    <row r="212" spans="1:59">
      <c r="A212" s="66" t="s">
        <v>2060</v>
      </c>
      <c r="B212" s="66" t="s">
        <v>2061</v>
      </c>
      <c r="C212" s="9">
        <v>3</v>
      </c>
      <c r="D212" s="9">
        <v>5</v>
      </c>
      <c r="E212" s="9" t="str">
        <f t="shared" si="61"/>
        <v>BZ-YW05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93576</v>
      </c>
      <c r="BC212" s="55">
        <v>93577</v>
      </c>
      <c r="BD212" s="9">
        <v>3576</v>
      </c>
      <c r="BE212" s="9">
        <f t="shared" si="74"/>
        <v>3577</v>
      </c>
      <c r="BF212" s="57" t="b">
        <f t="shared" si="72"/>
        <v>1</v>
      </c>
      <c r="BG212" s="57" t="b">
        <f t="shared" si="73"/>
        <v>1</v>
      </c>
    </row>
    <row r="213" spans="1:59">
      <c r="A213" s="66" t="s">
        <v>2062</v>
      </c>
      <c r="B213" s="66" t="s">
        <v>2063</v>
      </c>
      <c r="C213" s="9">
        <v>3</v>
      </c>
      <c r="D213" s="9">
        <v>5</v>
      </c>
      <c r="E213" s="9" t="str">
        <f t="shared" si="61"/>
        <v>BZ-YX05</v>
      </c>
      <c r="G213" s="66" t="s">
        <v>2008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BB213" s="55">
        <v>93578</v>
      </c>
      <c r="BC213" s="55">
        <v>93579</v>
      </c>
      <c r="BD213" s="9">
        <v>3578</v>
      </c>
      <c r="BE213" s="9">
        <f t="shared" si="74"/>
        <v>3579</v>
      </c>
      <c r="BF213" s="57" t="b">
        <f t="shared" si="72"/>
        <v>1</v>
      </c>
      <c r="BG213" s="57" t="b">
        <f t="shared" si="73"/>
        <v>1</v>
      </c>
    </row>
    <row r="214" spans="1:59">
      <c r="A214" s="18" t="s">
        <v>571</v>
      </c>
      <c r="B214" s="9" t="s">
        <v>1096</v>
      </c>
      <c r="C214" s="9">
        <v>4</v>
      </c>
      <c r="D214" s="9">
        <v>7</v>
      </c>
      <c r="E214" s="9" t="str">
        <f t="shared" si="61"/>
        <v>BZ-4-07</v>
      </c>
      <c r="F214" s="9" t="s">
        <v>970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8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ref="S214:S277" si="75"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 t="shared" ref="T214:T277" si="76"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91</v>
      </c>
      <c r="V214" s="9" t="str">
        <f>INDEX('Wand Mapping'!K:K, U214)</f>
        <v>wand_ai_890</v>
      </c>
      <c r="W214" s="9" t="str">
        <f t="shared" ref="W214:W277" si="77">_xlfn.CONCAT(V214, "_", T214)</f>
        <v>wand_ai_890_EN</v>
      </c>
      <c r="Z214" s="9" t="str">
        <f t="shared" ref="Z214:Z277" si="78">IF(ISBLANK(X214), W214, X214)</f>
        <v>wand_ai_890_EN</v>
      </c>
      <c r="AA214" s="9" t="b">
        <v>1</v>
      </c>
      <c r="AD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V214" s="55">
        <v>64000</v>
      </c>
      <c r="AW214" s="55">
        <v>64001</v>
      </c>
      <c r="AX214" s="55">
        <v>74000</v>
      </c>
      <c r="AY214" s="55">
        <v>74001</v>
      </c>
      <c r="BB214" s="55">
        <v>94000</v>
      </c>
      <c r="BC214" s="55">
        <v>94001</v>
      </c>
      <c r="BD214" s="9">
        <v>4000</v>
      </c>
      <c r="BE214" s="9">
        <f t="shared" si="74"/>
        <v>4001</v>
      </c>
      <c r="BF214" s="57" t="b">
        <f t="shared" ref="BF214" si="79"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 t="shared" ref="BG214" si="80"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85</v>
      </c>
      <c r="B215" s="9" t="s">
        <v>1098</v>
      </c>
      <c r="C215" s="9">
        <v>4</v>
      </c>
      <c r="D215" s="9">
        <v>7</v>
      </c>
      <c r="E215" s="9" t="str">
        <f t="shared" si="61"/>
        <v>BZ-4[07</v>
      </c>
      <c r="F215" s="9" t="s">
        <v>972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26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5"/>
        <v>Invocation</v>
      </c>
      <c r="T215" s="9" t="str">
        <f t="shared" si="76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15</v>
      </c>
      <c r="V215" s="9" t="str">
        <f>INDEX('Wand Mapping'!K:K, U215)</f>
        <v>wand_ai_130</v>
      </c>
      <c r="W215" s="9" t="str">
        <f t="shared" si="77"/>
        <v>wand_ai_130_EV</v>
      </c>
      <c r="Z215" s="9" t="str">
        <f t="shared" si="78"/>
        <v>wand_ai_130_EV</v>
      </c>
      <c r="AA215" s="9" t="b">
        <v>1</v>
      </c>
      <c r="AD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V215" s="55">
        <v>64004</v>
      </c>
      <c r="AW215" s="55">
        <v>64005</v>
      </c>
      <c r="BD215" s="9">
        <v>4004</v>
      </c>
      <c r="BE215" s="9">
        <f t="shared" si="74"/>
        <v>4005</v>
      </c>
      <c r="BF215" s="57" t="b">
        <f t="shared" ref="BF215" si="81"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 t="shared" ref="BG215" si="82"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444</v>
      </c>
      <c r="B216" s="9" t="s">
        <v>1099</v>
      </c>
      <c r="C216" s="9">
        <v>4</v>
      </c>
      <c r="D216" s="9">
        <v>7</v>
      </c>
      <c r="E216" s="9" t="str">
        <f t="shared" si="61"/>
        <v>BZ-4]07</v>
      </c>
      <c r="F216" s="9" t="s">
        <v>973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39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5"/>
        <v>Invocation</v>
      </c>
      <c r="T216" s="9" t="str">
        <f t="shared" si="76"/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72</v>
      </c>
      <c r="V216" s="9" t="str">
        <f>INDEX('Wand Mapping'!K:K, U216)</f>
        <v>wand_ai_700</v>
      </c>
      <c r="W216" s="9" t="str">
        <f t="shared" si="77"/>
        <v>wand_ai_700_EV</v>
      </c>
      <c r="Z216" s="9" t="str">
        <f t="shared" si="78"/>
        <v>wand_ai_700_EV</v>
      </c>
      <c r="AA216" s="9" t="b">
        <v>1</v>
      </c>
      <c r="AD216" s="9" t="b">
        <v>1</v>
      </c>
      <c r="AH216" s="9" t="b">
        <v>1</v>
      </c>
      <c r="AI216" s="9" t="b">
        <v>1</v>
      </c>
      <c r="AJ216" s="9" t="b">
        <v>1</v>
      </c>
      <c r="AK216" s="9" t="b">
        <v>1</v>
      </c>
      <c r="AL216" s="9" t="b">
        <v>1</v>
      </c>
      <c r="AM216" s="9" t="b">
        <v>1</v>
      </c>
      <c r="AV216" s="55">
        <v>64006</v>
      </c>
      <c r="AW216" s="55">
        <v>64007</v>
      </c>
      <c r="AX216" s="55">
        <v>74006</v>
      </c>
      <c r="AY216" s="55">
        <v>74007</v>
      </c>
      <c r="AZ216" s="55">
        <v>84006</v>
      </c>
      <c r="BA216" s="55">
        <v>84007</v>
      </c>
      <c r="BB216" s="55">
        <v>94006</v>
      </c>
      <c r="BC216" s="55">
        <v>94007</v>
      </c>
      <c r="BD216" s="9">
        <v>4006</v>
      </c>
      <c r="BE216" s="9">
        <f t="shared" si="74"/>
        <v>4007</v>
      </c>
      <c r="BF216" s="57" t="b">
        <f t="shared" ref="BF216" si="83"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 t="shared" ref="BG216" si="84"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240</v>
      </c>
      <c r="B217" s="9" t="s">
        <v>1100</v>
      </c>
      <c r="C217" s="9">
        <v>4</v>
      </c>
      <c r="D217" s="9">
        <v>7</v>
      </c>
      <c r="E217" s="9" t="str">
        <f t="shared" si="61"/>
        <v>BZ-4_07</v>
      </c>
      <c r="F217" s="9" t="s">
        <v>974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11</v>
      </c>
      <c r="R217" s="9" t="e">
        <f>MATCH($A217, 'Spells By School'!I:I, 0)</f>
        <v>#N/A</v>
      </c>
      <c r="S217" s="9" t="str">
        <f t="shared" ca="1" si="75"/>
        <v>Illusion</v>
      </c>
      <c r="T217" s="9" t="str">
        <f t="shared" ca="1" si="76"/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 ca="1">INDEX('Wand Mapping'!K:K, U217)</f>
        <v>wand_ai_390</v>
      </c>
      <c r="W217" s="9" t="str">
        <f t="shared" ca="1" si="77"/>
        <v>wand_ai_390_IL</v>
      </c>
      <c r="Z217" s="9" t="str">
        <f t="shared" ca="1" si="78"/>
        <v>wand_ai_390_IL</v>
      </c>
    </row>
    <row r="218" spans="1:59">
      <c r="A218" s="9" t="s">
        <v>415</v>
      </c>
      <c r="B218" s="9" t="s">
        <v>1158</v>
      </c>
      <c r="C218" s="9">
        <v>4</v>
      </c>
      <c r="D218" s="9">
        <v>7</v>
      </c>
      <c r="E218" s="9" t="str">
        <f t="shared" si="61"/>
        <v>BZ-4=07</v>
      </c>
      <c r="F218" s="9" t="s">
        <v>975</v>
      </c>
      <c r="G218" s="9" t="s">
        <v>655</v>
      </c>
      <c r="H218" s="9" t="s">
        <v>652</v>
      </c>
      <c r="J218" s="9">
        <f>MATCH($A218, 'Spells By School'!A:A, 0)</f>
        <v>32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5"/>
        <v>Abjuration</v>
      </c>
      <c r="T218" s="9" t="str">
        <f t="shared" si="76"/>
        <v>AB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68</v>
      </c>
      <c r="V218" s="9" t="str">
        <f>INDEX('Wand Mapping'!K:K, U218)</f>
        <v>wand_ai_660</v>
      </c>
      <c r="W218" s="9" t="str">
        <f t="shared" si="77"/>
        <v>wand_ai_660_AB</v>
      </c>
      <c r="Z218" s="9" t="str">
        <f t="shared" si="78"/>
        <v>wand_ai_660_AB</v>
      </c>
    </row>
    <row r="219" spans="1:59">
      <c r="A219" s="26" t="s">
        <v>509</v>
      </c>
      <c r="B219" s="9" t="s">
        <v>731</v>
      </c>
      <c r="C219" s="9">
        <v>4</v>
      </c>
      <c r="D219" s="9">
        <v>7</v>
      </c>
      <c r="E219" s="9" t="str">
        <f t="shared" si="61"/>
        <v>BZ-4007</v>
      </c>
      <c r="F219" s="9" t="s">
        <v>976</v>
      </c>
      <c r="G219" s="9" t="s">
        <v>655</v>
      </c>
      <c r="H219" s="9" t="s">
        <v>652</v>
      </c>
      <c r="J219" s="9" t="e">
        <f>MATCH($A219, 'Spells By School'!A:A, 0)</f>
        <v>#N/A</v>
      </c>
      <c r="K219" s="9">
        <f>MATCH($A219, 'Spells By School'!B:B, 0)</f>
        <v>50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5"/>
        <v>Conjuration</v>
      </c>
      <c r="T219" s="9" t="str">
        <f t="shared" si="76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82</v>
      </c>
      <c r="V219" s="9" t="str">
        <f>INDEX('Wand Mapping'!K:K, U219)</f>
        <v>wand_ai_800</v>
      </c>
      <c r="W219" s="9" t="str">
        <f t="shared" si="77"/>
        <v>wand_ai_800_CO</v>
      </c>
      <c r="Z219" s="9" t="str">
        <f t="shared" si="78"/>
        <v>wand_ai_800_CO</v>
      </c>
    </row>
    <row r="220" spans="1:59">
      <c r="A220" s="9" t="s">
        <v>35</v>
      </c>
      <c r="B220" s="9" t="s">
        <v>732</v>
      </c>
      <c r="C220" s="9">
        <v>4</v>
      </c>
      <c r="D220" s="9">
        <v>7</v>
      </c>
      <c r="E220" s="9" t="str">
        <f t="shared" si="61"/>
        <v>BZ-4107</v>
      </c>
      <c r="F220" s="9" t="s">
        <v>977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77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5"/>
        <v>Transmutation</v>
      </c>
      <c r="T220" s="9" t="str">
        <f t="shared" si="76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7</v>
      </c>
      <c r="V220" s="9" t="str">
        <f>INDEX('Wand Mapping'!K:K, U220)</f>
        <v>wand_ai_050</v>
      </c>
      <c r="W220" s="9" t="str">
        <f t="shared" si="77"/>
        <v>wand_ai_050_TR</v>
      </c>
      <c r="Z220" s="9" t="str">
        <f t="shared" si="78"/>
        <v>wand_ai_050_TR</v>
      </c>
    </row>
    <row r="221" spans="1:59">
      <c r="A221" s="9" t="s">
        <v>247</v>
      </c>
      <c r="B221" s="9" t="s">
        <v>733</v>
      </c>
      <c r="C221" s="9">
        <v>4</v>
      </c>
      <c r="D221" s="9">
        <v>7</v>
      </c>
      <c r="E221" s="9" t="str">
        <f t="shared" si="61"/>
        <v>BZ-4207</v>
      </c>
      <c r="F221" s="9" t="s">
        <v>978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13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ca="1" si="75"/>
        <v>Necromancy</v>
      </c>
      <c r="T221" s="9" t="str">
        <f t="shared" ca="1" si="76"/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42</v>
      </c>
      <c r="V221" s="9" t="str">
        <f ca="1">INDEX('Wand Mapping'!K:K, U221)</f>
        <v>wand_ai_400</v>
      </c>
      <c r="W221" s="9" t="str">
        <f t="shared" ca="1" si="77"/>
        <v>wand_ai_400_NE</v>
      </c>
      <c r="Z221" s="9" t="str">
        <f t="shared" ca="1" si="78"/>
        <v>wand_ai_400_NE</v>
      </c>
      <c r="AB221" s="68" t="s">
        <v>2033</v>
      </c>
      <c r="AC221" s="68" t="s">
        <v>2033</v>
      </c>
      <c r="AE221" s="68" t="s">
        <v>2033</v>
      </c>
      <c r="AF221" s="68" t="s">
        <v>2033</v>
      </c>
      <c r="AG221" s="68" t="s">
        <v>2033</v>
      </c>
    </row>
    <row r="222" spans="1:59">
      <c r="A222" s="9" t="s">
        <v>431</v>
      </c>
      <c r="B222" s="9" t="s">
        <v>735</v>
      </c>
      <c r="C222" s="9">
        <v>4</v>
      </c>
      <c r="D222" s="9">
        <v>7</v>
      </c>
      <c r="E222" s="9" t="str">
        <f t="shared" si="61"/>
        <v>BZ-4407</v>
      </c>
      <c r="F222" s="9" t="s">
        <v>980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20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75"/>
        <v>Enchantment</v>
      </c>
      <c r="T222" s="9" t="str">
        <f t="shared" si="76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 t="shared" si="77"/>
        <v>wand_ai_680_EN</v>
      </c>
      <c r="Z222" s="9" t="str">
        <f t="shared" si="78"/>
        <v>wand_ai_680_EN</v>
      </c>
    </row>
    <row r="223" spans="1:59">
      <c r="A223" s="9" t="s">
        <v>54</v>
      </c>
      <c r="B223" s="9" t="s">
        <v>736</v>
      </c>
      <c r="C223" s="9">
        <v>4</v>
      </c>
      <c r="D223" s="9">
        <v>7</v>
      </c>
      <c r="E223" s="9" t="str">
        <f t="shared" si="61"/>
        <v>BZ-4507</v>
      </c>
      <c r="F223" s="9" t="s">
        <v>981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27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5"/>
        <v>Enchantment</v>
      </c>
      <c r="T223" s="9" t="str">
        <f t="shared" si="76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10</v>
      </c>
      <c r="V223" s="9" t="str">
        <f>INDEX('Wand Mapping'!K:K, U223)</f>
        <v>wand_ai_080</v>
      </c>
      <c r="W223" s="9" t="str">
        <f t="shared" si="77"/>
        <v>wand_ai_080_EN</v>
      </c>
      <c r="Z223" s="9" t="str">
        <f t="shared" si="78"/>
        <v>wand_ai_080_EN</v>
      </c>
    </row>
    <row r="224" spans="1:59">
      <c r="A224" s="9" t="s">
        <v>100</v>
      </c>
      <c r="B224" s="9" t="s">
        <v>737</v>
      </c>
      <c r="C224" s="9">
        <v>4</v>
      </c>
      <c r="D224" s="9">
        <v>7</v>
      </c>
      <c r="E224" s="9" t="str">
        <f t="shared" si="61"/>
        <v>BZ-4607</v>
      </c>
      <c r="F224" s="9" t="s">
        <v>982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>
        <f>MATCH($A224, 'Spells By School'!D:D, 0)</f>
        <v>49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5"/>
        <v>Transmutation</v>
      </c>
      <c r="T224" s="9" t="str">
        <f t="shared" si="76"/>
        <v>TR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18</v>
      </c>
      <c r="V224" s="9" t="str">
        <f>INDEX('Wand Mapping'!K:K, U224)</f>
        <v>wand_ai_160</v>
      </c>
      <c r="W224" s="9" t="str">
        <f t="shared" si="77"/>
        <v>wand_ai_160_TR</v>
      </c>
      <c r="Z224" s="9" t="str">
        <f t="shared" si="78"/>
        <v>wand_ai_160_TR</v>
      </c>
    </row>
    <row r="225" spans="1:26">
      <c r="A225" s="43" t="s">
        <v>125</v>
      </c>
      <c r="B225" s="9" t="s">
        <v>738</v>
      </c>
      <c r="C225" s="9">
        <v>4</v>
      </c>
      <c r="D225" s="9">
        <v>7</v>
      </c>
      <c r="E225" s="9" t="str">
        <f t="shared" si="61"/>
        <v>BZ-4707</v>
      </c>
      <c r="F225" s="9" t="s">
        <v>983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>
        <f ca="1">MATCH($A225, 'Spells By School'!G:G, 0)</f>
        <v>66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75"/>
        <v>Necromancy</v>
      </c>
      <c r="T225" s="9" t="str">
        <f t="shared" ca="1" si="76"/>
        <v>NE</v>
      </c>
      <c r="U225" s="9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22</v>
      </c>
      <c r="V225" s="9" t="str">
        <f ca="1">INDEX('Wand Mapping'!K:K, U225)</f>
        <v>wand_ai_200</v>
      </c>
      <c r="W225" s="9" t="str">
        <f t="shared" ca="1" si="77"/>
        <v>wand_ai_200_NE</v>
      </c>
      <c r="Z225" s="9" t="str">
        <f t="shared" ca="1" si="78"/>
        <v>wand_ai_200_NE</v>
      </c>
    </row>
    <row r="226" spans="1:26">
      <c r="A226" s="27" t="s">
        <v>994</v>
      </c>
      <c r="B226" s="9" t="s">
        <v>739</v>
      </c>
      <c r="C226" s="9">
        <v>4</v>
      </c>
      <c r="D226" s="9">
        <v>7</v>
      </c>
      <c r="E226" s="9" t="str">
        <f t="shared" si="61"/>
        <v>BZ-4807</v>
      </c>
      <c r="F226" s="9" t="s">
        <v>984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ca="1" si="75"/>
        <v>###error###</v>
      </c>
      <c r="T226" s="9" t="str">
        <f t="shared" ca="1" si="76"/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t="shared" ca="1" si="77"/>
        <v>#VALUE!</v>
      </c>
      <c r="X226" s="9" t="s">
        <v>1943</v>
      </c>
      <c r="Z226" s="9" t="str">
        <f t="shared" si="78"/>
        <v>IWAND09</v>
      </c>
    </row>
    <row r="227" spans="1:26">
      <c r="A227" s="9" t="s">
        <v>366</v>
      </c>
      <c r="B227" s="9" t="s">
        <v>740</v>
      </c>
      <c r="C227" s="9">
        <v>4</v>
      </c>
      <c r="D227" s="9">
        <v>7</v>
      </c>
      <c r="E227" s="9" t="str">
        <f t="shared" si="61"/>
        <v>BZ-4907</v>
      </c>
      <c r="F227" s="9" t="s">
        <v>985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53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5"/>
        <v>Transmutation</v>
      </c>
      <c r="T227" s="9" t="str">
        <f t="shared" si="76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60</v>
      </c>
      <c r="V227" s="9" t="str">
        <f>INDEX('Wand Mapping'!K:K, U227)</f>
        <v>wand_ai_580</v>
      </c>
      <c r="W227" s="9" t="str">
        <f t="shared" si="77"/>
        <v>wand_ai_580_TR</v>
      </c>
      <c r="Z227" s="9" t="str">
        <f t="shared" si="78"/>
        <v>wand_ai_580_TR</v>
      </c>
    </row>
    <row r="228" spans="1:26">
      <c r="A228" s="9" t="s">
        <v>456</v>
      </c>
      <c r="B228" s="9" t="s">
        <v>1101</v>
      </c>
      <c r="C228" s="9">
        <v>4</v>
      </c>
      <c r="D228" s="9">
        <v>7</v>
      </c>
      <c r="E228" s="9" t="str">
        <f t="shared" si="61"/>
        <v>BZ-4A07</v>
      </c>
      <c r="F228" s="9" t="s">
        <v>986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>
        <f>MATCH($A228, 'Spells By School'!F:F, 0)</f>
        <v>21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5"/>
        <v>Enchantment</v>
      </c>
      <c r="T228" s="9" t="str">
        <f t="shared" si="76"/>
        <v>EN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74</v>
      </c>
      <c r="V228" s="9" t="str">
        <f>INDEX('Wand Mapping'!K:K, U228)</f>
        <v>wand_ai_720</v>
      </c>
      <c r="W228" s="9" t="str">
        <f t="shared" si="77"/>
        <v>wand_ai_720_EN</v>
      </c>
      <c r="Z228" s="9" t="str">
        <f t="shared" si="78"/>
        <v>wand_ai_720_EN</v>
      </c>
    </row>
    <row r="229" spans="1:26">
      <c r="A229" s="9" t="s">
        <v>59</v>
      </c>
      <c r="B229" s="9" t="s">
        <v>1102</v>
      </c>
      <c r="C229" s="9">
        <v>4</v>
      </c>
      <c r="D229" s="9">
        <v>7</v>
      </c>
      <c r="E229" s="9" t="str">
        <f t="shared" si="61"/>
        <v>BZ-4B07</v>
      </c>
      <c r="F229" s="9" t="s">
        <v>987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27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75"/>
        <v>Invocation</v>
      </c>
      <c r="T229" s="9" t="str">
        <f t="shared" si="76"/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11</v>
      </c>
      <c r="V229" s="9" t="str">
        <f>INDEX('Wand Mapping'!K:K, U229)</f>
        <v>wand_ai_090</v>
      </c>
      <c r="W229" s="9" t="str">
        <f t="shared" si="77"/>
        <v>wand_ai_090_EV</v>
      </c>
      <c r="Z229" s="9" t="str">
        <f t="shared" si="78"/>
        <v>wand_ai_090_EV</v>
      </c>
    </row>
    <row r="230" spans="1:26">
      <c r="A230" s="9" t="s">
        <v>492</v>
      </c>
      <c r="B230" s="9" t="s">
        <v>1103</v>
      </c>
      <c r="C230" s="9">
        <v>4</v>
      </c>
      <c r="D230" s="9">
        <v>7</v>
      </c>
      <c r="E230" s="9" t="str">
        <f t="shared" si="61"/>
        <v>BZ-4C07</v>
      </c>
      <c r="F230" s="9" t="s">
        <v>988</v>
      </c>
      <c r="G230" s="9" t="s">
        <v>655</v>
      </c>
      <c r="H230" s="9" t="s">
        <v>652</v>
      </c>
      <c r="J230" s="9">
        <f>MATCH($A230, 'Spells By School'!A:A, 0)</f>
        <v>64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75"/>
        <v>Abjuration</v>
      </c>
      <c r="T230" s="9" t="str">
        <f t="shared" si="76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80</v>
      </c>
      <c r="V230" s="9" t="str">
        <f>INDEX('Wand Mapping'!K:K, U230)</f>
        <v>wand_ai_780</v>
      </c>
      <c r="W230" s="9" t="str">
        <f t="shared" si="77"/>
        <v>wand_ai_780_AB</v>
      </c>
      <c r="Z230" s="9" t="str">
        <f t="shared" si="78"/>
        <v>wand_ai_780_AB</v>
      </c>
    </row>
    <row r="231" spans="1:26">
      <c r="A231" s="9" t="s">
        <v>131</v>
      </c>
      <c r="B231" s="9" t="s">
        <v>1104</v>
      </c>
      <c r="C231" s="9">
        <v>4</v>
      </c>
      <c r="D231" s="9">
        <v>7</v>
      </c>
      <c r="E231" s="9" t="str">
        <f t="shared" si="61"/>
        <v>BZ-4D07</v>
      </c>
      <c r="F231" s="9" t="s">
        <v>989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52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75"/>
        <v>Invocation</v>
      </c>
      <c r="T231" s="9" t="str">
        <f t="shared" si="76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23</v>
      </c>
      <c r="V231" s="9" t="str">
        <f>INDEX('Wand Mapping'!K:K, U231)</f>
        <v>wand_ai_210</v>
      </c>
      <c r="W231" s="9" t="str">
        <f t="shared" si="77"/>
        <v>wand_ai_210_EV</v>
      </c>
      <c r="Z231" s="9" t="str">
        <f t="shared" si="78"/>
        <v>wand_ai_210_EV</v>
      </c>
    </row>
    <row r="232" spans="1:26">
      <c r="A232" s="9" t="s">
        <v>188</v>
      </c>
      <c r="B232" s="9" t="s">
        <v>1105</v>
      </c>
      <c r="C232" s="9">
        <v>4</v>
      </c>
      <c r="D232" s="9">
        <v>7</v>
      </c>
      <c r="E232" s="9" t="str">
        <f t="shared" si="61"/>
        <v>BZ-4E07</v>
      </c>
      <c r="F232" s="9" t="s">
        <v>990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>
        <f>MATCH($A232, 'Spells By School'!D:D, 0)</f>
        <v>82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75"/>
        <v>Transmutation</v>
      </c>
      <c r="T232" s="9" t="str">
        <f t="shared" si="76"/>
        <v>TR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33</v>
      </c>
      <c r="V232" s="9" t="str">
        <f>INDEX('Wand Mapping'!K:K, U232)</f>
        <v>wand_ai_310</v>
      </c>
      <c r="W232" s="9" t="str">
        <f t="shared" si="77"/>
        <v>wand_ai_310_TR</v>
      </c>
      <c r="Z232" s="9" t="str">
        <f t="shared" si="78"/>
        <v>wand_ai_310_TR</v>
      </c>
    </row>
    <row r="233" spans="1:26">
      <c r="A233" s="9" t="s">
        <v>275</v>
      </c>
      <c r="B233" s="9" t="s">
        <v>1106</v>
      </c>
      <c r="C233" s="9">
        <v>4</v>
      </c>
      <c r="D233" s="9">
        <v>7</v>
      </c>
      <c r="E233" s="9" t="str">
        <f t="shared" si="61"/>
        <v>BZ-4F07</v>
      </c>
      <c r="F233" s="9" t="s">
        <v>991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69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75"/>
        <v>Conjuration</v>
      </c>
      <c r="T233" s="9" t="str">
        <f t="shared" si="76"/>
        <v>CO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46</v>
      </c>
      <c r="V233" s="9" t="str">
        <f>INDEX('Wand Mapping'!K:K, U233)</f>
        <v>wand_ai_440</v>
      </c>
      <c r="W233" s="9" t="str">
        <f t="shared" si="77"/>
        <v>wand_ai_440_CO</v>
      </c>
      <c r="Z233" s="9" t="str">
        <f t="shared" si="78"/>
        <v>wand_ai_440_CO</v>
      </c>
    </row>
    <row r="234" spans="1:26">
      <c r="A234" s="30" t="s">
        <v>281</v>
      </c>
      <c r="B234" s="9" t="s">
        <v>1107</v>
      </c>
      <c r="C234" s="9">
        <v>4</v>
      </c>
      <c r="D234" s="9">
        <v>7</v>
      </c>
      <c r="E234" s="9" t="str">
        <f t="shared" si="61"/>
        <v>BZ-4G07</v>
      </c>
      <c r="F234" s="9" t="s">
        <v>992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>
        <f>MATCH($A234, 'Spells By School'!C:C, 0)</f>
        <v>12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75"/>
        <v>Divination</v>
      </c>
      <c r="T234" s="9" t="str">
        <f t="shared" si="76"/>
        <v>DI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47</v>
      </c>
      <c r="V234" s="9" t="str">
        <f>INDEX('Wand Mapping'!K:K, U234)</f>
        <v>wand_ai_450</v>
      </c>
      <c r="W234" s="9" t="str">
        <f t="shared" si="77"/>
        <v>wand_ai_450_DI</v>
      </c>
      <c r="Z234" s="9" t="str">
        <f t="shared" si="78"/>
        <v>wand_ai_450_DI</v>
      </c>
    </row>
    <row r="235" spans="1:26">
      <c r="A235" s="9" t="s">
        <v>545</v>
      </c>
      <c r="B235" s="9" t="s">
        <v>1108</v>
      </c>
      <c r="C235" s="9">
        <v>4</v>
      </c>
      <c r="D235" s="9">
        <v>7</v>
      </c>
      <c r="E235" s="9" t="str">
        <f t="shared" si="61"/>
        <v>BZ-4H07</v>
      </c>
      <c r="F235" s="9" t="s">
        <v>993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90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75"/>
        <v>Transmutation</v>
      </c>
      <c r="T235" s="9" t="str">
        <f t="shared" si="76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87</v>
      </c>
      <c r="V235" s="9" t="str">
        <f>INDEX('Wand Mapping'!K:K, U235)</f>
        <v>wand_ai_850</v>
      </c>
      <c r="W235" s="9" t="str">
        <f t="shared" si="77"/>
        <v>wand_ai_850_TR</v>
      </c>
      <c r="Z235" s="9" t="str">
        <f t="shared" si="78"/>
        <v>wand_ai_850_TR</v>
      </c>
    </row>
    <row r="236" spans="1:26">
      <c r="A236" s="9" t="s">
        <v>149</v>
      </c>
      <c r="B236" s="9" t="s">
        <v>1109</v>
      </c>
      <c r="C236" s="9">
        <v>4</v>
      </c>
      <c r="D236" s="9">
        <v>7</v>
      </c>
      <c r="E236" s="9" t="str">
        <f t="shared" si="61"/>
        <v>BZ-4I07</v>
      </c>
      <c r="F236" s="9" t="s">
        <v>995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21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75"/>
        <v>Necromancy</v>
      </c>
      <c r="T236" s="9" t="str">
        <f t="shared" ca="1" si="76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26</v>
      </c>
      <c r="V236" s="9" t="str">
        <f ca="1">INDEX('Wand Mapping'!K:K, U236)</f>
        <v>wand_ai_240</v>
      </c>
      <c r="W236" s="9" t="str">
        <f t="shared" ca="1" si="77"/>
        <v>wand_ai_240_NE</v>
      </c>
      <c r="Z236" s="9" t="str">
        <f t="shared" ca="1" si="78"/>
        <v>wand_ai_240_NE</v>
      </c>
    </row>
    <row r="237" spans="1:26">
      <c r="A237" s="9" t="s">
        <v>619</v>
      </c>
      <c r="B237" s="9" t="s">
        <v>1110</v>
      </c>
      <c r="C237" s="9">
        <v>4</v>
      </c>
      <c r="D237" s="9">
        <v>7</v>
      </c>
      <c r="E237" s="9" t="str">
        <f t="shared" si="61"/>
        <v>BZ-4J07</v>
      </c>
      <c r="F237" s="9" t="s">
        <v>996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3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75"/>
        <v>Conjuration</v>
      </c>
      <c r="T237" s="9" t="str">
        <f t="shared" si="76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99</v>
      </c>
      <c r="V237" s="9" t="str">
        <f>INDEX('Wand Mapping'!K:K, U237)</f>
        <v>wand_ai_970</v>
      </c>
      <c r="W237" s="9" t="str">
        <f t="shared" si="77"/>
        <v>wand_ai_970_CO</v>
      </c>
      <c r="Z237" s="9" t="str">
        <f t="shared" si="78"/>
        <v>wand_ai_970_CO</v>
      </c>
    </row>
    <row r="238" spans="1:26">
      <c r="A238" s="9" t="s">
        <v>447</v>
      </c>
      <c r="B238" s="9" t="s">
        <v>1111</v>
      </c>
      <c r="C238" s="9">
        <v>4</v>
      </c>
      <c r="D238" s="9">
        <v>7</v>
      </c>
      <c r="E238" s="9" t="str">
        <f t="shared" si="61"/>
        <v>BZ-4K07</v>
      </c>
      <c r="F238" s="9" t="s">
        <v>997</v>
      </c>
      <c r="G238" s="9" t="s">
        <v>655</v>
      </c>
      <c r="H238" s="9" t="s">
        <v>652</v>
      </c>
      <c r="J238" s="9">
        <f>MATCH($A238, 'Spells By School'!A:A, 0)</f>
        <v>18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75"/>
        <v>Abjuration</v>
      </c>
      <c r="T238" s="9" t="str">
        <f t="shared" si="76"/>
        <v>AB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73</v>
      </c>
      <c r="V238" s="9" t="str">
        <f>INDEX('Wand Mapping'!K:K, U238)</f>
        <v>wand_ai_710</v>
      </c>
      <c r="W238" s="9" t="str">
        <f t="shared" si="77"/>
        <v>wand_ai_710_AB</v>
      </c>
      <c r="Z238" s="9" t="str">
        <f t="shared" si="78"/>
        <v>wand_ai_710_AB</v>
      </c>
    </row>
    <row r="239" spans="1:26">
      <c r="A239" s="9" t="s">
        <v>86</v>
      </c>
      <c r="B239" s="9" t="s">
        <v>1112</v>
      </c>
      <c r="C239" s="9">
        <v>4</v>
      </c>
      <c r="D239" s="9">
        <v>7</v>
      </c>
      <c r="E239" s="9" t="str">
        <f t="shared" si="61"/>
        <v>BZ-4L07</v>
      </c>
      <c r="F239" s="9" t="s">
        <v>998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>
        <f ca="1">MATCH($A239, 'Spells By School'!G:G, 0)</f>
        <v>50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75"/>
        <v>Necromancy</v>
      </c>
      <c r="T239" s="9" t="str">
        <f t="shared" ca="1" si="76"/>
        <v>NE</v>
      </c>
      <c r="U239" s="9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15</v>
      </c>
      <c r="V239" s="9" t="str">
        <f ca="1">INDEX('Wand Mapping'!K:K, U239)</f>
        <v>wand_ai_130</v>
      </c>
      <c r="W239" s="9" t="str">
        <f t="shared" ca="1" si="77"/>
        <v>wand_ai_130_NE</v>
      </c>
      <c r="Z239" s="9" t="str">
        <f t="shared" ca="1" si="78"/>
        <v>wand_ai_130_NE</v>
      </c>
    </row>
    <row r="240" spans="1:26">
      <c r="A240" s="9" t="s">
        <v>561</v>
      </c>
      <c r="B240" s="9" t="s">
        <v>1113</v>
      </c>
      <c r="C240" s="9">
        <v>4</v>
      </c>
      <c r="D240" s="9">
        <v>7</v>
      </c>
      <c r="E240" s="9" t="str">
        <f t="shared" si="61"/>
        <v>BZ-4M07</v>
      </c>
      <c r="F240" s="9" t="s">
        <v>999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39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75"/>
        <v>Enchantment</v>
      </c>
      <c r="T240" s="9" t="str">
        <f t="shared" si="76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89</v>
      </c>
      <c r="V240" s="9" t="str">
        <f>INDEX('Wand Mapping'!K:K, U240)</f>
        <v>wand_ai_870</v>
      </c>
      <c r="W240" s="9" t="str">
        <f t="shared" si="77"/>
        <v>wand_ai_870_EN</v>
      </c>
      <c r="Z240" s="9" t="str">
        <f t="shared" si="78"/>
        <v>wand_ai_870_EN</v>
      </c>
    </row>
    <row r="241" spans="1:26">
      <c r="A241" s="9" t="s">
        <v>438</v>
      </c>
      <c r="B241" s="9" t="s">
        <v>1114</v>
      </c>
      <c r="C241" s="9">
        <v>4</v>
      </c>
      <c r="D241" s="9">
        <v>7</v>
      </c>
      <c r="E241" s="9" t="str">
        <f t="shared" si="61"/>
        <v>BZ-4N07</v>
      </c>
      <c r="F241" s="9" t="s">
        <v>1000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13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75"/>
        <v>Enchantment</v>
      </c>
      <c r="T241" s="9" t="str">
        <f t="shared" si="76"/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71</v>
      </c>
      <c r="V241" s="9" t="str">
        <f>INDEX('Wand Mapping'!K:K, U241)</f>
        <v>wand_ai_690</v>
      </c>
      <c r="W241" s="9" t="str">
        <f t="shared" si="77"/>
        <v>wand_ai_690_EN</v>
      </c>
      <c r="Z241" s="9" t="str">
        <f t="shared" si="78"/>
        <v>wand_ai_690_EN</v>
      </c>
    </row>
    <row r="242" spans="1:26">
      <c r="A242" s="9" t="s">
        <v>1013</v>
      </c>
      <c r="B242" s="9" t="s">
        <v>1115</v>
      </c>
      <c r="C242" s="9">
        <v>4</v>
      </c>
      <c r="D242" s="9">
        <v>7</v>
      </c>
      <c r="E242" s="9" t="str">
        <f t="shared" si="61"/>
        <v>BZ-4O07</v>
      </c>
      <c r="F242" s="9" t="s">
        <v>1001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75"/>
        <v>###error###</v>
      </c>
      <c r="T242" s="9" t="str">
        <f t="shared" ca="1" si="76"/>
        <v>###error###</v>
      </c>
      <c r="U242" s="9" t="str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###error###</v>
      </c>
      <c r="V242" s="9" t="e">
        <f ca="1">INDEX('Wand Mapping'!K:K, U242)</f>
        <v>#VALUE!</v>
      </c>
      <c r="W242" s="9" t="e">
        <f t="shared" ca="1" si="77"/>
        <v>#VALUE!</v>
      </c>
      <c r="X242" s="9" t="s">
        <v>1945</v>
      </c>
      <c r="Y242" s="9" t="s">
        <v>51</v>
      </c>
      <c r="Z242" s="9" t="str">
        <f t="shared" si="78"/>
        <v>wand_ai_080_AB</v>
      </c>
    </row>
    <row r="243" spans="1:26">
      <c r="A243" s="9" t="s">
        <v>618</v>
      </c>
      <c r="B243" s="9" t="s">
        <v>1116</v>
      </c>
      <c r="C243" s="9">
        <v>4</v>
      </c>
      <c r="D243" s="9">
        <v>7</v>
      </c>
      <c r="E243" s="9" t="str">
        <f t="shared" si="61"/>
        <v>BZ-4P07</v>
      </c>
      <c r="F243" s="9" t="s">
        <v>1002</v>
      </c>
      <c r="G243" s="9" t="s">
        <v>655</v>
      </c>
      <c r="H243" s="9" t="s">
        <v>652</v>
      </c>
      <c r="J243" s="9">
        <f>MATCH($A243, 'Spells By School'!A:A, 0)</f>
        <v>45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75"/>
        <v>Abjuration</v>
      </c>
      <c r="T243" s="9" t="str">
        <f t="shared" si="76"/>
        <v>AB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99</v>
      </c>
      <c r="V243" s="9" t="str">
        <f>INDEX('Wand Mapping'!K:K, U243)</f>
        <v>wand_ai_970</v>
      </c>
      <c r="W243" s="9" t="str">
        <f t="shared" si="77"/>
        <v>wand_ai_970_AB</v>
      </c>
      <c r="Z243" s="9" t="str">
        <f t="shared" si="78"/>
        <v>wand_ai_970_AB</v>
      </c>
    </row>
    <row r="244" spans="1:26">
      <c r="A244" s="9" t="s">
        <v>285</v>
      </c>
      <c r="B244" s="9" t="s">
        <v>1117</v>
      </c>
      <c r="C244" s="9">
        <v>4</v>
      </c>
      <c r="D244" s="9">
        <v>7</v>
      </c>
      <c r="E244" s="9" t="str">
        <f t="shared" si="61"/>
        <v>BZ-4Q07</v>
      </c>
      <c r="F244" s="9" t="s">
        <v>1003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25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ca="1" si="75"/>
        <v>Necromancy</v>
      </c>
      <c r="T244" s="9" t="str">
        <f t="shared" ca="1" si="76"/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47</v>
      </c>
      <c r="V244" s="9" t="str">
        <f ca="1">INDEX('Wand Mapping'!K:K, U244)</f>
        <v>wand_ai_450</v>
      </c>
      <c r="W244" s="9" t="str">
        <f t="shared" ca="1" si="77"/>
        <v>wand_ai_450_NE</v>
      </c>
      <c r="Z244" s="9" t="str">
        <f t="shared" ca="1" si="78"/>
        <v>wand_ai_450_NE</v>
      </c>
    </row>
    <row r="245" spans="1:26">
      <c r="A245" s="9" t="s">
        <v>460</v>
      </c>
      <c r="B245" s="9" t="s">
        <v>1118</v>
      </c>
      <c r="C245" s="9">
        <v>4</v>
      </c>
      <c r="D245" s="9">
        <v>7</v>
      </c>
      <c r="E245" s="9" t="str">
        <f t="shared" ref="E245:E308" si="85">_xlfn.CONCAT(B245, RIGHT(_xlfn.CONCAT("0", D245), 2))</f>
        <v>BZ-4R07</v>
      </c>
      <c r="F245" s="9" t="s">
        <v>1004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10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75"/>
        <v>Conjuration</v>
      </c>
      <c r="T245" s="9" t="str">
        <f t="shared" si="76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75</v>
      </c>
      <c r="V245" s="9" t="str">
        <f>INDEX('Wand Mapping'!K:K, U245)</f>
        <v>wand_ai_730</v>
      </c>
      <c r="W245" s="9" t="str">
        <f t="shared" si="77"/>
        <v>wand_ai_730_CO</v>
      </c>
      <c r="Z245" s="9" t="str">
        <f t="shared" si="78"/>
        <v>wand_ai_730_CO</v>
      </c>
    </row>
    <row r="246" spans="1:26">
      <c r="A246" s="9" t="s">
        <v>424</v>
      </c>
      <c r="B246" s="9" t="s">
        <v>1119</v>
      </c>
      <c r="C246" s="9">
        <v>4</v>
      </c>
      <c r="D246" s="9">
        <v>7</v>
      </c>
      <c r="E246" s="9" t="str">
        <f t="shared" si="85"/>
        <v>BZ-4S07</v>
      </c>
      <c r="F246" s="9" t="s">
        <v>1005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52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75"/>
        <v>Necromancy</v>
      </c>
      <c r="T246" s="9" t="str">
        <f t="shared" ca="1" si="76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69</v>
      </c>
      <c r="V246" s="9" t="str">
        <f ca="1">INDEX('Wand Mapping'!K:K, U246)</f>
        <v>wand_ai_670</v>
      </c>
      <c r="W246" s="9" t="str">
        <f t="shared" ca="1" si="77"/>
        <v>wand_ai_670_NE</v>
      </c>
      <c r="Z246" s="9" t="str">
        <f t="shared" ca="1" si="78"/>
        <v>wand_ai_670_NE</v>
      </c>
    </row>
    <row r="247" spans="1:26">
      <c r="A247" s="9" t="s">
        <v>237</v>
      </c>
      <c r="B247" s="9" t="s">
        <v>1120</v>
      </c>
      <c r="C247" s="9">
        <v>4</v>
      </c>
      <c r="D247" s="9">
        <v>7</v>
      </c>
      <c r="E247" s="9" t="str">
        <f t="shared" si="85"/>
        <v>BZ-4T07</v>
      </c>
      <c r="F247" s="9" t="s">
        <v>1006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>
        <f>MATCH($A247, 'Spells By School'!E:E, 0)</f>
        <v>38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75"/>
        <v>Invocation</v>
      </c>
      <c r="T247" s="9" t="str">
        <f t="shared" si="76"/>
        <v>EV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41</v>
      </c>
      <c r="V247" s="9" t="str">
        <f>INDEX('Wand Mapping'!K:K, U247)</f>
        <v>wand_ai_390</v>
      </c>
      <c r="W247" s="9" t="str">
        <f t="shared" si="77"/>
        <v>wand_ai_390_EV</v>
      </c>
      <c r="Z247" s="9" t="str">
        <f t="shared" si="78"/>
        <v>wand_ai_390_EV</v>
      </c>
    </row>
    <row r="248" spans="1:26">
      <c r="A248" s="9" t="s">
        <v>227</v>
      </c>
      <c r="B248" s="9" t="s">
        <v>1121</v>
      </c>
      <c r="C248" s="9">
        <v>4</v>
      </c>
      <c r="D248" s="9">
        <v>7</v>
      </c>
      <c r="E248" s="9" t="str">
        <f t="shared" si="85"/>
        <v>BZ-4U07</v>
      </c>
      <c r="F248" s="9" t="s">
        <v>1007</v>
      </c>
      <c r="G248" s="9" t="s">
        <v>655</v>
      </c>
      <c r="H248" s="9" t="s">
        <v>652</v>
      </c>
      <c r="J248" s="9">
        <f>MATCH($A248, 'Spells By School'!A:A, 0)</f>
        <v>35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75"/>
        <v>Abjuration</v>
      </c>
      <c r="T248" s="9" t="str">
        <f t="shared" si="76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40</v>
      </c>
      <c r="V248" s="9" t="str">
        <f>INDEX('Wand Mapping'!K:K, U248)</f>
        <v>wand_ai_380</v>
      </c>
      <c r="W248" s="9" t="str">
        <f t="shared" si="77"/>
        <v>wand_ai_380_AB</v>
      </c>
      <c r="Z248" s="9" t="str">
        <f t="shared" si="78"/>
        <v>wand_ai_380_AB</v>
      </c>
    </row>
    <row r="249" spans="1:26">
      <c r="A249" s="9" t="s">
        <v>536</v>
      </c>
      <c r="B249" s="9" t="s">
        <v>1122</v>
      </c>
      <c r="C249" s="9">
        <v>4</v>
      </c>
      <c r="D249" s="9">
        <v>7</v>
      </c>
      <c r="E249" s="9" t="str">
        <f t="shared" si="85"/>
        <v>BZ-4V07</v>
      </c>
      <c r="F249" s="9" t="s">
        <v>1008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10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75"/>
        <v>Necromancy</v>
      </c>
      <c r="T249" s="9" t="str">
        <f t="shared" ca="1" si="76"/>
        <v>NE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85</v>
      </c>
      <c r="V249" s="9" t="str">
        <f ca="1">INDEX('Wand Mapping'!K:K, U249)</f>
        <v>wand_ai_830</v>
      </c>
      <c r="W249" s="9" t="str">
        <f t="shared" ca="1" si="77"/>
        <v>wand_ai_830_NE</v>
      </c>
      <c r="Z249" s="9" t="str">
        <f t="shared" ca="1" si="78"/>
        <v>wand_ai_830_NE</v>
      </c>
    </row>
    <row r="250" spans="1:26">
      <c r="A250" s="9" t="s">
        <v>351</v>
      </c>
      <c r="B250" s="9" t="s">
        <v>1124</v>
      </c>
      <c r="C250" s="9">
        <v>4</v>
      </c>
      <c r="D250" s="9">
        <v>7</v>
      </c>
      <c r="E250" s="9" t="str">
        <f t="shared" si="85"/>
        <v>BZ-4X07</v>
      </c>
      <c r="F250" s="9" t="s">
        <v>1010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13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75"/>
        <v>Conjuration</v>
      </c>
      <c r="T250" s="9" t="str">
        <f t="shared" si="76"/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58</v>
      </c>
      <c r="V250" s="9" t="str">
        <f>INDEX('Wand Mapping'!K:K, U250)</f>
        <v>wand_ai_560</v>
      </c>
      <c r="W250" s="9" t="str">
        <f t="shared" si="77"/>
        <v>wand_ai_560_CO</v>
      </c>
      <c r="Z250" s="9" t="str">
        <f t="shared" si="78"/>
        <v>wand_ai_560_CO</v>
      </c>
    </row>
    <row r="251" spans="1:26">
      <c r="A251" s="9" t="s">
        <v>476</v>
      </c>
      <c r="B251" s="9" t="s">
        <v>1125</v>
      </c>
      <c r="C251" s="9">
        <v>4</v>
      </c>
      <c r="D251" s="9">
        <v>7</v>
      </c>
      <c r="E251" s="9" t="str">
        <f t="shared" si="85"/>
        <v>BZ-4Y07</v>
      </c>
      <c r="F251" s="9" t="s">
        <v>1011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41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75"/>
        <v>Necromancy</v>
      </c>
      <c r="T251" s="9" t="str">
        <f t="shared" ca="1" si="7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77"/>
        <v>wand_ai_750_NE</v>
      </c>
      <c r="Z251" s="9" t="str">
        <f t="shared" ca="1" si="78"/>
        <v>wand_ai_750_NE</v>
      </c>
    </row>
    <row r="252" spans="1:26">
      <c r="A252" s="9" t="s">
        <v>152</v>
      </c>
      <c r="B252" s="9" t="s">
        <v>1126</v>
      </c>
      <c r="C252" s="9">
        <v>4</v>
      </c>
      <c r="D252" s="9">
        <v>7</v>
      </c>
      <c r="E252" s="9" t="str">
        <f t="shared" si="85"/>
        <v>BZ-4Z07</v>
      </c>
      <c r="F252" s="9" t="s">
        <v>1012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70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75"/>
        <v>Conjuration</v>
      </c>
      <c r="T252" s="9" t="str">
        <f t="shared" si="76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27</v>
      </c>
      <c r="V252" s="9" t="str">
        <f>INDEX('Wand Mapping'!K:K, U252)</f>
        <v>wand_ai_250</v>
      </c>
      <c r="W252" s="9" t="str">
        <f t="shared" si="77"/>
        <v>wand_ai_250_CO</v>
      </c>
      <c r="Z252" s="9" t="str">
        <f t="shared" si="78"/>
        <v>wand_ai_250_CO</v>
      </c>
    </row>
    <row r="253" spans="1:26">
      <c r="A253" s="17" t="s">
        <v>1091</v>
      </c>
      <c r="B253" s="17" t="s">
        <v>1128</v>
      </c>
      <c r="C253" s="17">
        <v>5</v>
      </c>
      <c r="D253" s="17">
        <v>9</v>
      </c>
      <c r="E253" s="17" t="str">
        <f t="shared" si="85"/>
        <v>BZ-5!09</v>
      </c>
      <c r="F253" s="17" t="s">
        <v>1047</v>
      </c>
      <c r="G253" s="17" t="s">
        <v>655</v>
      </c>
      <c r="H253" s="17" t="s">
        <v>652</v>
      </c>
      <c r="I253" s="17"/>
      <c r="J253" s="17" t="e">
        <f>MATCH($A253, 'Spells By School'!A:A, 0)</f>
        <v>#N/A</v>
      </c>
      <c r="K253" s="17" t="e">
        <f>MATCH($A253, 'Spells By School'!B:B, 0)</f>
        <v>#N/A</v>
      </c>
      <c r="L253" s="17" t="e">
        <f>MATCH($A253, 'Spells By School'!C:C, 0)</f>
        <v>#N/A</v>
      </c>
      <c r="M253" s="17" t="e">
        <f>MATCH($A253, 'Spells By School'!D:D, 0)</f>
        <v>#N/A</v>
      </c>
      <c r="N253" s="17" t="e">
        <f>MATCH($A253, 'Spells By School'!E:E, 0)</f>
        <v>#N/A</v>
      </c>
      <c r="O253" s="17" t="e">
        <f>MATCH($A253, 'Spells By School'!F:F, 0)</f>
        <v>#N/A</v>
      </c>
      <c r="P253" s="17" t="e">
        <f ca="1">MATCH($A253, 'Spells By School'!G:G, 0)</f>
        <v>#N/A</v>
      </c>
      <c r="Q253" s="17" t="e">
        <f>MATCH($A253, 'Spells By School'!H:H, 0)</f>
        <v>#N/A</v>
      </c>
      <c r="R253" s="17" t="e">
        <f>MATCH($A253, 'Spells By School'!I:I, 0)</f>
        <v>#N/A</v>
      </c>
      <c r="S253" s="9" t="str">
        <f t="shared" ca="1" si="75"/>
        <v>###error###</v>
      </c>
      <c r="T253" s="9" t="str">
        <f t="shared" ca="1" si="76"/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t="shared" ca="1" si="77"/>
        <v>#VALUE!</v>
      </c>
      <c r="X253" s="9" t="s">
        <v>1939</v>
      </c>
      <c r="Y253" s="17"/>
      <c r="Z253" s="9" t="str">
        <f t="shared" si="78"/>
        <v>IWAND13</v>
      </c>
    </row>
    <row r="254" spans="1:26">
      <c r="A254" s="9" t="s">
        <v>554</v>
      </c>
      <c r="B254" s="9" t="s">
        <v>1129</v>
      </c>
      <c r="C254" s="9">
        <v>5</v>
      </c>
      <c r="D254" s="9">
        <v>9</v>
      </c>
      <c r="E254" s="9" t="str">
        <f t="shared" si="85"/>
        <v>BZ-5[09</v>
      </c>
      <c r="F254" s="9" t="s">
        <v>1048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16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75"/>
        <v>Invocation</v>
      </c>
      <c r="T254" s="9" t="str">
        <f t="shared" si="76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88</v>
      </c>
      <c r="V254" s="9" t="str">
        <f>INDEX('Wand Mapping'!K:K, U254)</f>
        <v>wand_ai_860</v>
      </c>
      <c r="W254" s="9" t="str">
        <f t="shared" si="77"/>
        <v>wand_ai_860_EV</v>
      </c>
      <c r="Z254" s="9" t="str">
        <f t="shared" si="78"/>
        <v>wand_ai_860_EV</v>
      </c>
    </row>
    <row r="255" spans="1:26">
      <c r="A255" s="9" t="s">
        <v>39</v>
      </c>
      <c r="B255" s="9" t="s">
        <v>1130</v>
      </c>
      <c r="C255" s="9">
        <v>5</v>
      </c>
      <c r="D255" s="9">
        <v>9</v>
      </c>
      <c r="E255" s="9" t="str">
        <f t="shared" si="85"/>
        <v>BZ-5]09</v>
      </c>
      <c r="F255" s="9" t="s">
        <v>1049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51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75"/>
        <v>Conjuration</v>
      </c>
      <c r="T255" s="9" t="str">
        <f t="shared" si="76"/>
        <v>CO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</v>
      </c>
      <c r="V255" s="9" t="str">
        <f>INDEX('Wand Mapping'!K:K, U255)</f>
        <v>wand_ai_060</v>
      </c>
      <c r="W255" s="9" t="str">
        <f t="shared" si="77"/>
        <v>wand_ai_060_CO</v>
      </c>
      <c r="Z255" s="9" t="str">
        <f t="shared" si="78"/>
        <v>wand_ai_060_CO</v>
      </c>
    </row>
    <row r="256" spans="1:26">
      <c r="A256" s="9" t="s">
        <v>506</v>
      </c>
      <c r="B256" s="9" t="s">
        <v>1131</v>
      </c>
      <c r="C256" s="9">
        <v>5</v>
      </c>
      <c r="D256" s="9">
        <v>9</v>
      </c>
      <c r="E256" s="9" t="str">
        <f t="shared" si="85"/>
        <v>BZ-5_09</v>
      </c>
      <c r="F256" s="9" t="s">
        <v>1050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>
        <f>MATCH($A256, 'Spells By School'!H:H, 0)</f>
        <v>26</v>
      </c>
      <c r="R256" s="9" t="e">
        <f>MATCH($A256, 'Spells By School'!I:I, 0)</f>
        <v>#N/A</v>
      </c>
      <c r="S256" s="9" t="str">
        <f t="shared" ca="1" si="75"/>
        <v>Illusion</v>
      </c>
      <c r="T256" s="9" t="str">
        <f t="shared" ca="1" si="76"/>
        <v>IL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81</v>
      </c>
      <c r="V256" s="9" t="str">
        <f ca="1">INDEX('Wand Mapping'!K:K, U256)</f>
        <v>wand_ai_790</v>
      </c>
      <c r="W256" s="9" t="str">
        <f t="shared" ca="1" si="77"/>
        <v>wand_ai_790_IL</v>
      </c>
      <c r="Z256" s="9" t="str">
        <f t="shared" ca="1" si="78"/>
        <v>wand_ai_790_IL</v>
      </c>
    </row>
    <row r="257" spans="1:26">
      <c r="A257" s="9" t="s">
        <v>423</v>
      </c>
      <c r="B257" s="9" t="s">
        <v>741</v>
      </c>
      <c r="C257" s="9">
        <v>5</v>
      </c>
      <c r="D257" s="9">
        <v>9</v>
      </c>
      <c r="E257" s="9" t="str">
        <f t="shared" si="85"/>
        <v>BZ-5009</v>
      </c>
      <c r="F257" s="9" t="s">
        <v>1051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16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75"/>
        <v>Enchantment</v>
      </c>
      <c r="T257" s="9" t="str">
        <f t="shared" si="76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>INDEX('Wand Mapping'!K:K, U257)</f>
        <v>wand_ai_670</v>
      </c>
      <c r="W257" s="9" t="str">
        <f t="shared" si="77"/>
        <v>wand_ai_670_EN</v>
      </c>
      <c r="Z257" s="9" t="str">
        <f t="shared" si="78"/>
        <v>wand_ai_670_EN</v>
      </c>
    </row>
    <row r="258" spans="1:26">
      <c r="A258" s="9" t="s">
        <v>490</v>
      </c>
      <c r="B258" s="9" t="s">
        <v>742</v>
      </c>
      <c r="C258" s="9">
        <v>5</v>
      </c>
      <c r="D258" s="9">
        <v>9</v>
      </c>
      <c r="E258" s="9" t="str">
        <f t="shared" si="85"/>
        <v>BZ-5109</v>
      </c>
      <c r="F258" s="9" t="s">
        <v>1052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31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75"/>
        <v>Enchantment</v>
      </c>
      <c r="T258" s="9" t="str">
        <f t="shared" si="76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79</v>
      </c>
      <c r="V258" s="9" t="str">
        <f>INDEX('Wand Mapping'!K:K, U258)</f>
        <v>wand_ai_770</v>
      </c>
      <c r="W258" s="9" t="str">
        <f t="shared" si="77"/>
        <v>wand_ai_770_EN</v>
      </c>
      <c r="Z258" s="9" t="str">
        <f t="shared" si="78"/>
        <v>wand_ai_770_EN</v>
      </c>
    </row>
    <row r="259" spans="1:26">
      <c r="A259" s="9" t="s">
        <v>41</v>
      </c>
      <c r="B259" s="9" t="s">
        <v>743</v>
      </c>
      <c r="C259" s="9">
        <v>5</v>
      </c>
      <c r="D259" s="9">
        <v>9</v>
      </c>
      <c r="E259" s="9" t="str">
        <f t="shared" si="85"/>
        <v>BZ-5209</v>
      </c>
      <c r="F259" s="9" t="s">
        <v>1053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3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75"/>
        <v>Enchantment</v>
      </c>
      <c r="T259" s="9" t="str">
        <f t="shared" si="76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8</v>
      </c>
      <c r="V259" s="9" t="str">
        <f>INDEX('Wand Mapping'!K:K, U259)</f>
        <v>wand_ai_060</v>
      </c>
      <c r="W259" s="9" t="str">
        <f t="shared" si="77"/>
        <v>wand_ai_060_EN</v>
      </c>
      <c r="Z259" s="9" t="str">
        <f t="shared" si="78"/>
        <v>wand_ai_060_EN</v>
      </c>
    </row>
    <row r="260" spans="1:26">
      <c r="A260" s="9" t="s">
        <v>598</v>
      </c>
      <c r="B260" s="9" t="s">
        <v>744</v>
      </c>
      <c r="C260" s="9">
        <v>5</v>
      </c>
      <c r="D260" s="9">
        <v>9</v>
      </c>
      <c r="E260" s="9" t="str">
        <f t="shared" si="85"/>
        <v>BZ-5309</v>
      </c>
      <c r="F260" s="9" t="s">
        <v>1054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>
        <f>MATCH($A260, 'Spells By School'!F:F, 0)</f>
        <v>24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75"/>
        <v>Enchantment</v>
      </c>
      <c r="T260" s="9" t="str">
        <f t="shared" si="76"/>
        <v>EN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95</v>
      </c>
      <c r="V260" s="9" t="str">
        <f>INDEX('Wand Mapping'!K:K, U260)</f>
        <v>wand_ai_930</v>
      </c>
      <c r="W260" s="9" t="str">
        <f t="shared" si="77"/>
        <v>wand_ai_930_EN</v>
      </c>
      <c r="Z260" s="9" t="str">
        <f t="shared" si="78"/>
        <v>wand_ai_930_EN</v>
      </c>
    </row>
    <row r="261" spans="1:26">
      <c r="A261" s="9" t="s">
        <v>426</v>
      </c>
      <c r="B261" s="9" t="s">
        <v>745</v>
      </c>
      <c r="C261" s="9">
        <v>5</v>
      </c>
      <c r="D261" s="9">
        <v>9</v>
      </c>
      <c r="E261" s="9" t="str">
        <f t="shared" si="85"/>
        <v>BZ-5409</v>
      </c>
      <c r="F261" s="9" t="s">
        <v>1055</v>
      </c>
      <c r="G261" s="9" t="s">
        <v>655</v>
      </c>
      <c r="H261" s="9" t="s">
        <v>652</v>
      </c>
      <c r="J261" s="9">
        <f>MATCH($A261, 'Spells By School'!A:A, 0)</f>
        <v>69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75"/>
        <v>Abjuration</v>
      </c>
      <c r="T261" s="9" t="str">
        <f t="shared" si="76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70</v>
      </c>
      <c r="V261" s="9" t="str">
        <f>INDEX('Wand Mapping'!K:K, U261)</f>
        <v>wand_ai_680</v>
      </c>
      <c r="W261" s="9" t="str">
        <f t="shared" si="77"/>
        <v>wand_ai_680_AB</v>
      </c>
      <c r="Z261" s="9" t="str">
        <f t="shared" si="78"/>
        <v>wand_ai_680_AB</v>
      </c>
    </row>
    <row r="262" spans="1:26">
      <c r="A262" s="9" t="s">
        <v>144</v>
      </c>
      <c r="B262" s="9" t="s">
        <v>746</v>
      </c>
      <c r="C262" s="9">
        <v>5</v>
      </c>
      <c r="D262" s="9">
        <v>9</v>
      </c>
      <c r="E262" s="9" t="str">
        <f t="shared" si="85"/>
        <v>BZ-5509</v>
      </c>
      <c r="F262" s="9" t="s">
        <v>1056</v>
      </c>
      <c r="G262" s="9" t="s">
        <v>655</v>
      </c>
      <c r="H262" s="9" t="s">
        <v>652</v>
      </c>
      <c r="J262" s="9">
        <f>MATCH($A262, 'Spells By School'!A:A, 0)</f>
        <v>51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75"/>
        <v>Abjuration</v>
      </c>
      <c r="T262" s="9" t="str">
        <f t="shared" si="76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26</v>
      </c>
      <c r="V262" s="9" t="str">
        <f>INDEX('Wand Mapping'!K:K, U262)</f>
        <v>wand_ai_240</v>
      </c>
      <c r="W262" s="9" t="str">
        <f t="shared" si="77"/>
        <v>wand_ai_240_AB</v>
      </c>
      <c r="Z262" s="9" t="str">
        <f t="shared" si="78"/>
        <v>wand_ai_240_AB</v>
      </c>
    </row>
    <row r="263" spans="1:26">
      <c r="A263" s="9" t="s">
        <v>104</v>
      </c>
      <c r="B263" s="9" t="s">
        <v>748</v>
      </c>
      <c r="C263" s="9">
        <v>5</v>
      </c>
      <c r="D263" s="9">
        <v>9</v>
      </c>
      <c r="E263" s="9" t="str">
        <f t="shared" si="85"/>
        <v>BZ-5709</v>
      </c>
      <c r="F263" s="9" t="s">
        <v>1058</v>
      </c>
      <c r="G263" s="9" t="s">
        <v>655</v>
      </c>
      <c r="H263" s="9" t="s">
        <v>652</v>
      </c>
      <c r="J263" s="9">
        <f>MATCH($A263, 'Spells By School'!A:A, 0)</f>
        <v>9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75"/>
        <v>Abjuration</v>
      </c>
      <c r="T263" s="9" t="str">
        <f t="shared" si="76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19</v>
      </c>
      <c r="V263" s="9" t="str">
        <f>INDEX('Wand Mapping'!K:K, U263)</f>
        <v>wand_ai_170</v>
      </c>
      <c r="W263" s="9" t="str">
        <f t="shared" si="77"/>
        <v>wand_ai_170_AB</v>
      </c>
      <c r="Z263" s="9" t="str">
        <f t="shared" si="78"/>
        <v>wand_ai_170_AB</v>
      </c>
    </row>
    <row r="264" spans="1:26">
      <c r="A264" s="9" t="s">
        <v>565</v>
      </c>
      <c r="B264" s="9" t="s">
        <v>749</v>
      </c>
      <c r="C264" s="9">
        <v>5</v>
      </c>
      <c r="D264" s="9">
        <v>9</v>
      </c>
      <c r="E264" s="9" t="str">
        <f t="shared" si="85"/>
        <v>BZ-5809</v>
      </c>
      <c r="F264" s="9" t="s">
        <v>1059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45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75"/>
        <v>Transmutation</v>
      </c>
      <c r="T264" s="9" t="str">
        <f t="shared" si="76"/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90</v>
      </c>
      <c r="V264" s="9" t="str">
        <f>INDEX('Wand Mapping'!K:K, U264)</f>
        <v>wand_ai_880</v>
      </c>
      <c r="W264" s="9" t="str">
        <f t="shared" si="77"/>
        <v>wand_ai_880_TR</v>
      </c>
      <c r="Z264" s="9" t="str">
        <f t="shared" si="78"/>
        <v>wand_ai_880_TR</v>
      </c>
    </row>
    <row r="265" spans="1:26">
      <c r="A265" s="9" t="s">
        <v>129</v>
      </c>
      <c r="B265" s="9" t="s">
        <v>750</v>
      </c>
      <c r="C265" s="9">
        <v>5</v>
      </c>
      <c r="D265" s="9">
        <v>9</v>
      </c>
      <c r="E265" s="9" t="str">
        <f t="shared" si="85"/>
        <v>BZ-5909</v>
      </c>
      <c r="F265" s="9" t="s">
        <v>1060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>
        <f>MATCH($A265, 'Spells By School'!C:C, 0)</f>
        <v>20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75"/>
        <v>Divination</v>
      </c>
      <c r="T265" s="9" t="str">
        <f t="shared" si="76"/>
        <v>DI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23</v>
      </c>
      <c r="V265" s="9" t="str">
        <f>INDEX('Wand Mapping'!K:K, U265)</f>
        <v>wand_ai_210</v>
      </c>
      <c r="W265" s="9" t="str">
        <f t="shared" si="77"/>
        <v>wand_ai_210_DI</v>
      </c>
      <c r="Z265" s="9" t="str">
        <f t="shared" si="78"/>
        <v>wand_ai_210_DI</v>
      </c>
    </row>
    <row r="266" spans="1:26">
      <c r="A266" s="9" t="s">
        <v>1092</v>
      </c>
      <c r="B266" s="9" t="s">
        <v>1132</v>
      </c>
      <c r="C266" s="9">
        <v>5</v>
      </c>
      <c r="D266" s="9">
        <v>9</v>
      </c>
      <c r="E266" s="9" t="str">
        <f t="shared" si="85"/>
        <v>BZ-5A09</v>
      </c>
      <c r="F266" s="9" t="s">
        <v>1061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100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75"/>
        <v>Conjuration</v>
      </c>
      <c r="T266" s="9" t="str">
        <f t="shared" si="76"/>
        <v>CO</v>
      </c>
      <c r="U266" s="9" t="e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#N/A</v>
      </c>
      <c r="V266" s="9" t="e">
        <f>INDEX('Wand Mapping'!K:K, U266)</f>
        <v>#N/A</v>
      </c>
      <c r="W266" s="9" t="e">
        <f t="shared" si="77"/>
        <v>#N/A</v>
      </c>
      <c r="X266" s="60" t="s">
        <v>1956</v>
      </c>
      <c r="Z266" s="9" t="str">
        <f t="shared" si="78"/>
        <v>wand_ai_660_CO</v>
      </c>
    </row>
    <row r="267" spans="1:26">
      <c r="A267" s="9" t="s">
        <v>258</v>
      </c>
      <c r="B267" s="9" t="s">
        <v>1133</v>
      </c>
      <c r="C267" s="9">
        <v>5</v>
      </c>
      <c r="D267" s="9">
        <v>9</v>
      </c>
      <c r="E267" s="9" t="str">
        <f t="shared" si="85"/>
        <v>BZ-5B09</v>
      </c>
      <c r="F267" s="9" t="s">
        <v>1062</v>
      </c>
      <c r="G267" s="9" t="s">
        <v>655</v>
      </c>
      <c r="H267" s="9" t="s">
        <v>652</v>
      </c>
      <c r="J267" s="9">
        <f>MATCH($A267, 'Spells By School'!A:A, 0)</f>
        <v>40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75"/>
        <v>Abjuration</v>
      </c>
      <c r="T267" s="9" t="str">
        <f t="shared" si="76"/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44</v>
      </c>
      <c r="V267" s="9" t="str">
        <f>INDEX('Wand Mapping'!K:K, U267)</f>
        <v>wand_ai_420</v>
      </c>
      <c r="W267" s="9" t="str">
        <f t="shared" si="77"/>
        <v>wand_ai_420_AB</v>
      </c>
      <c r="Z267" s="9" t="str">
        <f t="shared" si="78"/>
        <v>wand_ai_420_AB</v>
      </c>
    </row>
    <row r="268" spans="1:26">
      <c r="A268" s="9" t="s">
        <v>337</v>
      </c>
      <c r="B268" s="9" t="s">
        <v>1134</v>
      </c>
      <c r="C268" s="9">
        <v>5</v>
      </c>
      <c r="D268" s="9">
        <v>9</v>
      </c>
      <c r="E268" s="9" t="str">
        <f t="shared" si="85"/>
        <v>BZ-5C09</v>
      </c>
      <c r="F268" s="9" t="s">
        <v>1063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59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75"/>
        <v>Invocation</v>
      </c>
      <c r="T268" s="9" t="str">
        <f t="shared" si="76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55</v>
      </c>
      <c r="V268" s="9" t="str">
        <f>INDEX('Wand Mapping'!K:K, U268)</f>
        <v>wand_ai_530</v>
      </c>
      <c r="W268" s="9" t="str">
        <f t="shared" si="77"/>
        <v>wand_ai_530_EV</v>
      </c>
      <c r="Z268" s="9" t="str">
        <f t="shared" si="78"/>
        <v>wand_ai_530_EV</v>
      </c>
    </row>
    <row r="269" spans="1:26">
      <c r="A269" s="9" t="s">
        <v>350</v>
      </c>
      <c r="B269" s="9" t="s">
        <v>1135</v>
      </c>
      <c r="C269" s="9">
        <v>5</v>
      </c>
      <c r="D269" s="9">
        <v>9</v>
      </c>
      <c r="E269" s="9" t="str">
        <f t="shared" si="85"/>
        <v>BZ-5D09</v>
      </c>
      <c r="F269" s="9" t="s">
        <v>1064</v>
      </c>
      <c r="G269" s="9" t="s">
        <v>655</v>
      </c>
      <c r="H269" s="9" t="s">
        <v>652</v>
      </c>
      <c r="J269" s="9">
        <f>MATCH($A269, 'Spells By School'!A:A, 0)</f>
        <v>70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75"/>
        <v>Abjuration</v>
      </c>
      <c r="T269" s="9" t="str">
        <f t="shared" si="76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77"/>
        <v>wand_ai_560_AB</v>
      </c>
      <c r="Z269" s="9" t="str">
        <f t="shared" si="78"/>
        <v>wand_ai_560_AB</v>
      </c>
    </row>
    <row r="270" spans="1:26">
      <c r="A270" s="9" t="s">
        <v>1093</v>
      </c>
      <c r="B270" s="9" t="s">
        <v>1136</v>
      </c>
      <c r="C270" s="9">
        <v>5</v>
      </c>
      <c r="D270" s="9">
        <v>9</v>
      </c>
      <c r="E270" s="9" t="str">
        <f t="shared" si="85"/>
        <v>BZ-5E09</v>
      </c>
      <c r="F270" s="9" t="s">
        <v>1065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98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75"/>
        <v>Conjuration</v>
      </c>
      <c r="T270" s="9" t="str">
        <f t="shared" si="76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7"/>
        <v>#N/A</v>
      </c>
      <c r="X270" s="60" t="s">
        <v>1955</v>
      </c>
      <c r="Z270" s="9" t="str">
        <f t="shared" si="78"/>
        <v>wand_ai_670_CO</v>
      </c>
    </row>
    <row r="271" spans="1:26">
      <c r="A271" s="9" t="s">
        <v>1094</v>
      </c>
      <c r="B271" s="9" t="s">
        <v>1137</v>
      </c>
      <c r="C271" s="9">
        <v>5</v>
      </c>
      <c r="D271" s="9">
        <v>9</v>
      </c>
      <c r="E271" s="9" t="str">
        <f t="shared" si="85"/>
        <v>BZ-5F09</v>
      </c>
      <c r="F271" s="9" t="s">
        <v>1066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99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75"/>
        <v>Conjuration</v>
      </c>
      <c r="T271" s="9" t="str">
        <f t="shared" si="76"/>
        <v>CO</v>
      </c>
      <c r="U271" s="9" t="e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>INDEX('Wand Mapping'!K:K, U271)</f>
        <v>#N/A</v>
      </c>
      <c r="W271" s="9" t="e">
        <f t="shared" si="77"/>
        <v>#N/A</v>
      </c>
      <c r="X271" s="60" t="s">
        <v>1954</v>
      </c>
      <c r="Z271" s="9" t="str">
        <f t="shared" si="78"/>
        <v>wand_ai_A00_CO</v>
      </c>
    </row>
    <row r="272" spans="1:26">
      <c r="A272" s="9" t="s">
        <v>68</v>
      </c>
      <c r="B272" s="9" t="s">
        <v>1138</v>
      </c>
      <c r="C272" s="9">
        <v>5</v>
      </c>
      <c r="D272" s="9">
        <v>9</v>
      </c>
      <c r="E272" s="9" t="str">
        <f t="shared" si="85"/>
        <v>BZ-5G09</v>
      </c>
      <c r="F272" s="9" t="s">
        <v>1067</v>
      </c>
      <c r="G272" s="9" t="s">
        <v>655</v>
      </c>
      <c r="H272" s="9" t="s">
        <v>652</v>
      </c>
      <c r="J272" s="9">
        <f>MATCH($A272, 'Spells By School'!A:A, 0)</f>
        <v>34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75"/>
        <v>Abjuration</v>
      </c>
      <c r="T272" s="9" t="str">
        <f t="shared" si="76"/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13</v>
      </c>
      <c r="V272" s="9" t="str">
        <f>INDEX('Wand Mapping'!K:K, U272)</f>
        <v>wand_ai_110</v>
      </c>
      <c r="W272" s="9" t="str">
        <f t="shared" si="77"/>
        <v>wand_ai_110_AB</v>
      </c>
      <c r="Z272" s="9" t="str">
        <f t="shared" si="78"/>
        <v>wand_ai_110_AB</v>
      </c>
    </row>
    <row r="273" spans="1:26">
      <c r="A273" s="9" t="s">
        <v>213</v>
      </c>
      <c r="B273" s="9" t="s">
        <v>1139</v>
      </c>
      <c r="C273" s="9">
        <v>5</v>
      </c>
      <c r="D273" s="9">
        <v>9</v>
      </c>
      <c r="E273" s="9" t="str">
        <f t="shared" si="85"/>
        <v>BZ-5H09</v>
      </c>
      <c r="F273" s="9" t="s">
        <v>1068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75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75"/>
        <v>Invocation</v>
      </c>
      <c r="T273" s="9" t="str">
        <f t="shared" si="76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37</v>
      </c>
      <c r="V273" s="9" t="str">
        <f>INDEX('Wand Mapping'!K:K, U273)</f>
        <v>wand_ai_350</v>
      </c>
      <c r="W273" s="9" t="str">
        <f t="shared" si="77"/>
        <v>wand_ai_350_EV</v>
      </c>
      <c r="Z273" s="9" t="str">
        <f t="shared" si="78"/>
        <v>wand_ai_350_EV</v>
      </c>
    </row>
    <row r="274" spans="1:26">
      <c r="A274" s="9" t="s">
        <v>602</v>
      </c>
      <c r="B274" s="9" t="s">
        <v>1140</v>
      </c>
      <c r="C274" s="9">
        <v>5</v>
      </c>
      <c r="D274" s="9">
        <v>9</v>
      </c>
      <c r="E274" s="9" t="str">
        <f t="shared" si="85"/>
        <v>BZ-5I09</v>
      </c>
      <c r="F274" s="9" t="s">
        <v>1069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75"/>
        <v>Conjuration</v>
      </c>
      <c r="T274" s="9" t="str">
        <f t="shared" si="76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96</v>
      </c>
      <c r="V274" s="9" t="str">
        <f>INDEX('Wand Mapping'!K:K, U274)</f>
        <v>wand_ai_940</v>
      </c>
      <c r="W274" s="9" t="str">
        <f t="shared" si="77"/>
        <v>wand_ai_940_CO</v>
      </c>
      <c r="Z274" s="9" t="str">
        <f t="shared" si="78"/>
        <v>wand_ai_940_CO</v>
      </c>
    </row>
    <row r="275" spans="1:26">
      <c r="A275" s="9" t="s">
        <v>319</v>
      </c>
      <c r="B275" s="9" t="s">
        <v>1141</v>
      </c>
      <c r="C275" s="9">
        <v>5</v>
      </c>
      <c r="D275" s="9">
        <v>9</v>
      </c>
      <c r="E275" s="9" t="str">
        <f t="shared" si="85"/>
        <v>BZ-5J09</v>
      </c>
      <c r="F275" s="9" t="s">
        <v>1070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17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75"/>
        <v>Necromancy</v>
      </c>
      <c r="T275" s="9" t="str">
        <f t="shared" ca="1" si="76"/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52</v>
      </c>
      <c r="V275" s="9" t="str">
        <f ca="1">INDEX('Wand Mapping'!K:K, U275)</f>
        <v>wand_ai_500</v>
      </c>
      <c r="W275" s="9" t="str">
        <f t="shared" ca="1" si="77"/>
        <v>wand_ai_500_NE</v>
      </c>
      <c r="Z275" s="9" t="str">
        <f t="shared" ca="1" si="78"/>
        <v>wand_ai_500_NE</v>
      </c>
    </row>
    <row r="276" spans="1:26">
      <c r="A276" s="9" t="s">
        <v>1087</v>
      </c>
      <c r="B276" s="9" t="s">
        <v>1142</v>
      </c>
      <c r="C276" s="9">
        <v>5</v>
      </c>
      <c r="D276" s="9">
        <v>9</v>
      </c>
      <c r="E276" s="9" t="str">
        <f t="shared" si="85"/>
        <v>BZ-5K09</v>
      </c>
      <c r="F276" s="9" t="s">
        <v>1071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75"/>
        <v>###error###</v>
      </c>
      <c r="T276" s="9" t="str">
        <f t="shared" ca="1" si="76"/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t="shared" ca="1" si="77"/>
        <v>#VALUE!</v>
      </c>
      <c r="X276" s="9" t="s">
        <v>1941</v>
      </c>
      <c r="Z276" s="9" t="str">
        <f t="shared" si="78"/>
        <v>IWAND11</v>
      </c>
    </row>
    <row r="277" spans="1:26">
      <c r="A277" s="9" t="s">
        <v>79</v>
      </c>
      <c r="B277" s="9" t="s">
        <v>1143</v>
      </c>
      <c r="C277" s="9">
        <v>5</v>
      </c>
      <c r="D277" s="9">
        <v>9</v>
      </c>
      <c r="E277" s="9" t="str">
        <f t="shared" si="85"/>
        <v>BZ-5L09</v>
      </c>
      <c r="F277" s="9" t="s">
        <v>1072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>
        <f ca="1">MATCH($A277, 'Spells By School'!G:G, 0)</f>
        <v>54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ca="1" si="75"/>
        <v>Necromancy</v>
      </c>
      <c r="T277" s="9" t="str">
        <f t="shared" ca="1" si="76"/>
        <v>NE</v>
      </c>
      <c r="U277" s="9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14</v>
      </c>
      <c r="V277" s="9" t="str">
        <f ca="1">INDEX('Wand Mapping'!K:K, U277)</f>
        <v>wand_ai_120</v>
      </c>
      <c r="W277" s="9" t="str">
        <f t="shared" ca="1" si="77"/>
        <v>wand_ai_120_NE</v>
      </c>
      <c r="Z277" s="9" t="str">
        <f t="shared" ca="1" si="78"/>
        <v>wand_ai_120_NE</v>
      </c>
    </row>
    <row r="278" spans="1:26">
      <c r="A278" s="47" t="s">
        <v>1088</v>
      </c>
      <c r="B278" s="9" t="s">
        <v>1144</v>
      </c>
      <c r="C278" s="9">
        <v>5</v>
      </c>
      <c r="D278" s="9">
        <v>9</v>
      </c>
      <c r="E278" s="9" t="str">
        <f t="shared" si="85"/>
        <v>BZ-5M09</v>
      </c>
      <c r="F278" s="9" t="s">
        <v>1073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ref="S278:S341" ca="1" si="86">IF(ISNA($J278), IF(ISNA($K278), IF(ISNA($L278), IF(ISNA($M278), IF(ISNA($N278), IF(ISNA($O278), IF(ISNA($P278), IF(ISNA($Q278), IF(ISNA($R278), "###error###", R$1),Q$1),P$1),O$1),N$1),M$1),L$1),K$1),J$1)</f>
        <v>###error###</v>
      </c>
      <c r="T278" s="9" t="str">
        <f t="shared" ref="T278:T341" ca="1" si="87">IF(ISNA($J278), IF(ISNA($K278), IF(ISNA($L278), IF(ISNA($M278), IF(ISNA($N278), IF(ISNA($O278), IF(ISNA($P278), IF(ISNA($Q278), IF(ISNA($R278), "###error###", "WM"),"IL"),"NE"),"EN"),"EV"),"TR"),"DI"),"CO"),"AB")</f>
        <v>###error###</v>
      </c>
      <c r="U278" s="9" t="str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###error###</v>
      </c>
      <c r="V278" s="9" t="e">
        <f ca="1">INDEX('Wand Mapping'!K:K, U278)</f>
        <v>#VALUE!</v>
      </c>
      <c r="W278" s="9" t="e">
        <f t="shared" ref="W278:W341" ca="1" si="88">_xlfn.CONCAT(V278, "_", T278)</f>
        <v>#VALUE!</v>
      </c>
      <c r="X278" s="61" t="s">
        <v>1947</v>
      </c>
      <c r="Y278" s="9" t="s">
        <v>243</v>
      </c>
      <c r="Z278" s="9" t="str">
        <f t="shared" ref="Z278:Z341" si="89">IF(ISBLANK(X278), W278, X278)</f>
        <v>wand_ai_400_DI</v>
      </c>
    </row>
    <row r="279" spans="1:26">
      <c r="A279" s="9" t="s">
        <v>524</v>
      </c>
      <c r="B279" s="9" t="s">
        <v>1146</v>
      </c>
      <c r="C279" s="9">
        <v>5</v>
      </c>
      <c r="D279" s="9">
        <v>9</v>
      </c>
      <c r="E279" s="9" t="str">
        <f t="shared" si="85"/>
        <v>BZ-5O09</v>
      </c>
      <c r="F279" s="9" t="s">
        <v>1075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11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86"/>
        <v>Transmutation</v>
      </c>
      <c r="T279" s="9" t="str">
        <f t="shared" si="87"/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84</v>
      </c>
      <c r="V279" s="9" t="str">
        <f>INDEX('Wand Mapping'!K:K, U279)</f>
        <v>wand_ai_820</v>
      </c>
      <c r="W279" s="9" t="str">
        <f t="shared" si="88"/>
        <v>wand_ai_820_TR</v>
      </c>
      <c r="Z279" s="9" t="str">
        <f t="shared" si="89"/>
        <v>wand_ai_820_TR</v>
      </c>
    </row>
    <row r="280" spans="1:26">
      <c r="A280" s="9" t="s">
        <v>475</v>
      </c>
      <c r="B280" s="9" t="s">
        <v>1147</v>
      </c>
      <c r="C280" s="9">
        <v>5</v>
      </c>
      <c r="D280" s="9">
        <v>9</v>
      </c>
      <c r="E280" s="9" t="str">
        <f t="shared" si="85"/>
        <v>BZ-5P09</v>
      </c>
      <c r="F280" s="9" t="s">
        <v>1076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4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86"/>
        <v>Enchantment</v>
      </c>
      <c r="T280" s="9" t="str">
        <f t="shared" si="87"/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77</v>
      </c>
      <c r="V280" s="9" t="str">
        <f>INDEX('Wand Mapping'!K:K, U280)</f>
        <v>wand_ai_750</v>
      </c>
      <c r="W280" s="9" t="str">
        <f t="shared" si="88"/>
        <v>wand_ai_750_EN</v>
      </c>
      <c r="Z280" s="9" t="str">
        <f t="shared" si="89"/>
        <v>wand_ai_750_EN</v>
      </c>
    </row>
    <row r="281" spans="1:26">
      <c r="A281" s="9" t="s">
        <v>517</v>
      </c>
      <c r="B281" s="9" t="s">
        <v>1148</v>
      </c>
      <c r="C281" s="9">
        <v>5</v>
      </c>
      <c r="D281" s="9">
        <v>9</v>
      </c>
      <c r="E281" s="9" t="str">
        <f t="shared" si="85"/>
        <v>BZ-5Q09</v>
      </c>
      <c r="F281" s="9" t="s">
        <v>1077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>
        <f>MATCH($A281, 'Spells By School'!D:D, 0)</f>
        <v>46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86"/>
        <v>Transmutation</v>
      </c>
      <c r="T281" s="9" t="str">
        <f t="shared" si="87"/>
        <v>TR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83</v>
      </c>
      <c r="V281" s="9" t="str">
        <f>INDEX('Wand Mapping'!K:K, U281)</f>
        <v>wand_ai_810</v>
      </c>
      <c r="W281" s="9" t="str">
        <f t="shared" si="88"/>
        <v>wand_ai_810_TR</v>
      </c>
      <c r="Z281" s="9" t="str">
        <f t="shared" si="89"/>
        <v>wand_ai_810_TR</v>
      </c>
    </row>
    <row r="282" spans="1:26">
      <c r="A282" s="9" t="s">
        <v>42</v>
      </c>
      <c r="B282" s="9" t="s">
        <v>1149</v>
      </c>
      <c r="C282" s="9">
        <v>5</v>
      </c>
      <c r="D282" s="9">
        <v>9</v>
      </c>
      <c r="E282" s="9" t="str">
        <f t="shared" si="85"/>
        <v>BZ-5R09</v>
      </c>
      <c r="F282" s="9" t="s">
        <v>1078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86"/>
        <v>Necromancy</v>
      </c>
      <c r="T282" s="9" t="str">
        <f t="shared" ca="1" si="87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 ca="1">INDEX('Wand Mapping'!K:K, U282)</f>
        <v>wand_ai_060</v>
      </c>
      <c r="W282" s="9" t="str">
        <f t="shared" ca="1" si="88"/>
        <v>wand_ai_060_NE</v>
      </c>
      <c r="Z282" s="9" t="str">
        <f t="shared" ca="1" si="89"/>
        <v>wand_ai_060_NE</v>
      </c>
    </row>
    <row r="283" spans="1:26">
      <c r="A283" s="9" t="s">
        <v>71</v>
      </c>
      <c r="B283" s="9" t="s">
        <v>1150</v>
      </c>
      <c r="C283" s="9">
        <v>5</v>
      </c>
      <c r="D283" s="9">
        <v>9</v>
      </c>
      <c r="E283" s="9" t="str">
        <f t="shared" si="85"/>
        <v>BZ-5S09</v>
      </c>
      <c r="F283" s="9" t="s">
        <v>1079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62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86"/>
        <v>Necromancy</v>
      </c>
      <c r="T283" s="9" t="str">
        <f t="shared" ca="1" si="87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 ca="1">INDEX('Wand Mapping'!K:K, U283)</f>
        <v>wand_ai_110</v>
      </c>
      <c r="W283" s="9" t="str">
        <f t="shared" ca="1" si="88"/>
        <v>wand_ai_110_NE</v>
      </c>
      <c r="Z283" s="9" t="str">
        <f t="shared" ca="1" si="89"/>
        <v>wand_ai_110_NE</v>
      </c>
    </row>
    <row r="284" spans="1:26">
      <c r="A284" s="9" t="s">
        <v>592</v>
      </c>
      <c r="B284" s="9" t="s">
        <v>1151</v>
      </c>
      <c r="C284" s="9">
        <v>5</v>
      </c>
      <c r="D284" s="9">
        <v>9</v>
      </c>
      <c r="E284" s="9" t="str">
        <f t="shared" si="85"/>
        <v>BZ-5T09</v>
      </c>
      <c r="F284" s="9" t="s">
        <v>1080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>
        <f>MATCH($A284, 'Spells By School'!F:F, 0)</f>
        <v>26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86"/>
        <v>Enchantment</v>
      </c>
      <c r="T284" s="9" t="str">
        <f t="shared" si="87"/>
        <v>EN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94</v>
      </c>
      <c r="V284" s="9" t="str">
        <f>INDEX('Wand Mapping'!K:K, U284)</f>
        <v>wand_ai_920</v>
      </c>
      <c r="W284" s="9" t="str">
        <f t="shared" si="88"/>
        <v>wand_ai_920_EN</v>
      </c>
      <c r="Z284" s="9" t="str">
        <f t="shared" si="89"/>
        <v>wand_ai_920_EN</v>
      </c>
    </row>
    <row r="285" spans="1:26">
      <c r="A285" s="9" t="s">
        <v>569</v>
      </c>
      <c r="B285" s="9" t="s">
        <v>1152</v>
      </c>
      <c r="C285" s="9">
        <v>5</v>
      </c>
      <c r="D285" s="9">
        <v>9</v>
      </c>
      <c r="E285" s="9" t="str">
        <f t="shared" si="85"/>
        <v>BZ-5U09</v>
      </c>
      <c r="F285" s="9" t="s">
        <v>1081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59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86"/>
        <v>Transmutation</v>
      </c>
      <c r="T285" s="9" t="str">
        <f t="shared" si="87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91</v>
      </c>
      <c r="V285" s="9" t="str">
        <f>INDEX('Wand Mapping'!K:K, U285)</f>
        <v>wand_ai_890</v>
      </c>
      <c r="W285" s="9" t="str">
        <f t="shared" si="88"/>
        <v>wand_ai_890_TR</v>
      </c>
      <c r="Z285" s="9" t="str">
        <f t="shared" si="89"/>
        <v>wand_ai_890_TR</v>
      </c>
    </row>
    <row r="286" spans="1:26">
      <c r="A286" s="9" t="s">
        <v>1090</v>
      </c>
      <c r="B286" s="9" t="s">
        <v>1153</v>
      </c>
      <c r="C286" s="9">
        <v>5</v>
      </c>
      <c r="D286" s="9">
        <v>9</v>
      </c>
      <c r="E286" s="9" t="str">
        <f t="shared" si="85"/>
        <v>BZ-5V09</v>
      </c>
      <c r="F286" s="9" t="s">
        <v>1082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79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ca="1" si="86"/>
        <v>Necromancy</v>
      </c>
      <c r="T286" s="9" t="str">
        <f t="shared" ca="1" si="87"/>
        <v>NE</v>
      </c>
      <c r="U286" s="9" t="e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 ca="1">INDEX('Wand Mapping'!K:K, U286)</f>
        <v>#N/A</v>
      </c>
      <c r="W286" s="9" t="e">
        <f t="shared" ca="1" si="88"/>
        <v>#N/A</v>
      </c>
      <c r="X286" s="60" t="s">
        <v>1962</v>
      </c>
      <c r="Z286" s="9" t="str">
        <f t="shared" si="89"/>
        <v>wand_ai_770_NE</v>
      </c>
    </row>
    <row r="287" spans="1:26">
      <c r="A287" s="9" t="s">
        <v>384</v>
      </c>
      <c r="B287" s="9" t="s">
        <v>1154</v>
      </c>
      <c r="C287" s="9">
        <v>5</v>
      </c>
      <c r="D287" s="9">
        <v>9</v>
      </c>
      <c r="E287" s="9" t="str">
        <f t="shared" si="85"/>
        <v>BZ-5W09</v>
      </c>
      <c r="F287" s="9" t="s">
        <v>1083</v>
      </c>
      <c r="G287" s="9" t="s">
        <v>655</v>
      </c>
      <c r="H287" s="9" t="s">
        <v>652</v>
      </c>
      <c r="J287" s="9">
        <f>MATCH($A287, 'Spells By School'!A:A, 0)</f>
        <v>62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86"/>
        <v>Abjuration</v>
      </c>
      <c r="T287" s="9" t="str">
        <f t="shared" si="87"/>
        <v>AB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63</v>
      </c>
      <c r="V287" s="9" t="str">
        <f>INDEX('Wand Mapping'!K:K, U287)</f>
        <v>wand_ai_610</v>
      </c>
      <c r="W287" s="9" t="str">
        <f t="shared" si="88"/>
        <v>wand_ai_610_AB</v>
      </c>
      <c r="Z287" s="9" t="str">
        <f t="shared" si="89"/>
        <v>wand_ai_610_AB</v>
      </c>
    </row>
    <row r="288" spans="1:26">
      <c r="A288" s="9" t="s">
        <v>477</v>
      </c>
      <c r="B288" s="9" t="s">
        <v>1155</v>
      </c>
      <c r="C288" s="9">
        <v>5</v>
      </c>
      <c r="D288" s="9">
        <v>9</v>
      </c>
      <c r="E288" s="9" t="str">
        <f t="shared" si="85"/>
        <v>BZ-5X09</v>
      </c>
      <c r="F288" s="9" t="s">
        <v>1084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22</v>
      </c>
      <c r="R288" s="9" t="e">
        <f>MATCH($A288, 'Spells By School'!I:I, 0)</f>
        <v>#N/A</v>
      </c>
      <c r="S288" s="9" t="str">
        <f t="shared" ca="1" si="86"/>
        <v>Illusion</v>
      </c>
      <c r="T288" s="9" t="str">
        <f t="shared" ca="1" si="87"/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77</v>
      </c>
      <c r="V288" s="9" t="str">
        <f ca="1">INDEX('Wand Mapping'!K:K, U288)</f>
        <v>wand_ai_750</v>
      </c>
      <c r="W288" s="9" t="str">
        <f t="shared" ca="1" si="88"/>
        <v>wand_ai_750_IL</v>
      </c>
      <c r="Z288" s="9" t="str">
        <f t="shared" ca="1" si="89"/>
        <v>wand_ai_750_IL</v>
      </c>
    </row>
    <row r="289" spans="1:26">
      <c r="A289" s="9" t="s">
        <v>397</v>
      </c>
      <c r="B289" s="9" t="s">
        <v>1156</v>
      </c>
      <c r="C289" s="9">
        <v>5</v>
      </c>
      <c r="D289" s="9">
        <v>9</v>
      </c>
      <c r="E289" s="9" t="str">
        <f t="shared" si="85"/>
        <v>BZ-5Y09</v>
      </c>
      <c r="F289" s="9" t="s">
        <v>1085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42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86"/>
        <v>Conjuration</v>
      </c>
      <c r="T289" s="9" t="str">
        <f t="shared" si="8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65</v>
      </c>
      <c r="V289" s="9" t="str">
        <f>INDEX('Wand Mapping'!K:K, U289)</f>
        <v>wand_ai_630</v>
      </c>
      <c r="W289" s="9" t="str">
        <f t="shared" si="88"/>
        <v>wand_ai_630_CO</v>
      </c>
      <c r="Z289" s="9" t="str">
        <f t="shared" si="89"/>
        <v>wand_ai_630_CO</v>
      </c>
    </row>
    <row r="290" spans="1:26">
      <c r="A290" s="9" t="s">
        <v>165</v>
      </c>
      <c r="B290" s="9" t="s">
        <v>1157</v>
      </c>
      <c r="C290" s="9">
        <v>5</v>
      </c>
      <c r="D290" s="9">
        <v>9</v>
      </c>
      <c r="E290" s="9" t="str">
        <f t="shared" si="85"/>
        <v>BZ-5Z09</v>
      </c>
      <c r="F290" s="9" t="s">
        <v>1086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56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86"/>
        <v>Necromancy</v>
      </c>
      <c r="T290" s="9" t="str">
        <f t="shared" ca="1" si="8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29</v>
      </c>
      <c r="V290" s="9" t="str">
        <f ca="1">INDEX('Wand Mapping'!K:K, U290)</f>
        <v>wand_ai_270</v>
      </c>
      <c r="W290" s="9" t="str">
        <f t="shared" ca="1" si="88"/>
        <v>wand_ai_270_NE</v>
      </c>
      <c r="Z290" s="9" t="str">
        <f t="shared" ca="1" si="89"/>
        <v>wand_ai_270_NE</v>
      </c>
    </row>
    <row r="291" spans="1:26">
      <c r="A291" s="9" t="s">
        <v>532</v>
      </c>
      <c r="B291" s="9" t="s">
        <v>1200</v>
      </c>
      <c r="C291" s="9">
        <v>6</v>
      </c>
      <c r="D291" s="9">
        <v>12</v>
      </c>
      <c r="E291" s="9" t="str">
        <f t="shared" si="85"/>
        <v>BZ-6-12</v>
      </c>
      <c r="F291" s="9" t="s">
        <v>1161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43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86"/>
        <v>Conjuration</v>
      </c>
      <c r="T291" s="9" t="str">
        <f t="shared" si="87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85</v>
      </c>
      <c r="V291" s="9" t="str">
        <f>INDEX('Wand Mapping'!K:K, U291)</f>
        <v>wand_ai_830</v>
      </c>
      <c r="W291" s="9" t="str">
        <f t="shared" si="88"/>
        <v>wand_ai_830_CO</v>
      </c>
      <c r="Z291" s="9" t="str">
        <f t="shared" si="89"/>
        <v>wand_ai_830_CO</v>
      </c>
    </row>
    <row r="292" spans="1:26">
      <c r="A292" s="9" t="s">
        <v>345</v>
      </c>
      <c r="B292" s="9" t="s">
        <v>1201</v>
      </c>
      <c r="C292" s="9">
        <v>6</v>
      </c>
      <c r="D292" s="9">
        <v>12</v>
      </c>
      <c r="E292" s="9" t="str">
        <f t="shared" si="85"/>
        <v>BZ-6!12</v>
      </c>
      <c r="F292" s="9" t="s">
        <v>1162</v>
      </c>
      <c r="G292" s="9" t="s">
        <v>655</v>
      </c>
      <c r="H292" s="9" t="s">
        <v>652</v>
      </c>
      <c r="J292" s="9">
        <f>MATCH($A292, 'Spells By School'!A:A, 0)</f>
        <v>20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86"/>
        <v>Abjuration</v>
      </c>
      <c r="T292" s="9" t="str">
        <f t="shared" si="87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57</v>
      </c>
      <c r="V292" s="9" t="str">
        <f>INDEX('Wand Mapping'!K:K, U292)</f>
        <v>wand_ai_550</v>
      </c>
      <c r="W292" s="9" t="str">
        <f t="shared" si="88"/>
        <v>wand_ai_550_AB</v>
      </c>
      <c r="Z292" s="9" t="str">
        <f t="shared" si="89"/>
        <v>wand_ai_550_AB</v>
      </c>
    </row>
    <row r="293" spans="1:26">
      <c r="A293" s="9" t="s">
        <v>168</v>
      </c>
      <c r="B293" s="9" t="s">
        <v>1202</v>
      </c>
      <c r="C293" s="9">
        <v>6</v>
      </c>
      <c r="D293" s="9">
        <v>12</v>
      </c>
      <c r="E293" s="9" t="str">
        <f t="shared" si="85"/>
        <v>BZ-6_12</v>
      </c>
      <c r="F293" s="9" t="s">
        <v>1163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84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86"/>
        <v>Transmutation</v>
      </c>
      <c r="T293" s="9" t="str">
        <f t="shared" si="87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30</v>
      </c>
      <c r="V293" s="9" t="str">
        <f>INDEX('Wand Mapping'!K:K, U293)</f>
        <v>wand_ai_280</v>
      </c>
      <c r="W293" s="9" t="str">
        <f t="shared" si="88"/>
        <v>wand_ai_280_TR</v>
      </c>
      <c r="Z293" s="9" t="str">
        <f t="shared" si="89"/>
        <v>wand_ai_280_TR</v>
      </c>
    </row>
    <row r="294" spans="1:26">
      <c r="A294" s="9" t="s">
        <v>317</v>
      </c>
      <c r="B294" s="9" t="s">
        <v>751</v>
      </c>
      <c r="C294" s="9">
        <v>6</v>
      </c>
      <c r="D294" s="9">
        <v>12</v>
      </c>
      <c r="E294" s="9" t="str">
        <f t="shared" si="85"/>
        <v>BZ-6012</v>
      </c>
      <c r="F294" s="9" t="s">
        <v>1164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29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86"/>
        <v>Transmutation</v>
      </c>
      <c r="T294" s="9" t="str">
        <f t="shared" si="87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52</v>
      </c>
      <c r="V294" s="9" t="str">
        <f>INDEX('Wand Mapping'!K:K, U294)</f>
        <v>wand_ai_500</v>
      </c>
      <c r="W294" s="9" t="str">
        <f t="shared" si="88"/>
        <v>wand_ai_500_TR</v>
      </c>
      <c r="Z294" s="9" t="str">
        <f t="shared" si="89"/>
        <v>wand_ai_500_TR</v>
      </c>
    </row>
    <row r="295" spans="1:26">
      <c r="A295" s="9" t="s">
        <v>21</v>
      </c>
      <c r="B295" s="9" t="s">
        <v>752</v>
      </c>
      <c r="C295" s="9">
        <v>6</v>
      </c>
      <c r="D295" s="9">
        <v>12</v>
      </c>
      <c r="E295" s="9" t="str">
        <f t="shared" si="85"/>
        <v>BZ-6112</v>
      </c>
      <c r="F295" s="9" t="s">
        <v>1165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>
        <f ca="1">MATCH($A295, 'Spells By School'!G:G, 0)</f>
        <v>23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ca="1" si="86"/>
        <v>Necromancy</v>
      </c>
      <c r="T295" s="9" t="str">
        <f t="shared" ca="1" si="87"/>
        <v>NE</v>
      </c>
      <c r="U295" s="9">
        <f ca="1"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4</v>
      </c>
      <c r="V295" s="9" t="str">
        <f ca="1">INDEX('Wand Mapping'!K:K, U295)</f>
        <v>wand_ai_020</v>
      </c>
      <c r="W295" s="9" t="str">
        <f t="shared" ca="1" si="88"/>
        <v>wand_ai_020_NE</v>
      </c>
      <c r="Z295" s="9" t="str">
        <f t="shared" ca="1" si="89"/>
        <v>wand_ai_020_NE</v>
      </c>
    </row>
    <row r="296" spans="1:26">
      <c r="A296" s="9" t="s">
        <v>459</v>
      </c>
      <c r="B296" s="9" t="s">
        <v>753</v>
      </c>
      <c r="C296" s="9">
        <v>6</v>
      </c>
      <c r="D296" s="9">
        <v>12</v>
      </c>
      <c r="E296" s="9" t="str">
        <f t="shared" si="85"/>
        <v>BZ-6212</v>
      </c>
      <c r="F296" s="9" t="s">
        <v>1166</v>
      </c>
      <c r="G296" s="9" t="s">
        <v>655</v>
      </c>
      <c r="H296" s="9" t="s">
        <v>652</v>
      </c>
      <c r="J296" s="9">
        <f>MATCH($A296, 'Spells By School'!A:A, 0)</f>
        <v>47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86"/>
        <v>Abjuration</v>
      </c>
      <c r="T296" s="9" t="str">
        <f t="shared" si="87"/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75</v>
      </c>
      <c r="V296" s="9" t="str">
        <f>INDEX('Wand Mapping'!K:K, U296)</f>
        <v>wand_ai_730</v>
      </c>
      <c r="W296" s="9" t="str">
        <f t="shared" si="88"/>
        <v>wand_ai_730_AB</v>
      </c>
      <c r="Z296" s="9" t="str">
        <f t="shared" si="89"/>
        <v>wand_ai_730_AB</v>
      </c>
    </row>
    <row r="297" spans="1:26">
      <c r="A297" s="9" t="s">
        <v>272</v>
      </c>
      <c r="B297" s="9" t="s">
        <v>754</v>
      </c>
      <c r="C297" s="9">
        <v>6</v>
      </c>
      <c r="D297" s="9">
        <v>12</v>
      </c>
      <c r="E297" s="9" t="str">
        <f t="shared" si="85"/>
        <v>BZ-6312</v>
      </c>
      <c r="F297" s="9" t="s">
        <v>1167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>
        <f>MATCH($A297, 'Spells By School'!H:H, 0)</f>
        <v>17</v>
      </c>
      <c r="R297" s="9" t="e">
        <f>MATCH($A297, 'Spells By School'!I:I, 0)</f>
        <v>#N/A</v>
      </c>
      <c r="S297" s="9" t="str">
        <f t="shared" ca="1" si="86"/>
        <v>Illusion</v>
      </c>
      <c r="T297" s="9" t="str">
        <f t="shared" ca="1" si="87"/>
        <v>IL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 ca="1">INDEX('Wand Mapping'!K:K, U297)</f>
        <v>wand_ai_430</v>
      </c>
      <c r="W297" s="9" t="str">
        <f t="shared" ca="1" si="88"/>
        <v>wand_ai_430_IL</v>
      </c>
      <c r="Z297" s="9" t="str">
        <f t="shared" ca="1" si="89"/>
        <v>wand_ai_430_IL</v>
      </c>
    </row>
    <row r="298" spans="1:26">
      <c r="A298" s="9" t="s">
        <v>563</v>
      </c>
      <c r="B298" s="9" t="s">
        <v>755</v>
      </c>
      <c r="C298" s="9">
        <v>6</v>
      </c>
      <c r="D298" s="9">
        <v>12</v>
      </c>
      <c r="E298" s="9" t="str">
        <f t="shared" si="85"/>
        <v>BZ-6412</v>
      </c>
      <c r="F298" s="9" t="s">
        <v>1168</v>
      </c>
      <c r="G298" s="9" t="s">
        <v>655</v>
      </c>
      <c r="H298" s="9" t="s">
        <v>652</v>
      </c>
      <c r="J298" s="9">
        <f>MATCH($A298, 'Spells By School'!A:A, 0)</f>
        <v>37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86"/>
        <v>Abjuration</v>
      </c>
      <c r="T298" s="9" t="str">
        <f t="shared" si="87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 t="shared" si="88"/>
        <v>wand_ai_880_AB</v>
      </c>
      <c r="Z298" s="9" t="str">
        <f t="shared" si="89"/>
        <v>wand_ai_880_AB</v>
      </c>
    </row>
    <row r="299" spans="1:26">
      <c r="A299" s="9" t="s">
        <v>420</v>
      </c>
      <c r="B299" s="9" t="s">
        <v>757</v>
      </c>
      <c r="C299" s="9">
        <v>6</v>
      </c>
      <c r="D299" s="9">
        <v>12</v>
      </c>
      <c r="E299" s="9" t="str">
        <f t="shared" si="85"/>
        <v>BZ-6612</v>
      </c>
      <c r="F299" s="9" t="s">
        <v>1170</v>
      </c>
      <c r="G299" s="9" t="s">
        <v>655</v>
      </c>
      <c r="H299" s="9" t="s">
        <v>652</v>
      </c>
      <c r="J299" s="9">
        <f>MATCH($A299, 'Spells By School'!A:A, 0)</f>
        <v>48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86"/>
        <v>Abjuration</v>
      </c>
      <c r="T299" s="9" t="str">
        <f t="shared" si="87"/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69</v>
      </c>
      <c r="V299" s="9" t="str">
        <f>INDEX('Wand Mapping'!K:K, U299)</f>
        <v>wand_ai_670</v>
      </c>
      <c r="W299" s="9" t="str">
        <f t="shared" si="88"/>
        <v>wand_ai_670_AB</v>
      </c>
      <c r="Z299" s="9" t="str">
        <f t="shared" si="89"/>
        <v>wand_ai_670_AB</v>
      </c>
    </row>
    <row r="300" spans="1:26">
      <c r="A300" s="9" t="s">
        <v>564</v>
      </c>
      <c r="B300" s="9" t="s">
        <v>758</v>
      </c>
      <c r="C300" s="9">
        <v>6</v>
      </c>
      <c r="D300" s="9">
        <v>12</v>
      </c>
      <c r="E300" s="9" t="str">
        <f t="shared" si="85"/>
        <v>BZ-6712</v>
      </c>
      <c r="F300" s="9" t="s">
        <v>1171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58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86"/>
        <v>Conjuration</v>
      </c>
      <c r="T300" s="9" t="str">
        <f t="shared" si="87"/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90</v>
      </c>
      <c r="V300" s="9" t="str">
        <f>INDEX('Wand Mapping'!K:K, U300)</f>
        <v>wand_ai_880</v>
      </c>
      <c r="W300" s="9" t="str">
        <f t="shared" si="88"/>
        <v>wand_ai_880_CO</v>
      </c>
      <c r="Z300" s="9" t="str">
        <f t="shared" si="89"/>
        <v>wand_ai_880_CO</v>
      </c>
    </row>
    <row r="301" spans="1:26">
      <c r="A301" s="9" t="s">
        <v>331</v>
      </c>
      <c r="B301" s="9" t="s">
        <v>759</v>
      </c>
      <c r="C301" s="9">
        <v>6</v>
      </c>
      <c r="D301" s="9">
        <v>12</v>
      </c>
      <c r="E301" s="9" t="str">
        <f t="shared" si="85"/>
        <v>BZ-6812</v>
      </c>
      <c r="F301" s="9" t="s">
        <v>1172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39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86"/>
        <v>Transmutation</v>
      </c>
      <c r="T301" s="9" t="str">
        <f t="shared" si="87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54</v>
      </c>
      <c r="V301" s="9" t="str">
        <f>INDEX('Wand Mapping'!K:K, U301)</f>
        <v>wand_ai_520</v>
      </c>
      <c r="W301" s="9" t="str">
        <f t="shared" si="88"/>
        <v>wand_ai_520_TR</v>
      </c>
      <c r="Z301" s="9" t="str">
        <f t="shared" si="89"/>
        <v>wand_ai_520_TR</v>
      </c>
    </row>
    <row r="302" spans="1:26">
      <c r="A302" s="9" t="s">
        <v>254</v>
      </c>
      <c r="B302" s="9" t="s">
        <v>760</v>
      </c>
      <c r="C302" s="9">
        <v>6</v>
      </c>
      <c r="D302" s="9">
        <v>12</v>
      </c>
      <c r="E302" s="9" t="str">
        <f t="shared" si="85"/>
        <v>BZ-6912</v>
      </c>
      <c r="F302" s="9" t="s">
        <v>1173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18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86"/>
        <v>Invocation</v>
      </c>
      <c r="T302" s="9" t="str">
        <f t="shared" si="87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88"/>
        <v>wand_ai_410_EV</v>
      </c>
      <c r="Z302" s="9" t="str">
        <f t="shared" si="89"/>
        <v>wand_ai_410_EV</v>
      </c>
    </row>
    <row r="303" spans="1:26">
      <c r="A303" s="9" t="s">
        <v>142</v>
      </c>
      <c r="B303" s="9" t="s">
        <v>1203</v>
      </c>
      <c r="C303" s="9">
        <v>6</v>
      </c>
      <c r="D303" s="9">
        <v>12</v>
      </c>
      <c r="E303" s="9" t="str">
        <f t="shared" si="85"/>
        <v>BZ-6A12</v>
      </c>
      <c r="F303" s="9" t="s">
        <v>1174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>
        <f>MATCH($A303, 'Spells By School'!E:E, 0)</f>
        <v>13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86"/>
        <v>Invocation</v>
      </c>
      <c r="T303" s="9" t="str">
        <f t="shared" si="87"/>
        <v>EV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25</v>
      </c>
      <c r="V303" s="9" t="str">
        <f>INDEX('Wand Mapping'!K:K, U303)</f>
        <v>wand_ai_230</v>
      </c>
      <c r="W303" s="9" t="str">
        <f t="shared" si="88"/>
        <v>wand_ai_230_EV</v>
      </c>
      <c r="Z303" s="9" t="str">
        <f t="shared" si="89"/>
        <v>wand_ai_230_EV</v>
      </c>
    </row>
    <row r="304" spans="1:26">
      <c r="A304" s="9" t="s">
        <v>347</v>
      </c>
      <c r="B304" s="9" t="s">
        <v>1204</v>
      </c>
      <c r="C304" s="9">
        <v>6</v>
      </c>
      <c r="D304" s="9">
        <v>12</v>
      </c>
      <c r="E304" s="9" t="str">
        <f t="shared" si="85"/>
        <v>BZ-6B12</v>
      </c>
      <c r="F304" s="9" t="s">
        <v>1175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16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86"/>
        <v>Transmutation</v>
      </c>
      <c r="T304" s="9" t="str">
        <f t="shared" si="87"/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57</v>
      </c>
      <c r="V304" s="9" t="str">
        <f>INDEX('Wand Mapping'!K:K, U304)</f>
        <v>wand_ai_550</v>
      </c>
      <c r="W304" s="9" t="str">
        <f t="shared" si="88"/>
        <v>wand_ai_550_TR</v>
      </c>
      <c r="Z304" s="9" t="str">
        <f t="shared" si="89"/>
        <v>wand_ai_550_TR</v>
      </c>
    </row>
    <row r="305" spans="1:26">
      <c r="A305" s="9" t="s">
        <v>482</v>
      </c>
      <c r="B305" s="9" t="s">
        <v>1205</v>
      </c>
      <c r="C305" s="9">
        <v>6</v>
      </c>
      <c r="D305" s="9">
        <v>12</v>
      </c>
      <c r="E305" s="9" t="str">
        <f t="shared" si="85"/>
        <v>BZ-6C12</v>
      </c>
      <c r="F305" s="9" t="s">
        <v>1176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17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86"/>
        <v>Invocation</v>
      </c>
      <c r="T305" s="9" t="str">
        <f t="shared" si="8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78</v>
      </c>
      <c r="V305" s="9" t="str">
        <f>INDEX('Wand Mapping'!K:K, U305)</f>
        <v>wand_ai_760</v>
      </c>
      <c r="W305" s="9" t="str">
        <f t="shared" si="88"/>
        <v>wand_ai_760_EV</v>
      </c>
      <c r="Z305" s="9" t="str">
        <f t="shared" si="89"/>
        <v>wand_ai_760_EV</v>
      </c>
    </row>
    <row r="306" spans="1:26">
      <c r="A306" s="42" t="s">
        <v>295</v>
      </c>
      <c r="B306" s="9" t="s">
        <v>1206</v>
      </c>
      <c r="C306" s="9">
        <v>6</v>
      </c>
      <c r="D306" s="9">
        <v>12</v>
      </c>
      <c r="E306" s="9" t="str">
        <f t="shared" si="85"/>
        <v>BZ-6D12</v>
      </c>
      <c r="F306" s="9" t="s">
        <v>1177</v>
      </c>
      <c r="G306" s="9" t="s">
        <v>655</v>
      </c>
      <c r="H306" s="9" t="s">
        <v>652</v>
      </c>
      <c r="J306" s="9">
        <f>MATCH($A306, 'Spells By School'!A:A, 0)</f>
        <v>68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86"/>
        <v>Abjuration</v>
      </c>
      <c r="T306" s="9" t="str">
        <f t="shared" si="87"/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49</v>
      </c>
      <c r="V306" s="9" t="str">
        <f>INDEX('Wand Mapping'!K:K, U306)</f>
        <v>wand_ai_470</v>
      </c>
      <c r="W306" s="9" t="str">
        <f t="shared" si="88"/>
        <v>wand_ai_470_AB</v>
      </c>
      <c r="Z306" s="9" t="str">
        <f t="shared" si="89"/>
        <v>wand_ai_470_AB</v>
      </c>
    </row>
    <row r="307" spans="1:26">
      <c r="A307" s="9" t="s">
        <v>204</v>
      </c>
      <c r="B307" s="9" t="s">
        <v>1207</v>
      </c>
      <c r="C307" s="9">
        <v>6</v>
      </c>
      <c r="D307" s="9">
        <v>12</v>
      </c>
      <c r="E307" s="9" t="str">
        <f t="shared" si="85"/>
        <v>BZ-6E12</v>
      </c>
      <c r="F307" s="9" t="s">
        <v>1178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97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86"/>
        <v>Conjuration</v>
      </c>
      <c r="T307" s="9" t="str">
        <f t="shared" si="87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36</v>
      </c>
      <c r="V307" s="9" t="str">
        <f>INDEX('Wand Mapping'!K:K, U307)</f>
        <v>wand_ai_340</v>
      </c>
      <c r="W307" s="9" t="str">
        <f t="shared" si="88"/>
        <v>wand_ai_340_CO</v>
      </c>
      <c r="Z307" s="9" t="str">
        <f t="shared" si="89"/>
        <v>wand_ai_340_CO</v>
      </c>
    </row>
    <row r="308" spans="1:26">
      <c r="A308" s="20" t="s">
        <v>62</v>
      </c>
      <c r="B308" s="9" t="s">
        <v>1208</v>
      </c>
      <c r="C308" s="9">
        <v>6</v>
      </c>
      <c r="D308" s="9">
        <v>12</v>
      </c>
      <c r="E308" s="9" t="str">
        <f t="shared" si="85"/>
        <v>BZ-6F12</v>
      </c>
      <c r="F308" s="9" t="s">
        <v>1179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20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86"/>
        <v>Conjuration</v>
      </c>
      <c r="T308" s="9" t="str">
        <f t="shared" si="8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12</v>
      </c>
      <c r="V308" s="9" t="str">
        <f>INDEX('Wand Mapping'!K:K, U308)</f>
        <v>wand_ai_100</v>
      </c>
      <c r="W308" s="9" t="str">
        <f t="shared" si="88"/>
        <v>wand_ai_100_CO</v>
      </c>
      <c r="Z308" s="9" t="str">
        <f t="shared" si="89"/>
        <v>wand_ai_100_CO</v>
      </c>
    </row>
    <row r="309" spans="1:26">
      <c r="A309" s="9" t="s">
        <v>472</v>
      </c>
      <c r="B309" s="9" t="s">
        <v>1209</v>
      </c>
      <c r="C309" s="9">
        <v>6</v>
      </c>
      <c r="D309" s="9">
        <v>12</v>
      </c>
      <c r="E309" s="9" t="str">
        <f t="shared" ref="E309:E372" si="90">_xlfn.CONCAT(B309, RIGHT(_xlfn.CONCAT("0", D309), 2))</f>
        <v>BZ-6G12</v>
      </c>
      <c r="F309" s="9" t="s">
        <v>1180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86"/>
        <v>Conjuration</v>
      </c>
      <c r="T309" s="9" t="str">
        <f t="shared" si="8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77</v>
      </c>
      <c r="V309" s="9" t="str">
        <f>INDEX('Wand Mapping'!K:K, U309)</f>
        <v>wand_ai_750</v>
      </c>
      <c r="W309" s="9" t="str">
        <f t="shared" si="88"/>
        <v>wand_ai_750_CO</v>
      </c>
      <c r="Z309" s="9" t="str">
        <f t="shared" si="89"/>
        <v>wand_ai_750_CO</v>
      </c>
    </row>
    <row r="310" spans="1:26">
      <c r="A310" s="19" t="s">
        <v>128</v>
      </c>
      <c r="B310" s="9" t="s">
        <v>1210</v>
      </c>
      <c r="C310" s="9">
        <v>6</v>
      </c>
      <c r="D310" s="9">
        <v>12</v>
      </c>
      <c r="E310" s="9" t="str">
        <f t="shared" si="90"/>
        <v>BZ-6H12</v>
      </c>
      <c r="F310" s="9" t="s">
        <v>1181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19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86"/>
        <v>Conjuration</v>
      </c>
      <c r="T310" s="9" t="str">
        <f t="shared" si="87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23</v>
      </c>
      <c r="V310" s="9" t="str">
        <f>INDEX('Wand Mapping'!K:K, U310)</f>
        <v>wand_ai_210</v>
      </c>
      <c r="W310" s="9" t="str">
        <f t="shared" si="88"/>
        <v>wand_ai_210_CO</v>
      </c>
      <c r="Z310" s="9" t="str">
        <f t="shared" si="89"/>
        <v>wand_ai_210_CO</v>
      </c>
    </row>
    <row r="311" spans="1:26">
      <c r="A311" s="9" t="s">
        <v>303</v>
      </c>
      <c r="B311" s="9" t="s">
        <v>1211</v>
      </c>
      <c r="C311" s="9">
        <v>6</v>
      </c>
      <c r="D311" s="9">
        <v>12</v>
      </c>
      <c r="E311" s="9" t="str">
        <f t="shared" si="90"/>
        <v>BZ-6I12</v>
      </c>
      <c r="F311" s="9" t="s">
        <v>1182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11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86"/>
        <v>Conjuration</v>
      </c>
      <c r="T311" s="9" t="str">
        <f t="shared" si="87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50</v>
      </c>
      <c r="V311" s="9" t="str">
        <f>INDEX('Wand Mapping'!K:K, U311)</f>
        <v>wand_ai_480</v>
      </c>
      <c r="W311" s="9" t="str">
        <f t="shared" si="88"/>
        <v>wand_ai_480_CO</v>
      </c>
      <c r="Z311" s="9" t="str">
        <f t="shared" si="89"/>
        <v>wand_ai_480_CO</v>
      </c>
    </row>
    <row r="312" spans="1:26">
      <c r="A312" s="9" t="s">
        <v>280</v>
      </c>
      <c r="B312" s="9" t="s">
        <v>1212</v>
      </c>
      <c r="C312" s="9">
        <v>6</v>
      </c>
      <c r="D312" s="9">
        <v>12</v>
      </c>
      <c r="E312" s="9" t="str">
        <f t="shared" si="90"/>
        <v>BZ-6J12</v>
      </c>
      <c r="F312" s="9" t="s">
        <v>1183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85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86"/>
        <v>Conjuration</v>
      </c>
      <c r="T312" s="9" t="str">
        <f t="shared" si="87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47</v>
      </c>
      <c r="V312" s="9" t="str">
        <f>INDEX('Wand Mapping'!K:K, U312)</f>
        <v>wand_ai_450</v>
      </c>
      <c r="W312" s="9" t="str">
        <f t="shared" si="88"/>
        <v>wand_ai_450_CO</v>
      </c>
      <c r="Z312" s="9" t="str">
        <f t="shared" si="89"/>
        <v>wand_ai_450_CO</v>
      </c>
    </row>
    <row r="313" spans="1:26">
      <c r="A313" s="9" t="s">
        <v>634</v>
      </c>
      <c r="B313" s="9" t="s">
        <v>1213</v>
      </c>
      <c r="C313" s="9">
        <v>6</v>
      </c>
      <c r="D313" s="9">
        <v>12</v>
      </c>
      <c r="E313" s="9" t="str">
        <f t="shared" si="90"/>
        <v>BZ-6K12</v>
      </c>
      <c r="F313" s="9" t="s">
        <v>1184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78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86"/>
        <v>Transmutation</v>
      </c>
      <c r="T313" s="9" t="str">
        <f t="shared" si="87"/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101</v>
      </c>
      <c r="V313" s="9" t="str">
        <f>INDEX('Wand Mapping'!K:K, U313)</f>
        <v>wand_ai_990</v>
      </c>
      <c r="W313" s="9" t="str">
        <f t="shared" si="88"/>
        <v>wand_ai_990_TR</v>
      </c>
      <c r="Z313" s="9" t="str">
        <f t="shared" si="89"/>
        <v>wand_ai_990_TR</v>
      </c>
    </row>
    <row r="314" spans="1:26">
      <c r="A314" s="9" t="s">
        <v>375</v>
      </c>
      <c r="B314" s="9" t="s">
        <v>1214</v>
      </c>
      <c r="C314" s="9">
        <v>6</v>
      </c>
      <c r="D314" s="9">
        <v>12</v>
      </c>
      <c r="E314" s="9" t="str">
        <f t="shared" si="90"/>
        <v>BZ-6L12</v>
      </c>
      <c r="F314" s="9" t="s">
        <v>1185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2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86"/>
        <v>Conjuration</v>
      </c>
      <c r="T314" s="9" t="str">
        <f t="shared" si="87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62</v>
      </c>
      <c r="V314" s="9" t="str">
        <f>INDEX('Wand Mapping'!K:K, U314)</f>
        <v>wand_ai_600</v>
      </c>
      <c r="W314" s="9" t="str">
        <f t="shared" si="88"/>
        <v>wand_ai_600_CO</v>
      </c>
      <c r="Z314" s="9" t="str">
        <f t="shared" si="89"/>
        <v>wand_ai_600_CO</v>
      </c>
    </row>
    <row r="315" spans="1:26">
      <c r="A315" s="9" t="s">
        <v>389</v>
      </c>
      <c r="B315" s="9" t="s">
        <v>1215</v>
      </c>
      <c r="C315" s="9">
        <v>6</v>
      </c>
      <c r="D315" s="9">
        <v>12</v>
      </c>
      <c r="E315" s="9" t="str">
        <f t="shared" si="90"/>
        <v>BZ-6M12</v>
      </c>
      <c r="F315" s="9" t="s">
        <v>1186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5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86"/>
        <v>Conjuration</v>
      </c>
      <c r="T315" s="9" t="str">
        <f t="shared" si="87"/>
        <v>CO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64</v>
      </c>
      <c r="V315" s="9" t="str">
        <f>INDEX('Wand Mapping'!K:K, U315)</f>
        <v>wand_ai_620</v>
      </c>
      <c r="W315" s="9" t="str">
        <f t="shared" si="88"/>
        <v>wand_ai_620_CO</v>
      </c>
      <c r="Z315" s="9" t="str">
        <f t="shared" si="89"/>
        <v>wand_ai_620_CO</v>
      </c>
    </row>
    <row r="316" spans="1:26">
      <c r="A316" s="9" t="s">
        <v>19</v>
      </c>
      <c r="B316" s="9" t="s">
        <v>1216</v>
      </c>
      <c r="C316" s="9">
        <v>6</v>
      </c>
      <c r="D316" s="9">
        <v>12</v>
      </c>
      <c r="E316" s="9" t="str">
        <f t="shared" si="90"/>
        <v>BZ-6N12</v>
      </c>
      <c r="F316" s="9" t="s">
        <v>1187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10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86"/>
        <v>Invocation</v>
      </c>
      <c r="T316" s="9" t="str">
        <f t="shared" si="87"/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88"/>
        <v>wand_ai_020_EV</v>
      </c>
      <c r="Z316" s="9" t="str">
        <f t="shared" si="89"/>
        <v>wand_ai_020_EV</v>
      </c>
    </row>
    <row r="317" spans="1:26">
      <c r="A317" s="9" t="s">
        <v>18</v>
      </c>
      <c r="B317" s="9" t="s">
        <v>1217</v>
      </c>
      <c r="C317" s="9">
        <v>6</v>
      </c>
      <c r="D317" s="9">
        <v>12</v>
      </c>
      <c r="E317" s="9" t="str">
        <f t="shared" si="90"/>
        <v>BZ-6O12</v>
      </c>
      <c r="F317" s="9" t="s">
        <v>1188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18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86"/>
        <v>Conjuration</v>
      </c>
      <c r="T317" s="9" t="str">
        <f t="shared" si="87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</v>
      </c>
      <c r="V317" s="9" t="str">
        <f>INDEX('Wand Mapping'!K:K, U317)</f>
        <v>wand_ai_020</v>
      </c>
      <c r="W317" s="9" t="str">
        <f t="shared" si="88"/>
        <v>wand_ai_020_CO</v>
      </c>
      <c r="Z317" s="9" t="str">
        <f t="shared" si="89"/>
        <v>wand_ai_020_CO</v>
      </c>
    </row>
    <row r="318" spans="1:26">
      <c r="A318" s="9" t="s">
        <v>57</v>
      </c>
      <c r="B318" s="9" t="s">
        <v>1219</v>
      </c>
      <c r="C318" s="9">
        <v>6</v>
      </c>
      <c r="D318" s="9">
        <v>12</v>
      </c>
      <c r="E318" s="9" t="str">
        <f t="shared" si="90"/>
        <v>BZ-6Q12</v>
      </c>
      <c r="F318" s="9" t="s">
        <v>1190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32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86"/>
        <v>Conjuration</v>
      </c>
      <c r="T318" s="9" t="str">
        <f t="shared" si="8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11</v>
      </c>
      <c r="V318" s="9" t="str">
        <f>INDEX('Wand Mapping'!K:K, U318)</f>
        <v>wand_ai_090</v>
      </c>
      <c r="W318" s="9" t="str">
        <f t="shared" si="88"/>
        <v>wand_ai_090_CO</v>
      </c>
      <c r="Z318" s="9" t="str">
        <f t="shared" si="89"/>
        <v>wand_ai_090_CO</v>
      </c>
    </row>
    <row r="319" spans="1:26">
      <c r="A319" s="9" t="s">
        <v>313</v>
      </c>
      <c r="B319" s="9" t="s">
        <v>1220</v>
      </c>
      <c r="C319" s="9">
        <v>6</v>
      </c>
      <c r="D319" s="9">
        <v>12</v>
      </c>
      <c r="E319" s="9" t="str">
        <f t="shared" si="90"/>
        <v>BZ-6R12</v>
      </c>
      <c r="F319" s="9" t="s">
        <v>1191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36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86"/>
        <v>Necromancy</v>
      </c>
      <c r="T319" s="9" t="str">
        <f t="shared" ca="1" si="8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51</v>
      </c>
      <c r="V319" s="9" t="str">
        <f ca="1">INDEX('Wand Mapping'!K:K, U319)</f>
        <v>wand_ai_490</v>
      </c>
      <c r="W319" s="9" t="str">
        <f t="shared" ca="1" si="88"/>
        <v>wand_ai_490_NE</v>
      </c>
      <c r="Z319" s="9" t="str">
        <f t="shared" ca="1" si="89"/>
        <v>wand_ai_490_NE</v>
      </c>
    </row>
    <row r="320" spans="1:26">
      <c r="A320" s="9" t="s">
        <v>361</v>
      </c>
      <c r="B320" s="9" t="s">
        <v>1221</v>
      </c>
      <c r="C320" s="9">
        <v>6</v>
      </c>
      <c r="D320" s="9">
        <v>12</v>
      </c>
      <c r="E320" s="9" t="str">
        <f t="shared" si="90"/>
        <v>BZ-6S12</v>
      </c>
      <c r="F320" s="9" t="s">
        <v>1192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35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86"/>
        <v>Necromancy</v>
      </c>
      <c r="T320" s="9" t="str">
        <f t="shared" ca="1" si="8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59</v>
      </c>
      <c r="V320" s="9" t="str">
        <f ca="1">INDEX('Wand Mapping'!K:K, U320)</f>
        <v>wand_ai_570</v>
      </c>
      <c r="W320" s="9" t="str">
        <f t="shared" ca="1" si="88"/>
        <v>wand_ai_570_NE</v>
      </c>
      <c r="Z320" s="9" t="str">
        <f t="shared" ca="1" si="89"/>
        <v>wand_ai_570_NE</v>
      </c>
    </row>
    <row r="321" spans="1:26">
      <c r="A321" s="9" t="s">
        <v>585</v>
      </c>
      <c r="B321" s="9" t="s">
        <v>1222</v>
      </c>
      <c r="C321" s="9">
        <v>6</v>
      </c>
      <c r="D321" s="9">
        <v>12</v>
      </c>
      <c r="E321" s="9" t="str">
        <f t="shared" si="90"/>
        <v>BZ-6T12</v>
      </c>
      <c r="F321" s="9" t="s">
        <v>1193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24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86"/>
        <v>Invocation</v>
      </c>
      <c r="T321" s="9" t="str">
        <f t="shared" si="8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93</v>
      </c>
      <c r="V321" s="9" t="str">
        <f>INDEX('Wand Mapping'!K:K, U321)</f>
        <v>wand_ai_910</v>
      </c>
      <c r="W321" s="9" t="str">
        <f t="shared" si="88"/>
        <v>wand_ai_910_EV</v>
      </c>
      <c r="Z321" s="9" t="str">
        <f t="shared" si="89"/>
        <v>wand_ai_910_EV</v>
      </c>
    </row>
    <row r="322" spans="1:26">
      <c r="A322" s="9" t="s">
        <v>421</v>
      </c>
      <c r="B322" s="9" t="s">
        <v>1223</v>
      </c>
      <c r="C322" s="9">
        <v>6</v>
      </c>
      <c r="D322" s="9">
        <v>12</v>
      </c>
      <c r="E322" s="9" t="str">
        <f t="shared" si="90"/>
        <v>BZ-6U12</v>
      </c>
      <c r="F322" s="9" t="s">
        <v>1194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17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86"/>
        <v>Transmutation</v>
      </c>
      <c r="T322" s="9" t="str">
        <f t="shared" si="87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 t="shared" si="88"/>
        <v>wand_ai_670_TR</v>
      </c>
      <c r="Z322" s="9" t="str">
        <f t="shared" si="89"/>
        <v>wand_ai_670_TR</v>
      </c>
    </row>
    <row r="323" spans="1:26">
      <c r="A323" s="9" t="s">
        <v>123</v>
      </c>
      <c r="B323" s="9" t="s">
        <v>1224</v>
      </c>
      <c r="C323" s="9">
        <v>6</v>
      </c>
      <c r="D323" s="9">
        <v>12</v>
      </c>
      <c r="E323" s="9" t="str">
        <f t="shared" si="90"/>
        <v>BZ-6V12</v>
      </c>
      <c r="F323" s="9" t="s">
        <v>1195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>
        <f>MATCH($A323, 'Spells By School'!D:D, 0)</f>
        <v>91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86"/>
        <v>Transmutation</v>
      </c>
      <c r="T323" s="9" t="str">
        <f t="shared" si="87"/>
        <v>TR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22</v>
      </c>
      <c r="V323" s="9" t="str">
        <f>INDEX('Wand Mapping'!K:K, U323)</f>
        <v>wand_ai_200</v>
      </c>
      <c r="W323" s="9" t="str">
        <f t="shared" si="88"/>
        <v>wand_ai_200_TR</v>
      </c>
      <c r="Z323" s="9" t="str">
        <f t="shared" si="89"/>
        <v>wand_ai_200_TR</v>
      </c>
    </row>
    <row r="324" spans="1:26">
      <c r="A324" s="9" t="s">
        <v>175</v>
      </c>
      <c r="B324" s="9" t="s">
        <v>1225</v>
      </c>
      <c r="C324" s="9">
        <v>6</v>
      </c>
      <c r="D324" s="9">
        <v>12</v>
      </c>
      <c r="E324" s="9" t="str">
        <f t="shared" si="90"/>
        <v>BZ-6W12</v>
      </c>
      <c r="F324" s="9" t="s">
        <v>1196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11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86"/>
        <v>Invocation</v>
      </c>
      <c r="T324" s="9" t="str">
        <f t="shared" si="87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88"/>
        <v>wand_ai_290_EV</v>
      </c>
      <c r="Z324" s="9" t="str">
        <f t="shared" si="89"/>
        <v>wand_ai_290_EV</v>
      </c>
    </row>
    <row r="325" spans="1:26">
      <c r="A325" s="38" t="s">
        <v>359</v>
      </c>
      <c r="B325" s="9" t="s">
        <v>1226</v>
      </c>
      <c r="C325" s="9">
        <v>6</v>
      </c>
      <c r="D325" s="9">
        <v>12</v>
      </c>
      <c r="E325" s="9" t="str">
        <f t="shared" si="90"/>
        <v>BZ-6X12</v>
      </c>
      <c r="F325" s="9" t="s">
        <v>1197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51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86"/>
        <v>Transmutation</v>
      </c>
      <c r="T325" s="9" t="str">
        <f t="shared" si="87"/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59</v>
      </c>
      <c r="V325" s="9" t="str">
        <f>INDEX('Wand Mapping'!K:K, U325)</f>
        <v>wand_ai_570</v>
      </c>
      <c r="W325" s="9" t="str">
        <f t="shared" si="88"/>
        <v>wand_ai_570_TR</v>
      </c>
      <c r="Y325" s="9" t="s">
        <v>1988</v>
      </c>
      <c r="Z325" s="9" t="str">
        <f t="shared" si="89"/>
        <v>wand_ai_570_TR</v>
      </c>
    </row>
    <row r="326" spans="1:26">
      <c r="A326" s="9" t="s">
        <v>411</v>
      </c>
      <c r="B326" s="9" t="s">
        <v>1227</v>
      </c>
      <c r="C326" s="9">
        <v>6</v>
      </c>
      <c r="D326" s="9">
        <v>12</v>
      </c>
      <c r="E326" s="9" t="str">
        <f t="shared" si="90"/>
        <v>BZ-6Y12</v>
      </c>
      <c r="F326" s="9" t="s">
        <v>1198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68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86"/>
        <v>Invocation</v>
      </c>
      <c r="T326" s="9" t="str">
        <f t="shared" si="87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67</v>
      </c>
      <c r="V326" s="9" t="str">
        <f>INDEX('Wand Mapping'!K:K, U326)</f>
        <v>wand_ai_650</v>
      </c>
      <c r="W326" s="9" t="str">
        <f t="shared" si="88"/>
        <v>wand_ai_650_EV</v>
      </c>
      <c r="Z326" s="9" t="str">
        <f t="shared" si="89"/>
        <v>wand_ai_650_EV</v>
      </c>
    </row>
    <row r="327" spans="1:26">
      <c r="A327" s="9" t="s">
        <v>483</v>
      </c>
      <c r="B327" s="9" t="s">
        <v>1228</v>
      </c>
      <c r="C327" s="9">
        <v>6</v>
      </c>
      <c r="D327" s="9">
        <v>12</v>
      </c>
      <c r="E327" s="9" t="str">
        <f t="shared" si="90"/>
        <v>BZ-6Z12</v>
      </c>
      <c r="F327" s="9" t="s">
        <v>1199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>
        <f>MATCH($A327, 'Spells By School'!F:F, 0)</f>
        <v>46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86"/>
        <v>Enchantment</v>
      </c>
      <c r="T327" s="9" t="str">
        <f t="shared" si="87"/>
        <v>EN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 t="shared" si="88"/>
        <v>wand_ai_760_EN</v>
      </c>
      <c r="Z327" s="9" t="str">
        <f t="shared" si="89"/>
        <v>wand_ai_760_EN</v>
      </c>
    </row>
    <row r="328" spans="1:26">
      <c r="A328" s="9" t="s">
        <v>364</v>
      </c>
      <c r="B328" s="9" t="s">
        <v>1273</v>
      </c>
      <c r="C328" s="9">
        <v>7</v>
      </c>
      <c r="D328" s="9">
        <v>14</v>
      </c>
      <c r="E328" s="9" t="str">
        <f t="shared" si="90"/>
        <v>BZ-7-14</v>
      </c>
      <c r="F328" s="9" t="s">
        <v>1229</v>
      </c>
      <c r="G328" s="9" t="s">
        <v>655</v>
      </c>
      <c r="H328" s="9" t="s">
        <v>652</v>
      </c>
      <c r="J328" s="9">
        <f>MATCH($A328, 'Spells By School'!A:A, 0)</f>
        <v>73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86"/>
        <v>Abjuration</v>
      </c>
      <c r="T328" s="9" t="str">
        <f t="shared" si="87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60</v>
      </c>
      <c r="V328" s="9" t="str">
        <f>INDEX('Wand Mapping'!K:K, U328)</f>
        <v>wand_ai_580</v>
      </c>
      <c r="W328" s="9" t="str">
        <f t="shared" si="88"/>
        <v>wand_ai_580_AB</v>
      </c>
      <c r="Z328" s="9" t="str">
        <f t="shared" si="89"/>
        <v>wand_ai_580_AB</v>
      </c>
    </row>
    <row r="329" spans="1:26">
      <c r="A329" s="40" t="s">
        <v>308</v>
      </c>
      <c r="B329" s="9" t="s">
        <v>1274</v>
      </c>
      <c r="C329" s="9">
        <v>7</v>
      </c>
      <c r="D329" s="9">
        <v>14</v>
      </c>
      <c r="E329" s="9" t="str">
        <f t="shared" si="90"/>
        <v>BZ-7!14</v>
      </c>
      <c r="F329" s="9" t="s">
        <v>1230</v>
      </c>
      <c r="G329" s="9" t="s">
        <v>655</v>
      </c>
      <c r="H329" s="9" t="s">
        <v>652</v>
      </c>
      <c r="J329" s="9">
        <f>MATCH($A329, 'Spells By School'!A:A, 0)</f>
        <v>53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86"/>
        <v>Abjuration</v>
      </c>
      <c r="T329" s="9" t="str">
        <f t="shared" si="87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51</v>
      </c>
      <c r="V329" s="9" t="str">
        <f>INDEX('Wand Mapping'!K:K, U329)</f>
        <v>wand_ai_490</v>
      </c>
      <c r="W329" s="9" t="str">
        <f t="shared" si="88"/>
        <v>wand_ai_490_AB</v>
      </c>
      <c r="Y329" s="9" t="s">
        <v>1953</v>
      </c>
      <c r="Z329" s="9" t="str">
        <f t="shared" si="89"/>
        <v>wand_ai_490_AB</v>
      </c>
    </row>
    <row r="330" spans="1:26">
      <c r="A330" s="9" t="s">
        <v>333</v>
      </c>
      <c r="B330" s="9" t="s">
        <v>1271</v>
      </c>
      <c r="C330" s="9">
        <v>7</v>
      </c>
      <c r="D330" s="9">
        <v>14</v>
      </c>
      <c r="E330" s="9" t="str">
        <f t="shared" si="90"/>
        <v>BZ-7[14</v>
      </c>
      <c r="F330" s="9" t="s">
        <v>1231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23</v>
      </c>
      <c r="R330" s="9" t="e">
        <f>MATCH($A330, 'Spells By School'!I:I, 0)</f>
        <v>#N/A</v>
      </c>
      <c r="S330" s="9" t="str">
        <f t="shared" ca="1" si="86"/>
        <v>Illusion</v>
      </c>
      <c r="T330" s="9" t="str">
        <f t="shared" ca="1" si="87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54</v>
      </c>
      <c r="V330" s="9" t="str">
        <f ca="1">INDEX('Wand Mapping'!K:K, U330)</f>
        <v>wand_ai_520</v>
      </c>
      <c r="W330" s="9" t="str">
        <f t="shared" ca="1" si="88"/>
        <v>wand_ai_520_IL</v>
      </c>
      <c r="Z330" s="9" t="str">
        <f t="shared" ca="1" si="89"/>
        <v>wand_ai_520_IL</v>
      </c>
    </row>
    <row r="331" spans="1:26">
      <c r="A331" s="50" t="s">
        <v>533</v>
      </c>
      <c r="B331" s="9" t="s">
        <v>1272</v>
      </c>
      <c r="C331" s="9">
        <v>7</v>
      </c>
      <c r="D331" s="9">
        <v>14</v>
      </c>
      <c r="E331" s="9" t="str">
        <f t="shared" si="90"/>
        <v>BZ-7]14</v>
      </c>
      <c r="F331" s="9" t="s">
        <v>1232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60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86"/>
        <v>Transmutation</v>
      </c>
      <c r="T331" s="9" t="str">
        <f t="shared" si="87"/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85</v>
      </c>
      <c r="V331" s="9" t="str">
        <f>INDEX('Wand Mapping'!K:K, U331)</f>
        <v>wand_ai_830</v>
      </c>
      <c r="W331" s="9" t="str">
        <f t="shared" si="88"/>
        <v>wand_ai_830_TR</v>
      </c>
      <c r="Z331" s="9" t="str">
        <f t="shared" si="89"/>
        <v>wand_ai_830_TR</v>
      </c>
    </row>
    <row r="332" spans="1:26">
      <c r="A332" s="9" t="s">
        <v>374</v>
      </c>
      <c r="B332" s="9" t="s">
        <v>1275</v>
      </c>
      <c r="C332" s="9">
        <v>7</v>
      </c>
      <c r="D332" s="9">
        <v>14</v>
      </c>
      <c r="E332" s="9" t="str">
        <f t="shared" si="90"/>
        <v>BZ-7_14</v>
      </c>
      <c r="F332" s="9" t="s">
        <v>1233</v>
      </c>
      <c r="G332" s="9" t="s">
        <v>655</v>
      </c>
      <c r="H332" s="9" t="s">
        <v>652</v>
      </c>
      <c r="J332" s="9">
        <f>MATCH($A332, 'Spells By School'!A:A, 0)</f>
        <v>29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86"/>
        <v>Abjuration</v>
      </c>
      <c r="T332" s="9" t="str">
        <f t="shared" si="87"/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>INDEX('Wand Mapping'!K:K, U332)</f>
        <v>wand_ai_600</v>
      </c>
      <c r="W332" s="9" t="str">
        <f t="shared" si="88"/>
        <v>wand_ai_600_AB</v>
      </c>
      <c r="Z332" s="9" t="str">
        <f t="shared" si="89"/>
        <v>wand_ai_600_AB</v>
      </c>
    </row>
    <row r="333" spans="1:26">
      <c r="A333" s="9" t="s">
        <v>242</v>
      </c>
      <c r="B333" s="9" t="s">
        <v>761</v>
      </c>
      <c r="C333" s="9">
        <v>7</v>
      </c>
      <c r="D333" s="9">
        <v>14</v>
      </c>
      <c r="E333" s="9" t="str">
        <f t="shared" si="90"/>
        <v>BZ-7014</v>
      </c>
      <c r="F333" s="9" t="s">
        <v>1234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8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86"/>
        <v>Conjuration</v>
      </c>
      <c r="T333" s="9" t="str">
        <f t="shared" si="87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42</v>
      </c>
      <c r="V333" s="9" t="str">
        <f>INDEX('Wand Mapping'!K:K, U333)</f>
        <v>wand_ai_400</v>
      </c>
      <c r="W333" s="9" t="str">
        <f t="shared" si="88"/>
        <v>wand_ai_400_CO</v>
      </c>
      <c r="Z333" s="9" t="str">
        <f t="shared" si="89"/>
        <v>wand_ai_400_CO</v>
      </c>
    </row>
    <row r="334" spans="1:26">
      <c r="A334" s="9" t="s">
        <v>197</v>
      </c>
      <c r="B334" s="9" t="s">
        <v>762</v>
      </c>
      <c r="C334" s="9">
        <v>7</v>
      </c>
      <c r="D334" s="9">
        <v>14</v>
      </c>
      <c r="E334" s="9" t="str">
        <f t="shared" si="90"/>
        <v>BZ-7114</v>
      </c>
      <c r="F334" s="9" t="s">
        <v>1235</v>
      </c>
      <c r="G334" s="9" t="s">
        <v>655</v>
      </c>
      <c r="H334" s="9" t="s">
        <v>652</v>
      </c>
      <c r="J334" s="9">
        <f>MATCH($A334, 'Spells By School'!A:A, 0)</f>
        <v>30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86"/>
        <v>Abjuration</v>
      </c>
      <c r="T334" s="9" t="str">
        <f t="shared" si="87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35</v>
      </c>
      <c r="V334" s="9" t="str">
        <f>INDEX('Wand Mapping'!K:K, U334)</f>
        <v>wand_ai_330</v>
      </c>
      <c r="W334" s="9" t="str">
        <f t="shared" si="88"/>
        <v>wand_ai_330_AB</v>
      </c>
      <c r="Z334" s="9" t="str">
        <f t="shared" si="89"/>
        <v>wand_ai_330_AB</v>
      </c>
    </row>
    <row r="335" spans="1:26">
      <c r="A335" s="9" t="s">
        <v>353</v>
      </c>
      <c r="B335" s="9" t="s">
        <v>763</v>
      </c>
      <c r="C335" s="9">
        <v>7</v>
      </c>
      <c r="D335" s="9">
        <v>14</v>
      </c>
      <c r="E335" s="9" t="str">
        <f t="shared" si="90"/>
        <v>BZ-7214</v>
      </c>
      <c r="F335" s="9" t="s">
        <v>1236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69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86"/>
        <v>Invocation</v>
      </c>
      <c r="T335" s="9" t="str">
        <f t="shared" si="87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58</v>
      </c>
      <c r="V335" s="9" t="str">
        <f>INDEX('Wand Mapping'!K:K, U335)</f>
        <v>wand_ai_560</v>
      </c>
      <c r="W335" s="9" t="str">
        <f t="shared" si="88"/>
        <v>wand_ai_560_EV</v>
      </c>
      <c r="Z335" s="9" t="str">
        <f t="shared" si="89"/>
        <v>wand_ai_560_EV</v>
      </c>
    </row>
    <row r="336" spans="1:26">
      <c r="A336" s="9" t="s">
        <v>76</v>
      </c>
      <c r="B336" s="9" t="s">
        <v>764</v>
      </c>
      <c r="C336" s="9">
        <v>7</v>
      </c>
      <c r="D336" s="9">
        <v>14</v>
      </c>
      <c r="E336" s="9" t="str">
        <f t="shared" si="90"/>
        <v>BZ-7314</v>
      </c>
      <c r="F336" s="9" t="s">
        <v>1237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70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86"/>
        <v>Transmutation</v>
      </c>
      <c r="T336" s="9" t="str">
        <f t="shared" si="87"/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88"/>
        <v>wand_ai_120_TR</v>
      </c>
      <c r="Z336" s="9" t="str">
        <f t="shared" si="89"/>
        <v>wand_ai_120_TR</v>
      </c>
    </row>
    <row r="337" spans="1:26">
      <c r="A337" s="9" t="s">
        <v>40</v>
      </c>
      <c r="B337" s="9" t="s">
        <v>765</v>
      </c>
      <c r="C337" s="9">
        <v>7</v>
      </c>
      <c r="D337" s="9">
        <v>14</v>
      </c>
      <c r="E337" s="9" t="str">
        <f t="shared" si="90"/>
        <v>BZ-7414</v>
      </c>
      <c r="F337" s="9" t="s">
        <v>1238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20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86"/>
        <v>Invocation</v>
      </c>
      <c r="T337" s="9" t="str">
        <f t="shared" si="87"/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8</v>
      </c>
      <c r="V337" s="9" t="str">
        <f>INDEX('Wand Mapping'!K:K, U337)</f>
        <v>wand_ai_060</v>
      </c>
      <c r="W337" s="9" t="str">
        <f t="shared" si="88"/>
        <v>wand_ai_060_EV</v>
      </c>
      <c r="Z337" s="9" t="str">
        <f t="shared" si="89"/>
        <v>wand_ai_060_EV</v>
      </c>
    </row>
    <row r="338" spans="1:26">
      <c r="A338" s="31" t="s">
        <v>120</v>
      </c>
      <c r="B338" s="9" t="s">
        <v>766</v>
      </c>
      <c r="C338" s="9">
        <v>7</v>
      </c>
      <c r="D338" s="9">
        <v>14</v>
      </c>
      <c r="E338" s="9" t="str">
        <f t="shared" si="90"/>
        <v>BZ-7514</v>
      </c>
      <c r="F338" s="9" t="s">
        <v>1239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31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86"/>
        <v>Necromancy</v>
      </c>
      <c r="T338" s="9" t="str">
        <f t="shared" ca="1" si="87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21</v>
      </c>
      <c r="V338" s="9" t="str">
        <f ca="1">INDEX('Wand Mapping'!K:K, U338)</f>
        <v>wand_ai_190</v>
      </c>
      <c r="W338" s="9" t="str">
        <f t="shared" ca="1" si="88"/>
        <v>wand_ai_190_NE</v>
      </c>
      <c r="Z338" s="9" t="str">
        <f t="shared" ca="1" si="89"/>
        <v>wand_ai_190_NE</v>
      </c>
    </row>
    <row r="339" spans="1:26">
      <c r="A339" s="9" t="s">
        <v>289</v>
      </c>
      <c r="B339" s="9" t="s">
        <v>767</v>
      </c>
      <c r="C339" s="9">
        <v>7</v>
      </c>
      <c r="D339" s="9">
        <v>14</v>
      </c>
      <c r="E339" s="9" t="str">
        <f t="shared" si="90"/>
        <v>BZ-7614</v>
      </c>
      <c r="F339" s="9" t="s">
        <v>1240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63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86"/>
        <v>Conjuration</v>
      </c>
      <c r="T339" s="9" t="str">
        <f t="shared" si="87"/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48</v>
      </c>
      <c r="V339" s="9" t="str">
        <f>INDEX('Wand Mapping'!K:K, U339)</f>
        <v>wand_ai_460</v>
      </c>
      <c r="W339" s="9" t="str">
        <f t="shared" si="88"/>
        <v>wand_ai_460_CO</v>
      </c>
      <c r="Z339" s="9" t="str">
        <f t="shared" si="89"/>
        <v>wand_ai_460_CO</v>
      </c>
    </row>
    <row r="340" spans="1:26">
      <c r="A340" s="9" t="s">
        <v>1250</v>
      </c>
      <c r="B340" s="9" t="s">
        <v>768</v>
      </c>
      <c r="C340" s="9">
        <v>7</v>
      </c>
      <c r="D340" s="9">
        <v>14</v>
      </c>
      <c r="E340" s="9" t="str">
        <f t="shared" si="90"/>
        <v>BZ-7714</v>
      </c>
      <c r="F340" s="9" t="s">
        <v>1241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ca="1" si="86"/>
        <v>###error###</v>
      </c>
      <c r="T340" s="9" t="str">
        <f t="shared" ca="1" si="87"/>
        <v>###error###</v>
      </c>
      <c r="U340" s="9" t="str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###error###</v>
      </c>
      <c r="V340" s="9" t="e">
        <f ca="1">INDEX('Wand Mapping'!K:K, U340)</f>
        <v>#VALUE!</v>
      </c>
      <c r="W340" s="9" t="e">
        <f t="shared" ca="1" si="88"/>
        <v>#VALUE!</v>
      </c>
      <c r="X340" s="9" t="s">
        <v>1944</v>
      </c>
      <c r="Z340" s="9" t="str">
        <f t="shared" si="89"/>
        <v>IWAND04</v>
      </c>
    </row>
    <row r="341" spans="1:26">
      <c r="A341" s="9" t="s">
        <v>541</v>
      </c>
      <c r="B341" s="9" t="s">
        <v>769</v>
      </c>
      <c r="C341" s="9">
        <v>7</v>
      </c>
      <c r="D341" s="9">
        <v>14</v>
      </c>
      <c r="E341" s="9" t="str">
        <f t="shared" si="90"/>
        <v>BZ-7814</v>
      </c>
      <c r="F341" s="9" t="s">
        <v>1242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57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86"/>
        <v>Invocation</v>
      </c>
      <c r="T341" s="9" t="str">
        <f t="shared" si="87"/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86</v>
      </c>
      <c r="V341" s="9" t="str">
        <f>INDEX('Wand Mapping'!K:K, U341)</f>
        <v>wand_ai_840</v>
      </c>
      <c r="W341" s="9" t="str">
        <f t="shared" si="88"/>
        <v>wand_ai_840_EV</v>
      </c>
      <c r="Z341" s="9" t="str">
        <f t="shared" si="89"/>
        <v>wand_ai_840_EV</v>
      </c>
    </row>
    <row r="342" spans="1:26">
      <c r="A342" s="9" t="s">
        <v>341</v>
      </c>
      <c r="B342" s="9" t="s">
        <v>770</v>
      </c>
      <c r="C342" s="9">
        <v>7</v>
      </c>
      <c r="D342" s="9">
        <v>14</v>
      </c>
      <c r="E342" s="9" t="str">
        <f t="shared" si="90"/>
        <v>BZ-7914</v>
      </c>
      <c r="F342" s="9" t="s">
        <v>1243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78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ref="S342:S405" si="91"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 t="shared" ref="T342:T405" si="92"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56</v>
      </c>
      <c r="V342" s="9" t="str">
        <f>INDEX('Wand Mapping'!K:K, U342)</f>
        <v>wand_ai_540</v>
      </c>
      <c r="W342" s="9" t="str">
        <f t="shared" ref="W342:W405" si="93">_xlfn.CONCAT(V342, "_", T342)</f>
        <v>wand_ai_540_CO</v>
      </c>
      <c r="Z342" s="9" t="str">
        <f t="shared" ref="Z342:Z405" si="94">IF(ISBLANK(X342), W342, X342)</f>
        <v>wand_ai_540_CO</v>
      </c>
    </row>
    <row r="343" spans="1:26">
      <c r="A343" s="9" t="s">
        <v>316</v>
      </c>
      <c r="B343" s="9" t="s">
        <v>1276</v>
      </c>
      <c r="C343" s="9">
        <v>7</v>
      </c>
      <c r="D343" s="9">
        <v>14</v>
      </c>
      <c r="E343" s="9" t="str">
        <f t="shared" si="90"/>
        <v>BZ-7A14</v>
      </c>
      <c r="F343" s="9" t="s">
        <v>1244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77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91"/>
        <v>Conjuration</v>
      </c>
      <c r="T343" s="9" t="str">
        <f t="shared" si="9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52</v>
      </c>
      <c r="V343" s="9" t="str">
        <f>INDEX('Wand Mapping'!K:K, U343)</f>
        <v>wand_ai_500</v>
      </c>
      <c r="W343" s="9" t="str">
        <f t="shared" si="93"/>
        <v>wand_ai_500_CO</v>
      </c>
      <c r="Z343" s="9" t="str">
        <f t="shared" si="94"/>
        <v>wand_ai_500_CO</v>
      </c>
    </row>
    <row r="344" spans="1:26">
      <c r="A344" s="9" t="s">
        <v>346</v>
      </c>
      <c r="B344" s="9" t="s">
        <v>1277</v>
      </c>
      <c r="C344" s="9">
        <v>7</v>
      </c>
      <c r="D344" s="9">
        <v>14</v>
      </c>
      <c r="E344" s="9" t="str">
        <f t="shared" si="90"/>
        <v>BZ-7B14</v>
      </c>
      <c r="F344" s="9" t="s">
        <v>1245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81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91"/>
        <v>Conjuration</v>
      </c>
      <c r="T344" s="9" t="str">
        <f t="shared" si="92"/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 t="shared" si="93"/>
        <v>wand_ai_550_CO</v>
      </c>
      <c r="Z344" s="9" t="str">
        <f t="shared" si="94"/>
        <v>wand_ai_550_CO</v>
      </c>
    </row>
    <row r="345" spans="1:26">
      <c r="A345" s="9" t="s">
        <v>484</v>
      </c>
      <c r="B345" s="9" t="s">
        <v>1278</v>
      </c>
      <c r="C345" s="9">
        <v>7</v>
      </c>
      <c r="D345" s="9">
        <v>14</v>
      </c>
      <c r="E345" s="9" t="str">
        <f t="shared" si="90"/>
        <v>BZ-7C14</v>
      </c>
      <c r="F345" s="9" t="s">
        <v>1246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>
        <f ca="1">MATCH($A345, 'Spells By School'!G:G, 0)</f>
        <v>15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ca="1" si="91"/>
        <v>Necromancy</v>
      </c>
      <c r="T345" s="9" t="str">
        <f t="shared" ca="1" si="92"/>
        <v>NE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78</v>
      </c>
      <c r="V345" s="9" t="str">
        <f ca="1">INDEX('Wand Mapping'!K:K, U345)</f>
        <v>wand_ai_760</v>
      </c>
      <c r="W345" s="9" t="str">
        <f t="shared" ca="1" si="93"/>
        <v>wand_ai_760_NE</v>
      </c>
      <c r="Z345" s="9" t="str">
        <f t="shared" ca="1" si="94"/>
        <v>wand_ai_760_NE</v>
      </c>
    </row>
    <row r="346" spans="1:26">
      <c r="A346" s="9" t="s">
        <v>300</v>
      </c>
      <c r="B346" s="9" t="s">
        <v>1279</v>
      </c>
      <c r="C346" s="9">
        <v>7</v>
      </c>
      <c r="D346" s="9">
        <v>14</v>
      </c>
      <c r="E346" s="9" t="str">
        <f t="shared" si="90"/>
        <v>BZ-7D14</v>
      </c>
      <c r="F346" s="9" t="s">
        <v>1247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>
        <f>MATCH($A346, 'Spells By School'!H:H, 0)</f>
        <v>15</v>
      </c>
      <c r="R346" s="9" t="e">
        <f>MATCH($A346, 'Spells By School'!I:I, 0)</f>
        <v>#N/A</v>
      </c>
      <c r="S346" s="9" t="str">
        <f t="shared" ca="1" si="91"/>
        <v>Illusion</v>
      </c>
      <c r="T346" s="9" t="str">
        <f t="shared" ca="1" si="92"/>
        <v>IL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49</v>
      </c>
      <c r="V346" s="9" t="str">
        <f ca="1">INDEX('Wand Mapping'!K:K, U346)</f>
        <v>wand_ai_470</v>
      </c>
      <c r="W346" s="9" t="str">
        <f t="shared" ca="1" si="93"/>
        <v>wand_ai_470_IL</v>
      </c>
      <c r="Z346" s="9" t="str">
        <f t="shared" ca="1" si="94"/>
        <v>wand_ai_470_IL</v>
      </c>
    </row>
    <row r="347" spans="1:26">
      <c r="A347" s="9" t="s">
        <v>88</v>
      </c>
      <c r="B347" s="9" t="s">
        <v>1280</v>
      </c>
      <c r="C347" s="9">
        <v>7</v>
      </c>
      <c r="D347" s="9">
        <v>14</v>
      </c>
      <c r="E347" s="9" t="str">
        <f t="shared" si="90"/>
        <v>BZ-7E14</v>
      </c>
      <c r="F347" s="9" t="s">
        <v>1248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44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91"/>
        <v>Conjuration</v>
      </c>
      <c r="T347" s="9" t="str">
        <f t="shared" si="92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16</v>
      </c>
      <c r="V347" s="9" t="str">
        <f>INDEX('Wand Mapping'!K:K, U347)</f>
        <v>wand_ai_140</v>
      </c>
      <c r="W347" s="9" t="str">
        <f t="shared" si="93"/>
        <v>wand_ai_140_CO</v>
      </c>
      <c r="Z347" s="9" t="str">
        <f t="shared" si="94"/>
        <v>wand_ai_140_CO</v>
      </c>
    </row>
    <row r="348" spans="1:26">
      <c r="A348" s="9" t="s">
        <v>382</v>
      </c>
      <c r="B348" s="9" t="s">
        <v>1281</v>
      </c>
      <c r="C348" s="9">
        <v>7</v>
      </c>
      <c r="D348" s="9">
        <v>14</v>
      </c>
      <c r="E348" s="9" t="str">
        <f t="shared" si="90"/>
        <v>BZ-7F14</v>
      </c>
      <c r="F348" s="9" t="s">
        <v>1249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>
        <f>MATCH($A348, 'Spells By School'!I:I, 0)</f>
        <v>4</v>
      </c>
      <c r="S348" s="9" t="str">
        <f t="shared" ca="1" si="91"/>
        <v>Wild Magic</v>
      </c>
      <c r="T348" s="9" t="str">
        <f t="shared" ca="1" si="92"/>
        <v>WM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 ca="1">INDEX('Wand Mapping'!K:K, U348)</f>
        <v>wand_ai_600</v>
      </c>
      <c r="W348" s="9" t="str">
        <f t="shared" ca="1" si="93"/>
        <v>wand_ai_600_WM</v>
      </c>
      <c r="Z348" s="9" t="str">
        <f t="shared" ca="1" si="94"/>
        <v>wand_ai_600_WM</v>
      </c>
    </row>
    <row r="349" spans="1:26">
      <c r="A349" s="9" t="s">
        <v>567</v>
      </c>
      <c r="B349" s="9" t="s">
        <v>1282</v>
      </c>
      <c r="C349" s="9">
        <v>7</v>
      </c>
      <c r="D349" s="9">
        <v>14</v>
      </c>
      <c r="E349" s="9" t="str">
        <f t="shared" si="90"/>
        <v>BZ-7G14</v>
      </c>
      <c r="F349" s="9" t="s">
        <v>1251</v>
      </c>
      <c r="G349" s="9" t="s">
        <v>655</v>
      </c>
      <c r="H349" s="9" t="s">
        <v>652</v>
      </c>
      <c r="J349" s="9">
        <f>MATCH($A349, 'Spells By School'!A:A, 0)</f>
        <v>66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91"/>
        <v>Abjuration</v>
      </c>
      <c r="T349" s="9" t="str">
        <f t="shared" si="92"/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91</v>
      </c>
      <c r="V349" s="9" t="str">
        <f>INDEX('Wand Mapping'!K:K, U349)</f>
        <v>wand_ai_890</v>
      </c>
      <c r="W349" s="9" t="str">
        <f t="shared" si="93"/>
        <v>wand_ai_890_AB</v>
      </c>
      <c r="Z349" s="9" t="str">
        <f t="shared" si="94"/>
        <v>wand_ai_890_AB</v>
      </c>
    </row>
    <row r="350" spans="1:26">
      <c r="A350" s="33" t="s">
        <v>251</v>
      </c>
      <c r="B350" s="9" t="s">
        <v>1284</v>
      </c>
      <c r="C350" s="9">
        <v>7</v>
      </c>
      <c r="D350" s="9">
        <v>14</v>
      </c>
      <c r="E350" s="9" t="str">
        <f t="shared" si="90"/>
        <v>BZ-7I14</v>
      </c>
      <c r="F350" s="9" t="s">
        <v>1253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35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91"/>
        <v>Conjuration</v>
      </c>
      <c r="T350" s="9" t="str">
        <f t="shared" si="92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43</v>
      </c>
      <c r="V350" s="9" t="str">
        <f>INDEX('Wand Mapping'!K:K, U350)</f>
        <v>wand_ai_410</v>
      </c>
      <c r="W350" s="9" t="str">
        <f t="shared" si="93"/>
        <v>wand_ai_410_CO</v>
      </c>
      <c r="Z350" s="9" t="str">
        <f t="shared" si="94"/>
        <v>wand_ai_410_CO</v>
      </c>
    </row>
    <row r="351" spans="1:26">
      <c r="A351" s="9" t="s">
        <v>638</v>
      </c>
      <c r="B351" s="9" t="s">
        <v>1285</v>
      </c>
      <c r="C351" s="9">
        <v>7</v>
      </c>
      <c r="D351" s="9">
        <v>14</v>
      </c>
      <c r="E351" s="9" t="str">
        <f t="shared" si="90"/>
        <v>BZ-7J14</v>
      </c>
      <c r="F351" s="9" t="s">
        <v>1254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18</v>
      </c>
      <c r="R351" s="9" t="e">
        <f>MATCH($A351, 'Spells By School'!I:I, 0)</f>
        <v>#N/A</v>
      </c>
      <c r="S351" s="9" t="str">
        <f t="shared" ca="1" si="91"/>
        <v>Illusion</v>
      </c>
      <c r="T351" s="9" t="str">
        <f t="shared" ca="1" si="92"/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101</v>
      </c>
      <c r="V351" s="9" t="str">
        <f ca="1">INDEX('Wand Mapping'!K:K, U351)</f>
        <v>wand_ai_990</v>
      </c>
      <c r="W351" s="9" t="str">
        <f t="shared" ca="1" si="93"/>
        <v>wand_ai_990_IL</v>
      </c>
      <c r="Z351" s="9" t="str">
        <f t="shared" ca="1" si="94"/>
        <v>wand_ai_990_IL</v>
      </c>
    </row>
    <row r="352" spans="1:26">
      <c r="A352" s="9" t="s">
        <v>614</v>
      </c>
      <c r="B352" s="9" t="s">
        <v>1286</v>
      </c>
      <c r="C352" s="9">
        <v>7</v>
      </c>
      <c r="D352" s="9">
        <v>14</v>
      </c>
      <c r="E352" s="9" t="str">
        <f t="shared" si="90"/>
        <v>BZ-7K14</v>
      </c>
      <c r="F352" s="9" t="s">
        <v>1255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28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91"/>
        <v>Invocation</v>
      </c>
      <c r="T352" s="9" t="str">
        <f t="shared" si="92"/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98</v>
      </c>
      <c r="V352" s="9" t="str">
        <f>INDEX('Wand Mapping'!K:K, U352)</f>
        <v>wand_ai_960</v>
      </c>
      <c r="W352" s="9" t="str">
        <f t="shared" si="93"/>
        <v>wand_ai_960_EV</v>
      </c>
      <c r="Z352" s="9" t="str">
        <f t="shared" si="94"/>
        <v>wand_ai_960_EV</v>
      </c>
    </row>
    <row r="353" spans="1:26">
      <c r="A353" s="45" t="s">
        <v>453</v>
      </c>
      <c r="B353" s="9" t="s">
        <v>1287</v>
      </c>
      <c r="C353" s="9">
        <v>7</v>
      </c>
      <c r="D353" s="9">
        <v>14</v>
      </c>
      <c r="E353" s="9" t="str">
        <f t="shared" si="90"/>
        <v>BZ-7L14</v>
      </c>
      <c r="F353" s="9" t="s">
        <v>1256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89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91"/>
        <v>Conjuration</v>
      </c>
      <c r="T353" s="9" t="str">
        <f t="shared" si="92"/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74</v>
      </c>
      <c r="V353" s="9" t="str">
        <f>INDEX('Wand Mapping'!K:K, U353)</f>
        <v>wand_ai_720</v>
      </c>
      <c r="W353" s="9" t="str">
        <f t="shared" si="93"/>
        <v>wand_ai_720_CO</v>
      </c>
      <c r="Z353" s="9" t="str">
        <f t="shared" si="94"/>
        <v>wand_ai_720_CO</v>
      </c>
    </row>
    <row r="354" spans="1:26">
      <c r="A354" s="9" t="s">
        <v>591</v>
      </c>
      <c r="B354" s="9" t="s">
        <v>1288</v>
      </c>
      <c r="C354" s="9">
        <v>7</v>
      </c>
      <c r="D354" s="9">
        <v>14</v>
      </c>
      <c r="E354" s="9" t="str">
        <f t="shared" si="90"/>
        <v>BZ-7M14</v>
      </c>
      <c r="F354" s="9" t="s">
        <v>1257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76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91"/>
        <v>Invocation</v>
      </c>
      <c r="T354" s="9" t="str">
        <f t="shared" si="92"/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94</v>
      </c>
      <c r="V354" s="9" t="str">
        <f>INDEX('Wand Mapping'!K:K, U354)</f>
        <v>wand_ai_920</v>
      </c>
      <c r="W354" s="9" t="str">
        <f t="shared" si="93"/>
        <v>wand_ai_920_EV</v>
      </c>
      <c r="Z354" s="9" t="str">
        <f t="shared" si="94"/>
        <v>wand_ai_920_EV</v>
      </c>
    </row>
    <row r="355" spans="1:26">
      <c r="A355" s="9" t="s">
        <v>612</v>
      </c>
      <c r="B355" s="9" t="s">
        <v>1291</v>
      </c>
      <c r="C355" s="9">
        <v>7</v>
      </c>
      <c r="D355" s="9">
        <v>14</v>
      </c>
      <c r="E355" s="9" t="str">
        <f t="shared" si="90"/>
        <v>BZ-7P14</v>
      </c>
      <c r="F355" s="9" t="s">
        <v>1260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41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91"/>
        <v>Conjuration</v>
      </c>
      <c r="T355" s="9" t="str">
        <f t="shared" si="92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98</v>
      </c>
      <c r="V355" s="9" t="str">
        <f>INDEX('Wand Mapping'!K:K, U355)</f>
        <v>wand_ai_960</v>
      </c>
      <c r="W355" s="9" t="str">
        <f t="shared" si="93"/>
        <v>wand_ai_960_CO</v>
      </c>
      <c r="Z355" s="9" t="str">
        <f t="shared" si="94"/>
        <v>wand_ai_960_CO</v>
      </c>
    </row>
    <row r="356" spans="1:26">
      <c r="A356" s="9" t="s">
        <v>637</v>
      </c>
      <c r="B356" s="9" t="s">
        <v>1292</v>
      </c>
      <c r="C356" s="9">
        <v>7</v>
      </c>
      <c r="D356" s="9">
        <v>14</v>
      </c>
      <c r="E356" s="9" t="str">
        <f t="shared" si="90"/>
        <v>BZ-7Q14</v>
      </c>
      <c r="F356" s="9" t="s">
        <v>1261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57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91"/>
        <v>Necromancy</v>
      </c>
      <c r="T356" s="9" t="str">
        <f t="shared" ca="1" si="92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101</v>
      </c>
      <c r="V356" s="9" t="str">
        <f ca="1">INDEX('Wand Mapping'!K:K, U356)</f>
        <v>wand_ai_990</v>
      </c>
      <c r="W356" s="9" t="str">
        <f t="shared" ca="1" si="93"/>
        <v>wand_ai_990_NE</v>
      </c>
      <c r="Z356" s="9" t="str">
        <f t="shared" ca="1" si="94"/>
        <v>wand_ai_990_NE</v>
      </c>
    </row>
    <row r="357" spans="1:26">
      <c r="A357" s="9" t="s">
        <v>97</v>
      </c>
      <c r="B357" s="9" t="s">
        <v>1293</v>
      </c>
      <c r="C357" s="9">
        <v>7</v>
      </c>
      <c r="D357" s="9">
        <v>14</v>
      </c>
      <c r="E357" s="9" t="str">
        <f t="shared" si="90"/>
        <v>BZ-7R14</v>
      </c>
      <c r="F357" s="9" t="s">
        <v>1262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58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91"/>
        <v>Necromancy</v>
      </c>
      <c r="T357" s="9" t="str">
        <f t="shared" ca="1" si="92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17</v>
      </c>
      <c r="V357" s="9" t="str">
        <f ca="1">INDEX('Wand Mapping'!K:K, U357)</f>
        <v>wand_ai_150</v>
      </c>
      <c r="W357" s="9" t="str">
        <f t="shared" ca="1" si="93"/>
        <v>wand_ai_150_NE</v>
      </c>
      <c r="Z357" s="9" t="str">
        <f t="shared" ca="1" si="94"/>
        <v>wand_ai_150_NE</v>
      </c>
    </row>
    <row r="358" spans="1:26">
      <c r="A358" s="9" t="s">
        <v>505</v>
      </c>
      <c r="B358" s="9" t="s">
        <v>1294</v>
      </c>
      <c r="C358" s="9">
        <v>7</v>
      </c>
      <c r="D358" s="9">
        <v>14</v>
      </c>
      <c r="E358" s="9" t="str">
        <f t="shared" si="90"/>
        <v>BZ-7S14</v>
      </c>
      <c r="F358" s="9" t="s">
        <v>1263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34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ca="1" si="91"/>
        <v>Necromancy</v>
      </c>
      <c r="T358" s="9" t="str">
        <f t="shared" ca="1" si="92"/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 ca="1">INDEX('Wand Mapping'!K:K, U358)</f>
        <v>wand_ai_790</v>
      </c>
      <c r="W358" s="9" t="str">
        <f t="shared" ca="1" si="93"/>
        <v>wand_ai_790_NE</v>
      </c>
      <c r="Z358" s="9" t="str">
        <f t="shared" ca="1" si="94"/>
        <v>wand_ai_790_NE</v>
      </c>
    </row>
    <row r="359" spans="1:26">
      <c r="A359" s="9" t="s">
        <v>442</v>
      </c>
      <c r="B359" s="9" t="s">
        <v>1295</v>
      </c>
      <c r="C359" s="9">
        <v>7</v>
      </c>
      <c r="D359" s="9">
        <v>14</v>
      </c>
      <c r="E359" s="9" t="str">
        <f t="shared" si="90"/>
        <v>BZ-7T14</v>
      </c>
      <c r="F359" s="9" t="s">
        <v>1264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91"/>
        <v>Conjuration</v>
      </c>
      <c r="T359" s="9" t="str">
        <f t="shared" si="92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72</v>
      </c>
      <c r="V359" s="9" t="str">
        <f>INDEX('Wand Mapping'!K:K, U359)</f>
        <v>wand_ai_700</v>
      </c>
      <c r="W359" s="9" t="str">
        <f t="shared" si="93"/>
        <v>wand_ai_700_CO</v>
      </c>
      <c r="Z359" s="9" t="str">
        <f t="shared" si="94"/>
        <v>wand_ai_700_CO</v>
      </c>
    </row>
    <row r="360" spans="1:26">
      <c r="A360" s="9" t="s">
        <v>409</v>
      </c>
      <c r="B360" s="9" t="s">
        <v>1296</v>
      </c>
      <c r="C360" s="9">
        <v>7</v>
      </c>
      <c r="D360" s="9">
        <v>14</v>
      </c>
      <c r="E360" s="9" t="str">
        <f t="shared" si="90"/>
        <v>BZ-7U14</v>
      </c>
      <c r="F360" s="9" t="s">
        <v>1265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23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91"/>
        <v>Conjuration</v>
      </c>
      <c r="T360" s="9" t="str">
        <f t="shared" si="92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 t="shared" si="93"/>
        <v>wand_ai_650_CO</v>
      </c>
      <c r="Z360" s="9" t="str">
        <f t="shared" si="94"/>
        <v>wand_ai_650_CO</v>
      </c>
    </row>
    <row r="361" spans="1:26">
      <c r="A361" s="46" t="s">
        <v>172</v>
      </c>
      <c r="B361" s="9" t="s">
        <v>1297</v>
      </c>
      <c r="C361" s="9">
        <v>7</v>
      </c>
      <c r="D361" s="9">
        <v>14</v>
      </c>
      <c r="E361" s="9" t="str">
        <f t="shared" si="90"/>
        <v>BZ-7V14</v>
      </c>
      <c r="F361" s="9" t="s">
        <v>1266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91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91"/>
        <v>Conjuration</v>
      </c>
      <c r="T361" s="9" t="str">
        <f t="shared" si="9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31</v>
      </c>
      <c r="V361" s="9" t="str">
        <f>INDEX('Wand Mapping'!K:K, U361)</f>
        <v>wand_ai_290</v>
      </c>
      <c r="W361" s="9" t="str">
        <f t="shared" si="93"/>
        <v>wand_ai_290_CO</v>
      </c>
      <c r="Z361" s="9" t="str">
        <f t="shared" si="94"/>
        <v>wand_ai_290_CO</v>
      </c>
    </row>
    <row r="362" spans="1:26">
      <c r="A362" s="44" t="s">
        <v>105</v>
      </c>
      <c r="B362" s="9" t="s">
        <v>1298</v>
      </c>
      <c r="C362" s="9">
        <v>7</v>
      </c>
      <c r="D362" s="9">
        <v>14</v>
      </c>
      <c r="E362" s="9" t="str">
        <f t="shared" si="90"/>
        <v>BZ-7W14</v>
      </c>
      <c r="F362" s="9" t="s">
        <v>1267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88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91"/>
        <v>Conjuration</v>
      </c>
      <c r="T362" s="9" t="str">
        <f t="shared" si="92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19</v>
      </c>
      <c r="V362" s="9" t="str">
        <f>INDEX('Wand Mapping'!K:K, U362)</f>
        <v>wand_ai_170</v>
      </c>
      <c r="W362" s="9" t="str">
        <f t="shared" si="93"/>
        <v>wand_ai_170_CO</v>
      </c>
      <c r="Z362" s="9" t="str">
        <f t="shared" si="94"/>
        <v>wand_ai_170_CO</v>
      </c>
    </row>
    <row r="363" spans="1:26">
      <c r="A363" s="9" t="s">
        <v>323</v>
      </c>
      <c r="B363" s="9" t="s">
        <v>1299</v>
      </c>
      <c r="C363" s="9">
        <v>7</v>
      </c>
      <c r="D363" s="9">
        <v>14</v>
      </c>
      <c r="E363" s="9" t="str">
        <f t="shared" si="90"/>
        <v>BZ-7X14</v>
      </c>
      <c r="F363" s="9" t="s">
        <v>1268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20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91"/>
        <v>Transmutation</v>
      </c>
      <c r="T363" s="9" t="str">
        <f t="shared" si="92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53</v>
      </c>
      <c r="V363" s="9" t="str">
        <f>INDEX('Wand Mapping'!K:K, U363)</f>
        <v>wand_ai_510</v>
      </c>
      <c r="W363" s="9" t="str">
        <f t="shared" si="93"/>
        <v>wand_ai_510_TR</v>
      </c>
      <c r="Z363" s="9" t="str">
        <f t="shared" si="94"/>
        <v>wand_ai_510_TR</v>
      </c>
    </row>
    <row r="364" spans="1:26">
      <c r="A364" s="9" t="s">
        <v>91</v>
      </c>
      <c r="B364" s="9" t="s">
        <v>1300</v>
      </c>
      <c r="C364" s="9">
        <v>7</v>
      </c>
      <c r="D364" s="9">
        <v>14</v>
      </c>
      <c r="E364" s="9" t="str">
        <f t="shared" si="90"/>
        <v>BZ-7Y14</v>
      </c>
      <c r="F364" s="9" t="s">
        <v>1269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48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91"/>
        <v>Necromancy</v>
      </c>
      <c r="T364" s="9" t="str">
        <f t="shared" ca="1" si="9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 ca="1">INDEX('Wand Mapping'!K:K, U364)</f>
        <v>wand_ai_140</v>
      </c>
      <c r="W364" s="9" t="str">
        <f t="shared" ca="1" si="93"/>
        <v>wand_ai_140_NE</v>
      </c>
      <c r="Z364" s="9" t="str">
        <f t="shared" ca="1" si="94"/>
        <v>wand_ai_140_NE</v>
      </c>
    </row>
    <row r="365" spans="1:26">
      <c r="A365" s="9" t="s">
        <v>268</v>
      </c>
      <c r="B365" s="9" t="s">
        <v>1301</v>
      </c>
      <c r="C365" s="9">
        <v>7</v>
      </c>
      <c r="D365" s="9">
        <v>14</v>
      </c>
      <c r="E365" s="9" t="str">
        <f t="shared" si="90"/>
        <v>BZ-7Z14</v>
      </c>
      <c r="F365" s="9" t="s">
        <v>1270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24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91"/>
        <v>Transmutation</v>
      </c>
      <c r="T365" s="9" t="str">
        <f t="shared" si="92"/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45</v>
      </c>
      <c r="V365" s="9" t="str">
        <f>INDEX('Wand Mapping'!K:K, U365)</f>
        <v>wand_ai_430</v>
      </c>
      <c r="W365" s="9" t="str">
        <f t="shared" si="93"/>
        <v>wand_ai_430_TR</v>
      </c>
      <c r="Z365" s="9" t="str">
        <f t="shared" si="94"/>
        <v>wand_ai_430_TR</v>
      </c>
    </row>
    <row r="366" spans="1:26">
      <c r="A366" s="9" t="s">
        <v>479</v>
      </c>
      <c r="B366" s="9" t="s">
        <v>772</v>
      </c>
      <c r="C366" s="9">
        <v>8</v>
      </c>
      <c r="D366" s="9">
        <v>16</v>
      </c>
      <c r="E366" s="9" t="str">
        <f t="shared" si="90"/>
        <v>BZ-8116</v>
      </c>
      <c r="F366" s="9" t="s">
        <v>1303</v>
      </c>
      <c r="G366" s="9" t="s">
        <v>655</v>
      </c>
      <c r="H366" s="9" t="s">
        <v>652</v>
      </c>
      <c r="J366" s="9">
        <f>MATCH($A366, 'Spells By School'!A:A, 0)</f>
        <v>43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91"/>
        <v>Abjuration</v>
      </c>
      <c r="T366" s="9" t="str">
        <f t="shared" si="92"/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78</v>
      </c>
      <c r="V366" s="9" t="str">
        <f>INDEX('Wand Mapping'!K:K, U366)</f>
        <v>wand_ai_760</v>
      </c>
      <c r="W366" s="9" t="str">
        <f t="shared" si="93"/>
        <v>wand_ai_760_AB</v>
      </c>
      <c r="Z366" s="9" t="str">
        <f t="shared" si="94"/>
        <v>wand_ai_760_AB</v>
      </c>
    </row>
    <row r="367" spans="1:26">
      <c r="A367" s="9" t="s">
        <v>286</v>
      </c>
      <c r="B367" s="9" t="s">
        <v>773</v>
      </c>
      <c r="C367" s="9">
        <v>8</v>
      </c>
      <c r="D367" s="9">
        <v>16</v>
      </c>
      <c r="E367" s="9" t="str">
        <f t="shared" si="90"/>
        <v>BZ-8216</v>
      </c>
      <c r="F367" s="9" t="s">
        <v>1304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>
        <f>MATCH($A367, 'Spells By School'!H:H, 0)</f>
        <v>28</v>
      </c>
      <c r="R367" s="9" t="e">
        <f>MATCH($A367, 'Spells By School'!I:I, 0)</f>
        <v>#N/A</v>
      </c>
      <c r="S367" s="9" t="str">
        <f t="shared" ca="1" si="91"/>
        <v>Illusion</v>
      </c>
      <c r="T367" s="9" t="str">
        <f t="shared" ca="1" si="92"/>
        <v>IL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47</v>
      </c>
      <c r="V367" s="9" t="str">
        <f ca="1">INDEX('Wand Mapping'!K:K, U367)</f>
        <v>wand_ai_450</v>
      </c>
      <c r="W367" s="9" t="str">
        <f t="shared" ca="1" si="93"/>
        <v>wand_ai_450_IL</v>
      </c>
      <c r="Z367" s="9" t="str">
        <f t="shared" ca="1" si="94"/>
        <v>wand_ai_450_IL</v>
      </c>
    </row>
    <row r="368" spans="1:26">
      <c r="A368" s="9" t="s">
        <v>28</v>
      </c>
      <c r="B368" s="9" t="s">
        <v>774</v>
      </c>
      <c r="C368" s="9">
        <v>8</v>
      </c>
      <c r="D368" s="9">
        <v>16</v>
      </c>
      <c r="E368" s="9" t="str">
        <f t="shared" si="90"/>
        <v>BZ-8316</v>
      </c>
      <c r="F368" s="9" t="s">
        <v>1305</v>
      </c>
      <c r="G368" s="9" t="s">
        <v>655</v>
      </c>
      <c r="H368" s="9" t="s">
        <v>652</v>
      </c>
      <c r="J368" s="9">
        <f>MATCH($A368, 'Spells By School'!A:A, 0)</f>
        <v>38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91"/>
        <v>Abjuration</v>
      </c>
      <c r="T368" s="9" t="str">
        <f t="shared" si="9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6</v>
      </c>
      <c r="V368" s="9" t="str">
        <f>INDEX('Wand Mapping'!K:K, U368)</f>
        <v>wand_ai_040</v>
      </c>
      <c r="W368" s="9" t="str">
        <f t="shared" si="93"/>
        <v>wand_ai_040_AB</v>
      </c>
      <c r="Z368" s="9" t="str">
        <f t="shared" si="94"/>
        <v>wand_ai_040_AB</v>
      </c>
    </row>
    <row r="369" spans="1:26">
      <c r="A369" s="9" t="s">
        <v>187</v>
      </c>
      <c r="B369" s="9" t="s">
        <v>775</v>
      </c>
      <c r="C369" s="9">
        <v>8</v>
      </c>
      <c r="D369" s="9">
        <v>16</v>
      </c>
      <c r="E369" s="9" t="str">
        <f t="shared" si="90"/>
        <v>BZ-8416</v>
      </c>
      <c r="F369" s="9" t="s">
        <v>1306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80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91"/>
        <v>Conjuration</v>
      </c>
      <c r="T369" s="9" t="str">
        <f t="shared" si="9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33</v>
      </c>
      <c r="V369" s="9" t="str">
        <f>INDEX('Wand Mapping'!K:K, U369)</f>
        <v>wand_ai_310</v>
      </c>
      <c r="W369" s="9" t="str">
        <f t="shared" si="93"/>
        <v>wand_ai_310_CO</v>
      </c>
      <c r="Z369" s="9" t="str">
        <f t="shared" si="94"/>
        <v>wand_ai_310_CO</v>
      </c>
    </row>
    <row r="370" spans="1:26">
      <c r="A370" s="9" t="s">
        <v>396</v>
      </c>
      <c r="B370" s="9" t="s">
        <v>776</v>
      </c>
      <c r="C370" s="9">
        <v>8</v>
      </c>
      <c r="D370" s="9">
        <v>16</v>
      </c>
      <c r="E370" s="9" t="str">
        <f t="shared" si="90"/>
        <v>BZ-8516</v>
      </c>
      <c r="F370" s="9" t="s">
        <v>1307</v>
      </c>
      <c r="G370" s="9" t="s">
        <v>655</v>
      </c>
      <c r="H370" s="9" t="s">
        <v>652</v>
      </c>
      <c r="J370" s="9">
        <f>MATCH($A370, 'Spells By School'!A:A, 0)</f>
        <v>28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91"/>
        <v>Abjuration</v>
      </c>
      <c r="T370" s="9" t="str">
        <f t="shared" si="92"/>
        <v>AB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65</v>
      </c>
      <c r="V370" s="9" t="str">
        <f>INDEX('Wand Mapping'!K:K, U370)</f>
        <v>wand_ai_630</v>
      </c>
      <c r="W370" s="9" t="str">
        <f t="shared" si="93"/>
        <v>wand_ai_630_AB</v>
      </c>
      <c r="Z370" s="9" t="str">
        <f t="shared" si="94"/>
        <v>wand_ai_630_AB</v>
      </c>
    </row>
    <row r="371" spans="1:26">
      <c r="A371" s="9" t="s">
        <v>324</v>
      </c>
      <c r="B371" s="9" t="s">
        <v>777</v>
      </c>
      <c r="C371" s="9">
        <v>8</v>
      </c>
      <c r="D371" s="9">
        <v>16</v>
      </c>
      <c r="E371" s="9" t="str">
        <f t="shared" si="90"/>
        <v>BZ-8616</v>
      </c>
      <c r="F371" s="9" t="s">
        <v>1308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70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91"/>
        <v>Invocation</v>
      </c>
      <c r="T371" s="9" t="str">
        <f t="shared" si="92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>INDEX('Wand Mapping'!K:K, U371)</f>
        <v>wand_ai_510</v>
      </c>
      <c r="W371" s="9" t="str">
        <f t="shared" si="93"/>
        <v>wand_ai_510_EV</v>
      </c>
      <c r="Z371" s="9" t="str">
        <f t="shared" si="94"/>
        <v>wand_ai_510_EV</v>
      </c>
    </row>
    <row r="372" spans="1:26">
      <c r="A372" s="9" t="s">
        <v>77</v>
      </c>
      <c r="B372" s="9" t="s">
        <v>778</v>
      </c>
      <c r="C372" s="9">
        <v>8</v>
      </c>
      <c r="D372" s="9">
        <v>16</v>
      </c>
      <c r="E372" s="9" t="str">
        <f t="shared" si="90"/>
        <v>BZ-8716</v>
      </c>
      <c r="F372" s="9" t="s">
        <v>1309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41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91"/>
        <v>Invocation</v>
      </c>
      <c r="T372" s="9" t="str">
        <f t="shared" si="92"/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14</v>
      </c>
      <c r="V372" s="9" t="str">
        <f>INDEX('Wand Mapping'!K:K, U372)</f>
        <v>wand_ai_120</v>
      </c>
      <c r="W372" s="9" t="str">
        <f t="shared" si="93"/>
        <v>wand_ai_120_EV</v>
      </c>
      <c r="Z372" s="9" t="str">
        <f t="shared" si="94"/>
        <v>wand_ai_120_EV</v>
      </c>
    </row>
    <row r="373" spans="1:26">
      <c r="A373" s="9" t="s">
        <v>195</v>
      </c>
      <c r="B373" s="9" t="s">
        <v>780</v>
      </c>
      <c r="C373" s="9">
        <v>8</v>
      </c>
      <c r="D373" s="9">
        <v>16</v>
      </c>
      <c r="E373" s="9" t="str">
        <f t="shared" ref="E373:E436" si="95">_xlfn.CONCAT(B373, RIGHT(_xlfn.CONCAT("0", D373), 2))</f>
        <v>BZ-8916</v>
      </c>
      <c r="F373" s="9" t="s">
        <v>1311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2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ca="1" si="91"/>
        <v>Necromancy</v>
      </c>
      <c r="T373" s="9" t="str">
        <f t="shared" ca="1" si="92"/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34</v>
      </c>
      <c r="V373" s="9" t="str">
        <f ca="1">INDEX('Wand Mapping'!K:K, U373)</f>
        <v>wand_ai_320</v>
      </c>
      <c r="W373" s="9" t="str">
        <f t="shared" ca="1" si="93"/>
        <v>wand_ai_320_NE</v>
      </c>
      <c r="Z373" s="9" t="str">
        <f t="shared" ca="1" si="94"/>
        <v>wand_ai_320_NE</v>
      </c>
    </row>
    <row r="374" spans="1:26">
      <c r="A374" s="9" t="s">
        <v>34</v>
      </c>
      <c r="B374" s="9" t="s">
        <v>1318</v>
      </c>
      <c r="C374" s="9">
        <v>8</v>
      </c>
      <c r="D374" s="9">
        <v>16</v>
      </c>
      <c r="E374" s="9" t="str">
        <f t="shared" si="95"/>
        <v>BZ-8A16</v>
      </c>
      <c r="F374" s="9" t="s">
        <v>1312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46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91"/>
        <v>Conjuration</v>
      </c>
      <c r="T374" s="9" t="str">
        <f t="shared" si="92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</v>
      </c>
      <c r="V374" s="9" t="str">
        <f>INDEX('Wand Mapping'!K:K, U374)</f>
        <v>wand_ai_050</v>
      </c>
      <c r="W374" s="9" t="str">
        <f t="shared" si="93"/>
        <v>wand_ai_050_CO</v>
      </c>
      <c r="Z374" s="9" t="str">
        <f t="shared" si="94"/>
        <v>wand_ai_050_CO</v>
      </c>
    </row>
    <row r="375" spans="1:26">
      <c r="A375" s="9" t="s">
        <v>487</v>
      </c>
      <c r="B375" s="9" t="s">
        <v>1319</v>
      </c>
      <c r="C375" s="9">
        <v>8</v>
      </c>
      <c r="D375" s="9">
        <v>16</v>
      </c>
      <c r="E375" s="9" t="str">
        <f t="shared" si="95"/>
        <v>BZ-8B16</v>
      </c>
      <c r="F375" s="9" t="s">
        <v>1313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57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91"/>
        <v>Conjuration</v>
      </c>
      <c r="T375" s="9" t="str">
        <f t="shared" si="92"/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79</v>
      </c>
      <c r="V375" s="9" t="str">
        <f>INDEX('Wand Mapping'!K:K, U375)</f>
        <v>wand_ai_770</v>
      </c>
      <c r="W375" s="9" t="str">
        <f t="shared" si="93"/>
        <v>wand_ai_770_CO</v>
      </c>
      <c r="Z375" s="9" t="str">
        <f t="shared" si="94"/>
        <v>wand_ai_770_CO</v>
      </c>
    </row>
    <row r="376" spans="1:26">
      <c r="A376" s="9" t="s">
        <v>230</v>
      </c>
      <c r="B376" s="9" t="s">
        <v>1322</v>
      </c>
      <c r="C376" s="9">
        <v>8</v>
      </c>
      <c r="D376" s="9">
        <v>16</v>
      </c>
      <c r="E376" s="9" t="str">
        <f t="shared" si="95"/>
        <v>BZ-8E16</v>
      </c>
      <c r="F376" s="9" t="s">
        <v>1316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7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91"/>
        <v>Invocation</v>
      </c>
      <c r="T376" s="9" t="str">
        <f t="shared" si="9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40</v>
      </c>
      <c r="V376" s="9" t="str">
        <f>INDEX('Wand Mapping'!K:K, U376)</f>
        <v>wand_ai_380</v>
      </c>
      <c r="W376" s="9" t="str">
        <f t="shared" si="93"/>
        <v>wand_ai_380_EV</v>
      </c>
      <c r="Z376" s="9" t="str">
        <f t="shared" si="94"/>
        <v>wand_ai_380_EV</v>
      </c>
    </row>
    <row r="377" spans="1:26">
      <c r="A377" s="9" t="s">
        <v>601</v>
      </c>
      <c r="B377" s="9" t="s">
        <v>781</v>
      </c>
      <c r="C377" s="9">
        <v>9</v>
      </c>
      <c r="D377" s="9">
        <v>18</v>
      </c>
      <c r="E377" s="9" t="str">
        <f t="shared" si="95"/>
        <v>BZ-9018</v>
      </c>
      <c r="F377" s="9" t="s">
        <v>1323</v>
      </c>
      <c r="G377" s="9" t="s">
        <v>655</v>
      </c>
      <c r="H377" s="9" t="s">
        <v>652</v>
      </c>
      <c r="J377" s="9">
        <f>MATCH($A377, 'Spells By School'!A:A, 0)</f>
        <v>72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91"/>
        <v>Abjuration</v>
      </c>
      <c r="T377" s="9" t="str">
        <f t="shared" si="9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96</v>
      </c>
      <c r="V377" s="9" t="str">
        <f>INDEX('Wand Mapping'!K:K, U377)</f>
        <v>wand_ai_940</v>
      </c>
      <c r="W377" s="9" t="str">
        <f t="shared" si="93"/>
        <v>wand_ai_940_AB</v>
      </c>
      <c r="Z377" s="9" t="str">
        <f t="shared" si="94"/>
        <v>wand_ai_940_AB</v>
      </c>
    </row>
    <row r="378" spans="1:26">
      <c r="A378" s="9" t="s">
        <v>38</v>
      </c>
      <c r="B378" s="9" t="s">
        <v>782</v>
      </c>
      <c r="C378" s="9">
        <v>9</v>
      </c>
      <c r="D378" s="9">
        <v>18</v>
      </c>
      <c r="E378" s="9" t="str">
        <f t="shared" si="95"/>
        <v>BZ-9118</v>
      </c>
      <c r="F378" s="9" t="s">
        <v>1324</v>
      </c>
      <c r="G378" s="9" t="s">
        <v>655</v>
      </c>
      <c r="H378" s="9" t="s">
        <v>652</v>
      </c>
      <c r="J378" s="9">
        <f>MATCH($A378, 'Spells By School'!A:A, 0)</f>
        <v>74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91"/>
        <v>Abjuration</v>
      </c>
      <c r="T378" s="9" t="str">
        <f t="shared" si="9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</v>
      </c>
      <c r="V378" s="9" t="str">
        <f>INDEX('Wand Mapping'!K:K, U378)</f>
        <v>wand_ai_060</v>
      </c>
      <c r="W378" s="9" t="str">
        <f t="shared" si="93"/>
        <v>wand_ai_060_AB</v>
      </c>
      <c r="Z378" s="9" t="str">
        <f t="shared" si="94"/>
        <v>wand_ai_060_AB</v>
      </c>
    </row>
    <row r="379" spans="1:26">
      <c r="A379" s="9" t="s">
        <v>265</v>
      </c>
      <c r="B379" s="9" t="s">
        <v>784</v>
      </c>
      <c r="C379" s="9">
        <v>9</v>
      </c>
      <c r="D379" s="9">
        <v>18</v>
      </c>
      <c r="E379" s="9" t="str">
        <f t="shared" si="95"/>
        <v>BZ-9318</v>
      </c>
      <c r="F379" s="9" t="s">
        <v>1326</v>
      </c>
      <c r="G379" s="9" t="s">
        <v>655</v>
      </c>
      <c r="H379" s="9" t="s">
        <v>652</v>
      </c>
      <c r="J379" s="9">
        <f>MATCH($A379, 'Spells By School'!A:A, 0)</f>
        <v>3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91"/>
        <v>Abjuration</v>
      </c>
      <c r="T379" s="9" t="str">
        <f t="shared" si="92"/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45</v>
      </c>
      <c r="V379" s="9" t="str">
        <f>INDEX('Wand Mapping'!K:K, U379)</f>
        <v>wand_ai_430</v>
      </c>
      <c r="W379" s="9" t="str">
        <f t="shared" si="93"/>
        <v>wand_ai_430_AB</v>
      </c>
      <c r="Z379" s="9" t="str">
        <f t="shared" si="94"/>
        <v>wand_ai_430_AB</v>
      </c>
    </row>
    <row r="380" spans="1:26">
      <c r="A380" s="9" t="s">
        <v>90</v>
      </c>
      <c r="B380" s="9" t="s">
        <v>785</v>
      </c>
      <c r="C380" s="9">
        <v>9</v>
      </c>
      <c r="D380" s="9">
        <v>18</v>
      </c>
      <c r="E380" s="9" t="str">
        <f t="shared" si="95"/>
        <v>BZ-9418</v>
      </c>
      <c r="F380" s="9" t="s">
        <v>1327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12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91"/>
        <v>Invocation</v>
      </c>
      <c r="T380" s="9" t="str">
        <f t="shared" si="92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16</v>
      </c>
      <c r="V380" s="9" t="str">
        <f>INDEX('Wand Mapping'!K:K, U380)</f>
        <v>wand_ai_140</v>
      </c>
      <c r="W380" s="9" t="str">
        <f t="shared" si="93"/>
        <v>wand_ai_140_EV</v>
      </c>
      <c r="Z380" s="9" t="str">
        <f t="shared" si="94"/>
        <v>wand_ai_140_EV</v>
      </c>
    </row>
    <row r="381" spans="1:26">
      <c r="A381" s="9" t="s">
        <v>466</v>
      </c>
      <c r="B381" s="9" t="s">
        <v>786</v>
      </c>
      <c r="C381" s="9">
        <v>9</v>
      </c>
      <c r="D381" s="9">
        <v>18</v>
      </c>
      <c r="E381" s="9" t="str">
        <f t="shared" si="95"/>
        <v>BZ-9518</v>
      </c>
      <c r="F381" s="9" t="s">
        <v>1328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87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91"/>
        <v>Transmutation</v>
      </c>
      <c r="T381" s="9" t="str">
        <f t="shared" si="92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93"/>
        <v>wand_ai_740_TR</v>
      </c>
      <c r="Z381" s="9" t="str">
        <f t="shared" si="94"/>
        <v>wand_ai_740_TR</v>
      </c>
    </row>
    <row r="382" spans="1:26">
      <c r="A382" s="9" t="s">
        <v>186</v>
      </c>
      <c r="B382" s="9" t="s">
        <v>787</v>
      </c>
      <c r="C382" s="9">
        <v>9</v>
      </c>
      <c r="D382" s="9">
        <v>18</v>
      </c>
      <c r="E382" s="9" t="str">
        <f t="shared" si="95"/>
        <v>BZ-9618</v>
      </c>
      <c r="F382" s="9" t="s">
        <v>1329</v>
      </c>
      <c r="G382" s="9" t="s">
        <v>655</v>
      </c>
      <c r="H382" s="9" t="s">
        <v>652</v>
      </c>
      <c r="J382" s="9">
        <f>MATCH($A382, 'Spells By School'!A:A, 0)</f>
        <v>26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91"/>
        <v>Abjuration</v>
      </c>
      <c r="T382" s="9" t="str">
        <f t="shared" si="92"/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33</v>
      </c>
      <c r="V382" s="9" t="str">
        <f>INDEX('Wand Mapping'!K:K, U382)</f>
        <v>wand_ai_310</v>
      </c>
      <c r="W382" s="9" t="str">
        <f t="shared" si="93"/>
        <v>wand_ai_310_AB</v>
      </c>
      <c r="Z382" s="9" t="str">
        <f t="shared" si="94"/>
        <v>wand_ai_310_AB</v>
      </c>
    </row>
    <row r="383" spans="1:26">
      <c r="A383" s="9" t="s">
        <v>450</v>
      </c>
      <c r="B383" s="9" t="s">
        <v>788</v>
      </c>
      <c r="C383" s="9">
        <v>9</v>
      </c>
      <c r="D383" s="9">
        <v>18</v>
      </c>
      <c r="E383" s="9" t="str">
        <f t="shared" si="95"/>
        <v>BZ-9718</v>
      </c>
      <c r="F383" s="9" t="s">
        <v>1330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51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91"/>
        <v>Invocation</v>
      </c>
      <c r="T383" s="9" t="str">
        <f t="shared" si="92"/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73</v>
      </c>
      <c r="V383" s="9" t="str">
        <f>INDEX('Wand Mapping'!K:K, U383)</f>
        <v>wand_ai_710</v>
      </c>
      <c r="W383" s="9" t="str">
        <f t="shared" si="93"/>
        <v>wand_ai_710_EV</v>
      </c>
      <c r="Z383" s="9" t="str">
        <f t="shared" si="94"/>
        <v>wand_ai_710_EV</v>
      </c>
    </row>
    <row r="384" spans="1:26">
      <c r="A384" s="9" t="s">
        <v>74</v>
      </c>
      <c r="B384" s="9" t="s">
        <v>789</v>
      </c>
      <c r="C384" s="9">
        <v>9</v>
      </c>
      <c r="D384" s="9">
        <v>18</v>
      </c>
      <c r="E384" s="9" t="str">
        <f t="shared" si="95"/>
        <v>BZ-9818</v>
      </c>
      <c r="F384" s="9" t="s">
        <v>1331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60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91"/>
        <v>Conjuration</v>
      </c>
      <c r="T384" s="9" t="str">
        <f t="shared" si="9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14</v>
      </c>
      <c r="V384" s="9" t="str">
        <f>INDEX('Wand Mapping'!K:K, U384)</f>
        <v>wand_ai_120</v>
      </c>
      <c r="W384" s="9" t="str">
        <f t="shared" si="93"/>
        <v>wand_ai_120_CO</v>
      </c>
      <c r="Z384" s="9" t="str">
        <f t="shared" si="94"/>
        <v>wand_ai_120_CO</v>
      </c>
    </row>
    <row r="385" spans="1:26">
      <c r="A385" s="9" t="s">
        <v>177</v>
      </c>
      <c r="B385" s="9" t="s">
        <v>790</v>
      </c>
      <c r="C385" s="9">
        <v>9</v>
      </c>
      <c r="D385" s="9">
        <v>18</v>
      </c>
      <c r="E385" s="9" t="str">
        <f t="shared" si="95"/>
        <v>BZ-9918</v>
      </c>
      <c r="F385" s="9" t="s">
        <v>1332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77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91"/>
        <v>Necromancy</v>
      </c>
      <c r="T385" s="9" t="str">
        <f t="shared" ca="1" si="92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31</v>
      </c>
      <c r="V385" s="9" t="str">
        <f ca="1">INDEX('Wand Mapping'!K:K, U385)</f>
        <v>wand_ai_290</v>
      </c>
      <c r="W385" s="9" t="str">
        <f t="shared" ca="1" si="93"/>
        <v>wand_ai_290_NE</v>
      </c>
      <c r="Z385" s="9" t="str">
        <f t="shared" ca="1" si="94"/>
        <v>wand_ai_290_NE</v>
      </c>
    </row>
    <row r="386" spans="1:26">
      <c r="A386" s="27" t="s">
        <v>599</v>
      </c>
      <c r="B386" s="9" t="s">
        <v>1339</v>
      </c>
      <c r="C386" s="9">
        <v>9</v>
      </c>
      <c r="D386" s="9">
        <v>18</v>
      </c>
      <c r="E386" s="9" t="str">
        <f t="shared" si="95"/>
        <v>BZ-9A18</v>
      </c>
      <c r="F386" s="9" t="s">
        <v>1333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>
        <f ca="1">MATCH($A386, 'Spells By School'!G:G, 0)</f>
        <v>27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ca="1" si="91"/>
        <v>Necromancy</v>
      </c>
      <c r="T386" s="9" t="str">
        <f t="shared" ca="1" si="92"/>
        <v>NE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95</v>
      </c>
      <c r="V386" s="9" t="str">
        <f ca="1">INDEX('Wand Mapping'!K:K, U386)</f>
        <v>wand_ai_930</v>
      </c>
      <c r="W386" s="9" t="str">
        <f t="shared" ca="1" si="93"/>
        <v>wand_ai_930_NE</v>
      </c>
      <c r="Y386" s="9" t="s">
        <v>1987</v>
      </c>
      <c r="Z386" s="9" t="str">
        <f t="shared" ca="1" si="94"/>
        <v>wand_ai_930_NE</v>
      </c>
    </row>
    <row r="387" spans="1:26">
      <c r="A387" s="9" t="s">
        <v>12</v>
      </c>
      <c r="B387" s="9" t="s">
        <v>1340</v>
      </c>
      <c r="C387" s="9">
        <v>9</v>
      </c>
      <c r="D387" s="9">
        <v>18</v>
      </c>
      <c r="E387" s="9" t="str">
        <f t="shared" si="95"/>
        <v>BZ-9B18</v>
      </c>
      <c r="F387" s="9" t="s">
        <v>1334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91"/>
        <v>Invocation</v>
      </c>
      <c r="T387" s="9" t="str">
        <f t="shared" si="92"/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</v>
      </c>
      <c r="V387" s="9" t="str">
        <f>INDEX('Wand Mapping'!K:K, U387)</f>
        <v>wand_ai_000</v>
      </c>
      <c r="W387" s="9" t="str">
        <f t="shared" si="93"/>
        <v>wand_ai_000_EV</v>
      </c>
      <c r="Z387" s="9" t="str">
        <f t="shared" si="94"/>
        <v>wand_ai_000_EV</v>
      </c>
    </row>
    <row r="388" spans="1:26">
      <c r="A388" s="9" t="s">
        <v>290</v>
      </c>
      <c r="B388" s="9" t="s">
        <v>1341</v>
      </c>
      <c r="C388" s="9">
        <v>9</v>
      </c>
      <c r="D388" s="9">
        <v>18</v>
      </c>
      <c r="E388" s="9" t="str">
        <f t="shared" si="95"/>
        <v>BZ-9C18</v>
      </c>
      <c r="F388" s="9" t="s">
        <v>1335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61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91"/>
        <v>Transmutation</v>
      </c>
      <c r="T388" s="9" t="str">
        <f t="shared" si="92"/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48</v>
      </c>
      <c r="V388" s="9" t="str">
        <f>INDEX('Wand Mapping'!K:K, U388)</f>
        <v>wand_ai_460</v>
      </c>
      <c r="W388" s="9" t="str">
        <f t="shared" si="93"/>
        <v>wand_ai_460_TR</v>
      </c>
      <c r="Z388" s="9" t="str">
        <f t="shared" si="94"/>
        <v>wand_ai_460_TR</v>
      </c>
    </row>
    <row r="389" spans="1:26">
      <c r="A389" s="9" t="s">
        <v>179</v>
      </c>
      <c r="B389" s="9" t="s">
        <v>1342</v>
      </c>
      <c r="C389" s="9">
        <v>9</v>
      </c>
      <c r="D389" s="9">
        <v>18</v>
      </c>
      <c r="E389" s="9" t="str">
        <f t="shared" si="95"/>
        <v>BZ-9D18</v>
      </c>
      <c r="F389" s="9" t="s">
        <v>1336</v>
      </c>
      <c r="G389" s="9" t="s">
        <v>655</v>
      </c>
      <c r="H389" s="9" t="s">
        <v>652</v>
      </c>
      <c r="J389" s="9">
        <f>MATCH($A389, 'Spells By School'!A:A, 0)</f>
        <v>19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91"/>
        <v>Abjuration</v>
      </c>
      <c r="T389" s="9" t="str">
        <f t="shared" si="92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32</v>
      </c>
      <c r="V389" s="9" t="str">
        <f>INDEX('Wand Mapping'!K:K, U389)</f>
        <v>wand_ai_300</v>
      </c>
      <c r="W389" s="9" t="str">
        <f t="shared" si="93"/>
        <v>wand_ai_300_AB</v>
      </c>
      <c r="Z389" s="9" t="str">
        <f t="shared" si="94"/>
        <v>wand_ai_300_AB</v>
      </c>
    </row>
    <row r="390" spans="1:26">
      <c r="A390" s="9" t="s">
        <v>577</v>
      </c>
      <c r="B390" s="9" t="s">
        <v>1343</v>
      </c>
      <c r="C390" s="9">
        <v>9</v>
      </c>
      <c r="D390" s="9">
        <v>18</v>
      </c>
      <c r="E390" s="9" t="str">
        <f t="shared" si="95"/>
        <v>BZ-9E18</v>
      </c>
      <c r="F390" s="9" t="s">
        <v>1337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8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91"/>
        <v>Invocation</v>
      </c>
      <c r="T390" s="9" t="str">
        <f t="shared" si="92"/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92</v>
      </c>
      <c r="V390" s="9" t="str">
        <f>INDEX('Wand Mapping'!K:K, U390)</f>
        <v>wand_ai_900</v>
      </c>
      <c r="W390" s="9" t="str">
        <f t="shared" si="93"/>
        <v>wand_ai_900_EV</v>
      </c>
      <c r="Z390" s="9" t="str">
        <f t="shared" si="94"/>
        <v>wand_ai_900_EV</v>
      </c>
    </row>
    <row r="391" spans="1:26">
      <c r="A391" s="9" t="s">
        <v>145</v>
      </c>
      <c r="B391" s="9" t="s">
        <v>1344</v>
      </c>
      <c r="C391" s="9">
        <v>9</v>
      </c>
      <c r="D391" s="9">
        <v>18</v>
      </c>
      <c r="E391" s="9" t="str">
        <f t="shared" si="95"/>
        <v>BZ-9F18</v>
      </c>
      <c r="F391" s="9" t="s">
        <v>1338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95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91"/>
        <v>Conjuration</v>
      </c>
      <c r="T391" s="9" t="str">
        <f t="shared" si="92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26</v>
      </c>
      <c r="V391" s="9" t="str">
        <f>INDEX('Wand Mapping'!K:K, U391)</f>
        <v>wand_ai_240</v>
      </c>
      <c r="W391" s="9" t="str">
        <f t="shared" si="93"/>
        <v>wand_ai_240_CO</v>
      </c>
      <c r="Z391" s="9" t="str">
        <f t="shared" si="94"/>
        <v>wand_ai_240_CO</v>
      </c>
    </row>
    <row r="392" spans="1:26">
      <c r="A392" s="26" t="s">
        <v>169</v>
      </c>
      <c r="B392" s="9" t="s">
        <v>791</v>
      </c>
      <c r="C392" s="9">
        <v>10</v>
      </c>
      <c r="D392" s="9">
        <v>18</v>
      </c>
      <c r="E392" s="9" t="str">
        <f t="shared" si="95"/>
        <v>BZ-A018</v>
      </c>
      <c r="F392" s="9" t="s">
        <v>1362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23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91"/>
        <v>Invocation</v>
      </c>
      <c r="T392" s="9" t="str">
        <f t="shared" si="92"/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30</v>
      </c>
      <c r="V392" s="9" t="str">
        <f>INDEX('Wand Mapping'!K:K, U392)</f>
        <v>wand_ai_280</v>
      </c>
      <c r="W392" s="9" t="str">
        <f t="shared" si="93"/>
        <v>wand_ai_280_EV</v>
      </c>
      <c r="Z392" s="9" t="str">
        <f t="shared" si="94"/>
        <v>wand_ai_280_EV</v>
      </c>
    </row>
    <row r="393" spans="1:26">
      <c r="A393" s="9" t="s">
        <v>434</v>
      </c>
      <c r="B393" s="9" t="s">
        <v>1345</v>
      </c>
      <c r="C393" s="9">
        <v>10</v>
      </c>
      <c r="D393" s="9">
        <v>18</v>
      </c>
      <c r="E393" s="9" t="str">
        <f t="shared" si="95"/>
        <v>BZ-A118</v>
      </c>
      <c r="F393" s="9" t="s">
        <v>1365</v>
      </c>
      <c r="G393" s="9" t="s">
        <v>655</v>
      </c>
      <c r="H393" s="9" t="s">
        <v>652</v>
      </c>
      <c r="J393" s="9">
        <f>MATCH($A393, 'Spells By School'!A:A, 0)</f>
        <v>27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91"/>
        <v>Abjuration</v>
      </c>
      <c r="T393" s="9" t="str">
        <f t="shared" si="92"/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71</v>
      </c>
      <c r="V393" s="9" t="str">
        <f>INDEX('Wand Mapping'!K:K, U393)</f>
        <v>wand_ai_690</v>
      </c>
      <c r="W393" s="9" t="str">
        <f t="shared" si="93"/>
        <v>wand_ai_690_AB</v>
      </c>
      <c r="Z393" s="9" t="str">
        <f t="shared" si="94"/>
        <v>wand_ai_690_AB</v>
      </c>
    </row>
    <row r="394" spans="1:26">
      <c r="A394" s="9" t="s">
        <v>489</v>
      </c>
      <c r="B394" s="9" t="s">
        <v>1346</v>
      </c>
      <c r="C394" s="9">
        <v>10</v>
      </c>
      <c r="D394" s="9">
        <v>18</v>
      </c>
      <c r="E394" s="9" t="str">
        <f t="shared" si="95"/>
        <v>BZ-A218</v>
      </c>
      <c r="F394" s="9" t="s">
        <v>1363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91"/>
        <v>Invocation</v>
      </c>
      <c r="T394" s="9" t="str">
        <f t="shared" si="92"/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79</v>
      </c>
      <c r="V394" s="9" t="str">
        <f>INDEX('Wand Mapping'!K:K, U394)</f>
        <v>wand_ai_770</v>
      </c>
      <c r="W394" s="9" t="str">
        <f t="shared" si="93"/>
        <v>wand_ai_770_EV</v>
      </c>
      <c r="Z394" s="9" t="str">
        <f t="shared" si="94"/>
        <v>wand_ai_770_EV</v>
      </c>
    </row>
    <row r="395" spans="1:26">
      <c r="A395" s="9" t="s">
        <v>501</v>
      </c>
      <c r="B395" s="9" t="s">
        <v>1347</v>
      </c>
      <c r="C395" s="9">
        <v>10</v>
      </c>
      <c r="D395" s="9">
        <v>18</v>
      </c>
      <c r="E395" s="9" t="str">
        <f t="shared" si="95"/>
        <v>BZ-A318</v>
      </c>
      <c r="F395" s="9" t="s">
        <v>1366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86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91"/>
        <v>Conjuration</v>
      </c>
      <c r="T395" s="9" t="str">
        <f t="shared" si="92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81</v>
      </c>
      <c r="V395" s="9" t="str">
        <f>INDEX('Wand Mapping'!K:K, U395)</f>
        <v>wand_ai_790</v>
      </c>
      <c r="W395" s="9" t="str">
        <f t="shared" si="93"/>
        <v>wand_ai_790_CO</v>
      </c>
      <c r="Z395" s="9" t="str">
        <f t="shared" si="94"/>
        <v>wand_ai_790_CO</v>
      </c>
    </row>
    <row r="396" spans="1:26">
      <c r="A396" s="9" t="s">
        <v>558</v>
      </c>
      <c r="B396" s="9" t="s">
        <v>1348</v>
      </c>
      <c r="C396" s="9">
        <v>10</v>
      </c>
      <c r="D396" s="9">
        <v>18</v>
      </c>
      <c r="E396" s="9" t="str">
        <f t="shared" si="95"/>
        <v>BZ-A418</v>
      </c>
      <c r="F396" s="9" t="s">
        <v>1367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75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91"/>
        <v>Conjuration</v>
      </c>
      <c r="T396" s="9" t="str">
        <f t="shared" si="92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89</v>
      </c>
      <c r="V396" s="9" t="str">
        <f>INDEX('Wand Mapping'!K:K, U396)</f>
        <v>wand_ai_870</v>
      </c>
      <c r="W396" s="9" t="str">
        <f t="shared" si="93"/>
        <v>wand_ai_870_CO</v>
      </c>
      <c r="Z396" s="9" t="str">
        <f t="shared" si="94"/>
        <v>wand_ai_870_CO</v>
      </c>
    </row>
    <row r="397" spans="1:26">
      <c r="A397" s="9" t="s">
        <v>523</v>
      </c>
      <c r="B397" s="9" t="s">
        <v>1349</v>
      </c>
      <c r="C397" s="9">
        <v>10</v>
      </c>
      <c r="D397" s="9">
        <v>18</v>
      </c>
      <c r="E397" s="9" t="str">
        <f t="shared" si="95"/>
        <v>BZ-A518</v>
      </c>
      <c r="F397" s="9" t="s">
        <v>1364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15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91"/>
        <v>Conjuration</v>
      </c>
      <c r="T397" s="9" t="str">
        <f t="shared" si="92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84</v>
      </c>
      <c r="V397" s="9" t="str">
        <f>INDEX('Wand Mapping'!K:K, U397)</f>
        <v>wand_ai_820</v>
      </c>
      <c r="W397" s="9" t="str">
        <f t="shared" si="93"/>
        <v>wand_ai_820_CO</v>
      </c>
      <c r="Z397" s="9" t="str">
        <f t="shared" si="94"/>
        <v>wand_ai_820_CO</v>
      </c>
    </row>
    <row r="398" spans="1:26">
      <c r="A398" s="9" t="s">
        <v>222</v>
      </c>
      <c r="B398" s="9" t="s">
        <v>1351</v>
      </c>
      <c r="C398" s="13" t="s">
        <v>1371</v>
      </c>
      <c r="D398" s="9">
        <v>18</v>
      </c>
      <c r="E398" s="9" t="str">
        <f t="shared" si="95"/>
        <v>BZ-A718</v>
      </c>
      <c r="F398" s="9" t="s">
        <v>1398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73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91"/>
        <v>Conjuration</v>
      </c>
      <c r="T398" s="9" t="str">
        <f t="shared" si="92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39</v>
      </c>
      <c r="V398" s="9" t="str">
        <f>INDEX('Wand Mapping'!K:K, U398)</f>
        <v>wand_ai_370</v>
      </c>
      <c r="W398" s="9" t="str">
        <f t="shared" si="93"/>
        <v>wand_ai_370_CO</v>
      </c>
      <c r="Z398" s="9" t="str">
        <f t="shared" si="94"/>
        <v>wand_ai_370_CO</v>
      </c>
    </row>
    <row r="399" spans="1:26">
      <c r="A399" s="9" t="s">
        <v>29</v>
      </c>
      <c r="B399" s="9" t="s">
        <v>1352</v>
      </c>
      <c r="C399" s="13" t="s">
        <v>1371</v>
      </c>
      <c r="D399" s="9">
        <v>18</v>
      </c>
      <c r="E399" s="9" t="str">
        <f t="shared" si="95"/>
        <v>BZ-A818</v>
      </c>
      <c r="F399" s="9" t="s">
        <v>1399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26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91"/>
        <v>Conjuration</v>
      </c>
      <c r="T399" s="9" t="str">
        <f t="shared" si="92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</v>
      </c>
      <c r="V399" s="9" t="str">
        <f>INDEX('Wand Mapping'!K:K, U399)</f>
        <v>wand_ai_040</v>
      </c>
      <c r="W399" s="9" t="str">
        <f t="shared" si="93"/>
        <v>wand_ai_040_CO</v>
      </c>
      <c r="Z399" s="9" t="str">
        <f t="shared" si="94"/>
        <v>wand_ai_040_CO</v>
      </c>
    </row>
    <row r="400" spans="1:26">
      <c r="A400" s="9" t="s">
        <v>365</v>
      </c>
      <c r="B400" s="9" t="s">
        <v>1353</v>
      </c>
      <c r="C400" s="13" t="s">
        <v>1371</v>
      </c>
      <c r="D400" s="9">
        <v>18</v>
      </c>
      <c r="E400" s="9" t="str">
        <f t="shared" si="95"/>
        <v>BZ-A918</v>
      </c>
      <c r="F400" s="9" t="s">
        <v>1400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39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91"/>
        <v>Conjuration</v>
      </c>
      <c r="T400" s="9" t="str">
        <f t="shared" si="92"/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 t="shared" si="93"/>
        <v>wand_ai_580_CO</v>
      </c>
      <c r="Z400" s="9" t="str">
        <f t="shared" si="94"/>
        <v>wand_ai_580_CO</v>
      </c>
    </row>
    <row r="401" spans="1:59">
      <c r="A401" s="9" t="s">
        <v>503</v>
      </c>
      <c r="B401" s="9" t="s">
        <v>1354</v>
      </c>
      <c r="C401" s="13" t="s">
        <v>1371</v>
      </c>
      <c r="D401" s="9">
        <v>18</v>
      </c>
      <c r="E401" s="9" t="str">
        <f t="shared" si="95"/>
        <v>BZ-AA18</v>
      </c>
      <c r="F401" s="9" t="s">
        <v>1369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33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91"/>
        <v>Invocation</v>
      </c>
      <c r="T401" s="9" t="str">
        <f t="shared" si="92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81</v>
      </c>
      <c r="V401" s="9" t="str">
        <f>INDEX('Wand Mapping'!K:K, U401)</f>
        <v>wand_ai_790</v>
      </c>
      <c r="W401" s="9" t="str">
        <f t="shared" si="93"/>
        <v>wand_ai_790_EV</v>
      </c>
      <c r="Z401" s="9" t="str">
        <f t="shared" si="94"/>
        <v>wand_ai_790_EV</v>
      </c>
    </row>
    <row r="402" spans="1:59">
      <c r="A402" s="9" t="s">
        <v>515</v>
      </c>
      <c r="B402" s="9" t="s">
        <v>1355</v>
      </c>
      <c r="C402" s="13" t="s">
        <v>1371</v>
      </c>
      <c r="D402" s="9">
        <v>18</v>
      </c>
      <c r="E402" s="9" t="str">
        <f t="shared" si="95"/>
        <v>BZ-AB18</v>
      </c>
      <c r="F402" s="9" t="s">
        <v>1401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76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91"/>
        <v>Conjuration</v>
      </c>
      <c r="T402" s="9" t="str">
        <f t="shared" si="92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83</v>
      </c>
      <c r="V402" s="9" t="str">
        <f>INDEX('Wand Mapping'!K:K, U402)</f>
        <v>wand_ai_810</v>
      </c>
      <c r="W402" s="9" t="str">
        <f t="shared" si="93"/>
        <v>wand_ai_810_CO</v>
      </c>
      <c r="Z402" s="9" t="str">
        <f t="shared" si="94"/>
        <v>wand_ai_810_CO</v>
      </c>
    </row>
    <row r="403" spans="1:59">
      <c r="A403" s="9" t="s">
        <v>322</v>
      </c>
      <c r="B403" s="9" t="s">
        <v>1356</v>
      </c>
      <c r="C403" s="13" t="s">
        <v>1371</v>
      </c>
      <c r="D403" s="9">
        <v>18</v>
      </c>
      <c r="E403" s="9" t="str">
        <f t="shared" si="95"/>
        <v>BZ-AC18</v>
      </c>
      <c r="F403" s="9" t="s">
        <v>1402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79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91"/>
        <v>Conjuration</v>
      </c>
      <c r="T403" s="9" t="str">
        <f t="shared" si="92"/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 t="shared" si="93"/>
        <v>wand_ai_510_CO</v>
      </c>
      <c r="Z403" s="9" t="str">
        <f t="shared" si="94"/>
        <v>wand_ai_510_CO</v>
      </c>
    </row>
    <row r="404" spans="1:59">
      <c r="A404" s="9" t="s">
        <v>559</v>
      </c>
      <c r="B404" s="9" t="s">
        <v>1357</v>
      </c>
      <c r="C404" s="13" t="s">
        <v>1371</v>
      </c>
      <c r="D404" s="9">
        <v>18</v>
      </c>
      <c r="E404" s="9" t="str">
        <f t="shared" si="95"/>
        <v>BZ-AD18</v>
      </c>
      <c r="F404" s="9" t="s">
        <v>1403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38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91"/>
        <v>Transmutation</v>
      </c>
      <c r="T404" s="9" t="str">
        <f t="shared" si="92"/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89</v>
      </c>
      <c r="V404" s="9" t="str">
        <f>INDEX('Wand Mapping'!K:K, U404)</f>
        <v>wand_ai_870</v>
      </c>
      <c r="W404" s="9" t="str">
        <f t="shared" si="93"/>
        <v>wand_ai_870_TR</v>
      </c>
      <c r="Z404" s="9" t="str">
        <f t="shared" si="94"/>
        <v>wand_ai_870_TR</v>
      </c>
    </row>
    <row r="405" spans="1:59">
      <c r="A405" s="9" t="s">
        <v>245</v>
      </c>
      <c r="B405" s="9" t="s">
        <v>1358</v>
      </c>
      <c r="C405" s="13" t="s">
        <v>1371</v>
      </c>
      <c r="D405" s="9">
        <v>18</v>
      </c>
      <c r="E405" s="9" t="str">
        <f t="shared" si="95"/>
        <v>BZ-AE18</v>
      </c>
      <c r="F405" s="9" t="s">
        <v>1404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5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91"/>
        <v>Invocation</v>
      </c>
      <c r="T405" s="9" t="str">
        <f t="shared" si="92"/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42</v>
      </c>
      <c r="V405" s="9" t="str">
        <f>INDEX('Wand Mapping'!K:K, U405)</f>
        <v>wand_ai_400</v>
      </c>
      <c r="W405" s="9" t="str">
        <f t="shared" si="93"/>
        <v>wand_ai_400_EV</v>
      </c>
      <c r="Z405" s="9" t="str">
        <f t="shared" si="94"/>
        <v>wand_ai_400_EV</v>
      </c>
    </row>
    <row r="406" spans="1:59">
      <c r="A406" s="9" t="s">
        <v>205</v>
      </c>
      <c r="B406" s="9" t="s">
        <v>1359</v>
      </c>
      <c r="C406" s="13" t="s">
        <v>1371</v>
      </c>
      <c r="D406" s="9">
        <v>18</v>
      </c>
      <c r="E406" s="9" t="str">
        <f t="shared" si="95"/>
        <v>BZ-AF18</v>
      </c>
      <c r="F406" s="9" t="s">
        <v>1405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28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ref="S406:S469" si="96">IF(ISNA($J406), IF(ISNA($K406), IF(ISNA($L406), IF(ISNA($M406), IF(ISNA($N406), IF(ISNA($O406), IF(ISNA($P406), IF(ISNA($Q406), IF(ISNA($R406), "###error###", R$1),Q$1),P$1),O$1),N$1),M$1),L$1),K$1),J$1)</f>
        <v>Transmutation</v>
      </c>
      <c r="T406" s="9" t="str">
        <f t="shared" ref="T406:T469" si="97">IF(ISNA($J406), IF(ISNA($K406), IF(ISNA($L406), IF(ISNA($M406), IF(ISNA($N406), IF(ISNA($O406), IF(ISNA($P406), IF(ISNA($Q406), IF(ISNA($R406), "###error###", "WM"),"IL"),"NE"),"EN"),"EV"),"TR"),"DI"),"CO"),"AB")</f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36</v>
      </c>
      <c r="V406" s="9" t="str">
        <f>INDEX('Wand Mapping'!K:K, U406)</f>
        <v>wand_ai_340</v>
      </c>
      <c r="W406" s="9" t="str">
        <f t="shared" ref="W406:W469" si="98">_xlfn.CONCAT(V406, "_", T406)</f>
        <v>wand_ai_340_TR</v>
      </c>
      <c r="Z406" s="9" t="str">
        <f t="shared" ref="Z406:Z469" si="99">IF(ISBLANK(X406), W406, X406)</f>
        <v>wand_ai_340_TR</v>
      </c>
    </row>
    <row r="407" spans="1:59">
      <c r="A407" s="9" t="s">
        <v>64</v>
      </c>
      <c r="B407" s="9" t="s">
        <v>1360</v>
      </c>
      <c r="C407" s="13" t="s">
        <v>1371</v>
      </c>
      <c r="D407" s="9">
        <v>18</v>
      </c>
      <c r="E407" s="9" t="str">
        <f t="shared" si="95"/>
        <v>BZ-AG18</v>
      </c>
      <c r="F407" s="9" t="s">
        <v>1406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>
        <f>MATCH($A407, 'Spells By School'!D:D, 0)</f>
        <v>27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96"/>
        <v>Transmutation</v>
      </c>
      <c r="T407" s="9" t="str">
        <f t="shared" si="97"/>
        <v>TR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12</v>
      </c>
      <c r="V407" s="9" t="str">
        <f>INDEX('Wand Mapping'!K:K, U407)</f>
        <v>wand_ai_100</v>
      </c>
      <c r="W407" s="9" t="str">
        <f t="shared" si="98"/>
        <v>wand_ai_100_TR</v>
      </c>
      <c r="Z407" s="9" t="str">
        <f t="shared" si="99"/>
        <v>wand_ai_100_TR</v>
      </c>
      <c r="BD407" s="59"/>
      <c r="BE407" s="57"/>
      <c r="BF407" s="57"/>
      <c r="BG407" s="57"/>
    </row>
    <row r="408" spans="1:59">
      <c r="A408" s="9" t="s">
        <v>140</v>
      </c>
      <c r="B408" s="9" t="s">
        <v>1361</v>
      </c>
      <c r="C408" s="13" t="s">
        <v>1371</v>
      </c>
      <c r="D408" s="9">
        <v>18</v>
      </c>
      <c r="E408" s="9" t="str">
        <f t="shared" si="95"/>
        <v>BZ-AH18</v>
      </c>
      <c r="F408" s="9" t="s">
        <v>1370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29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96"/>
        <v>Conjuration</v>
      </c>
      <c r="T408" s="9" t="str">
        <f t="shared" si="97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25</v>
      </c>
      <c r="V408" s="9" t="str">
        <f>INDEX('Wand Mapping'!K:K, U408)</f>
        <v>wand_ai_230</v>
      </c>
      <c r="W408" s="9" t="str">
        <f t="shared" si="98"/>
        <v>wand_ai_230_CO</v>
      </c>
      <c r="Z408" s="9" t="str">
        <f t="shared" si="99"/>
        <v>wand_ai_230_CO</v>
      </c>
      <c r="BD408" s="59"/>
      <c r="BE408" s="57"/>
      <c r="BF408" s="57"/>
      <c r="BG408" s="57"/>
    </row>
    <row r="409" spans="1:59">
      <c r="A409" s="9" t="s">
        <v>376</v>
      </c>
      <c r="B409" s="9" t="s">
        <v>1703</v>
      </c>
      <c r="C409" s="9">
        <v>2</v>
      </c>
      <c r="D409" s="9">
        <v>3</v>
      </c>
      <c r="E409" s="9" t="str">
        <f t="shared" si="95"/>
        <v>BZ-OH03</v>
      </c>
      <c r="F409" s="9" t="s">
        <v>1579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>
        <f>MATCH($A409, 'Spells By School'!C:C, 0)</f>
        <v>2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96"/>
        <v>Divination</v>
      </c>
      <c r="T409" s="9" t="str">
        <f t="shared" si="97"/>
        <v>DI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98"/>
        <v>wand_ai_600_DI</v>
      </c>
      <c r="Z409" s="9" t="str">
        <f t="shared" si="99"/>
        <v>wand_ai_600_DI</v>
      </c>
    </row>
    <row r="410" spans="1:59">
      <c r="A410" s="9" t="s">
        <v>277</v>
      </c>
      <c r="B410" s="9" t="s">
        <v>1704</v>
      </c>
      <c r="C410" s="9">
        <v>2</v>
      </c>
      <c r="D410" s="9">
        <v>3</v>
      </c>
      <c r="E410" s="9" t="str">
        <f t="shared" si="95"/>
        <v>BZ-OI03</v>
      </c>
      <c r="F410" s="9" t="s">
        <v>1580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25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96"/>
        <v>Invocation</v>
      </c>
      <c r="T410" s="9" t="str">
        <f t="shared" si="97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46</v>
      </c>
      <c r="V410" s="9" t="str">
        <f>INDEX('Wand Mapping'!K:K, U410)</f>
        <v>wand_ai_440</v>
      </c>
      <c r="W410" s="9" t="str">
        <f t="shared" si="98"/>
        <v>wand_ai_440_EV</v>
      </c>
      <c r="Z410" s="9" t="str">
        <f t="shared" si="99"/>
        <v>wand_ai_440_EV</v>
      </c>
    </row>
    <row r="411" spans="1:59">
      <c r="A411" s="9" t="s">
        <v>377</v>
      </c>
      <c r="B411" s="9" t="s">
        <v>1706</v>
      </c>
      <c r="C411" s="9">
        <v>2</v>
      </c>
      <c r="D411" s="9">
        <v>3</v>
      </c>
      <c r="E411" s="9" t="str">
        <f t="shared" si="95"/>
        <v>BZ-OK03</v>
      </c>
      <c r="F411" s="9" t="s">
        <v>1582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14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96"/>
        <v>Transmutation</v>
      </c>
      <c r="T411" s="9" t="str">
        <f t="shared" si="97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62</v>
      </c>
      <c r="V411" s="9" t="str">
        <f>INDEX('Wand Mapping'!K:K, U411)</f>
        <v>wand_ai_600</v>
      </c>
      <c r="W411" s="9" t="str">
        <f t="shared" si="98"/>
        <v>wand_ai_600_TR</v>
      </c>
      <c r="Z411" s="9" t="str">
        <f t="shared" si="99"/>
        <v>wand_ai_600_TR</v>
      </c>
      <c r="AH411" s="9" t="b">
        <v>1</v>
      </c>
      <c r="AI411" s="9" t="b">
        <v>1</v>
      </c>
      <c r="AJ411" s="9" t="b">
        <v>1</v>
      </c>
      <c r="AK411" s="9" t="b">
        <v>1</v>
      </c>
      <c r="AL411" s="9" t="b">
        <v>1</v>
      </c>
      <c r="AM411" s="9" t="b">
        <v>1</v>
      </c>
    </row>
    <row r="412" spans="1:59">
      <c r="A412" s="9" t="s">
        <v>576</v>
      </c>
      <c r="B412" s="9" t="s">
        <v>1713</v>
      </c>
      <c r="C412" s="9">
        <v>3</v>
      </c>
      <c r="D412" s="9">
        <v>5</v>
      </c>
      <c r="E412" s="9" t="str">
        <f t="shared" si="95"/>
        <v>BZ-OS05</v>
      </c>
      <c r="F412" s="9" t="s">
        <v>1583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37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96"/>
        <v>Transmutation</v>
      </c>
      <c r="T412" s="9" t="str">
        <f t="shared" si="97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92</v>
      </c>
      <c r="V412" s="9" t="str">
        <f>INDEX('Wand Mapping'!K:K, U412)</f>
        <v>wand_ai_900</v>
      </c>
      <c r="W412" s="9" t="str">
        <f t="shared" si="98"/>
        <v>wand_ai_900_TR</v>
      </c>
      <c r="Z412" s="9" t="str">
        <f t="shared" si="99"/>
        <v>wand_ai_900_TR</v>
      </c>
      <c r="AB412" s="9" t="b">
        <v>1</v>
      </c>
      <c r="AE412" s="9" t="b">
        <v>1</v>
      </c>
      <c r="AZ412" s="55">
        <v>83586</v>
      </c>
      <c r="BA412" s="55">
        <v>83587</v>
      </c>
      <c r="BD412" s="9">
        <v>3586</v>
      </c>
      <c r="BE412" s="9">
        <f t="shared" ref="BE412:BE414" si="100">IF(BD412="", "", BD412+1)</f>
        <v>3587</v>
      </c>
      <c r="BF412" s="57" t="b">
        <f t="shared" ref="BF412" si="101">AND(
OR(ISBLANK(AV412), AND(MOD(AV412, 10000) = BD412, QUOTIENT(AV412, 10000) = 6)),
OR(ISBLANK(AX412), AND(MOD(AX412, 10000) = BD412, QUOTIENT(AX412, 10000) = 7)),
OR(ISBLANK(AZ412), AND(MOD(AZ412, 10000) = BD412, QUOTIENT(AZ412, 10000) = 8)),
OR(ISBLANK(BB412), AND(MOD(BB412, 10000) = BD412, QUOTIENT(BB412, 10000) = 9))
)</f>
        <v>1</v>
      </c>
      <c r="BG412" s="57" t="b">
        <f t="shared" ref="BG412" si="102">AND(
OR(ISBLANK(AW412), AND(MOD(AW412, 10000) = BE412, QUOTIENT(AW412, 10000) = 6)),
OR(ISBLANK(AY412), AND(MOD(AY412, 10000) = BE412, QUOTIENT(AY412, 10000) = 7)),
OR(ISBLANK(BA412), AND(MOD(BA412, 10000) = BE412, QUOTIENT(BA412, 10000) = 8)),
OR(ISBLANK(BC412), AND(MOD(BC412, 10000) = BE412, QUOTIENT(BC412, 10000) = 9))
)</f>
        <v>1</v>
      </c>
    </row>
    <row r="413" spans="1:59">
      <c r="A413" s="9" t="s">
        <v>159</v>
      </c>
      <c r="B413" s="9" t="s">
        <v>1714</v>
      </c>
      <c r="C413" s="9">
        <v>3</v>
      </c>
      <c r="D413" s="9">
        <v>5</v>
      </c>
      <c r="E413" s="9" t="str">
        <f t="shared" si="95"/>
        <v>BZ-OT05</v>
      </c>
      <c r="F413" s="9" t="s">
        <v>1584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89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96"/>
        <v>Transmutation</v>
      </c>
      <c r="T413" s="9" t="str">
        <f t="shared" si="97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28</v>
      </c>
      <c r="V413" s="9" t="str">
        <f>INDEX('Wand Mapping'!K:K, U413)</f>
        <v>wand_ai_260</v>
      </c>
      <c r="W413" s="9" t="str">
        <f t="shared" si="98"/>
        <v>wand_ai_260_TR</v>
      </c>
      <c r="Z413" s="9" t="str">
        <f t="shared" si="99"/>
        <v>wand_ai_260_TR</v>
      </c>
      <c r="AF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83590</v>
      </c>
      <c r="BA413" s="55">
        <v>83591</v>
      </c>
      <c r="BD413" s="9">
        <v>3590</v>
      </c>
      <c r="BE413" s="9">
        <f t="shared" si="100"/>
        <v>3591</v>
      </c>
      <c r="BF413" s="57" t="b">
        <f t="shared" ref="BF413" si="103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104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9" t="s">
        <v>552</v>
      </c>
      <c r="B414" s="9" t="s">
        <v>1716</v>
      </c>
      <c r="C414" s="9">
        <v>3</v>
      </c>
      <c r="D414" s="9">
        <v>5</v>
      </c>
      <c r="E414" s="9" t="str">
        <f t="shared" si="95"/>
        <v>BZ-OV05</v>
      </c>
      <c r="F414" s="9" t="s">
        <v>1601</v>
      </c>
      <c r="G414" s="9" t="s">
        <v>655</v>
      </c>
      <c r="H414" s="9" t="s">
        <v>654</v>
      </c>
      <c r="J414" s="9" t="e">
        <f>MATCH($A414, 'Spells By School'!A:A, 0)</f>
        <v>#N/A</v>
      </c>
      <c r="K414" s="9">
        <f>MATCH($A414, 'Spells By School'!B:B, 0)</f>
        <v>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96"/>
        <v>Conjuration</v>
      </c>
      <c r="T414" s="9" t="str">
        <f t="shared" si="97"/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88</v>
      </c>
      <c r="V414" s="9" t="str">
        <f>INDEX('Wand Mapping'!K:K, U414)</f>
        <v>wand_ai_860</v>
      </c>
      <c r="W414" s="9" t="str">
        <f t="shared" si="98"/>
        <v>wand_ai_860_CO</v>
      </c>
      <c r="Z414" s="9" t="str">
        <f t="shared" si="99"/>
        <v>wand_ai_860_CO</v>
      </c>
      <c r="AC414" s="9" t="b">
        <v>1</v>
      </c>
      <c r="AF414" s="9" t="b">
        <v>1</v>
      </c>
      <c r="AG414" s="9" t="b">
        <v>1</v>
      </c>
      <c r="AH414" s="9" t="b">
        <v>1</v>
      </c>
      <c r="AI414" s="9" t="b">
        <v>1</v>
      </c>
      <c r="AJ414" s="9" t="b">
        <v>1</v>
      </c>
      <c r="AK414" s="9" t="b">
        <v>1</v>
      </c>
      <c r="AL414" s="9" t="b">
        <v>1</v>
      </c>
      <c r="AM414" s="9" t="b">
        <v>1</v>
      </c>
      <c r="AZ414" s="55">
        <v>83580</v>
      </c>
      <c r="BA414" s="55">
        <v>83581</v>
      </c>
      <c r="BD414" s="9">
        <v>3580</v>
      </c>
      <c r="BE414" s="9">
        <f t="shared" si="100"/>
        <v>3581</v>
      </c>
      <c r="BF414" s="57" t="b">
        <f t="shared" ref="BF414" si="105">AND(
OR(ISBLANK(AV414), AND(MOD(AV414, 10000) = BD414, QUOTIENT(AV414, 10000) = 6)),
OR(ISBLANK(AX414), AND(MOD(AX414, 10000) = BD414, QUOTIENT(AX414, 10000) = 7)),
OR(ISBLANK(AZ414), AND(MOD(AZ414, 10000) = BD414, QUOTIENT(AZ414, 10000) = 8)),
OR(ISBLANK(BB414), AND(MOD(BB414, 10000) = BD414, QUOTIENT(BB414, 10000) = 9))
)</f>
        <v>1</v>
      </c>
      <c r="BG414" s="57" t="b">
        <f t="shared" ref="BG414" si="106">AND(
OR(ISBLANK(AW414), AND(MOD(AW414, 10000) = BE414, QUOTIENT(AW414, 10000) = 6)),
OR(ISBLANK(AY414), AND(MOD(AY414, 10000) = BE414, QUOTIENT(AY414, 10000) = 7)),
OR(ISBLANK(BA414), AND(MOD(BA414, 10000) = BE414, QUOTIENT(BA414, 10000) = 8)),
OR(ISBLANK(BC414), AND(MOD(BC414, 10000) = BE414, QUOTIENT(BC414, 10000) = 9))
)</f>
        <v>1</v>
      </c>
    </row>
    <row r="415" spans="1:59">
      <c r="A415" s="48" t="s">
        <v>367</v>
      </c>
      <c r="B415" s="9" t="s">
        <v>1717</v>
      </c>
      <c r="C415" s="9">
        <v>4</v>
      </c>
      <c r="D415" s="9">
        <v>7</v>
      </c>
      <c r="E415" s="9" t="str">
        <f t="shared" si="95"/>
        <v>BZ-OW07</v>
      </c>
      <c r="F415" s="9" t="s">
        <v>1536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81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96"/>
        <v>Invocation</v>
      </c>
      <c r="T415" s="9" t="str">
        <f t="shared" si="97"/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60</v>
      </c>
      <c r="V415" s="9" t="str">
        <f>INDEX('Wand Mapping'!K:K, U415)</f>
        <v>wand_ai_580</v>
      </c>
      <c r="W415" s="9" t="str">
        <f t="shared" si="98"/>
        <v>wand_ai_580_EV</v>
      </c>
      <c r="Z415" s="9" t="str">
        <f t="shared" si="99"/>
        <v>wand_ai_580_EV</v>
      </c>
    </row>
    <row r="416" spans="1:59">
      <c r="A416" s="9" t="s">
        <v>362</v>
      </c>
      <c r="B416" s="9" t="s">
        <v>1718</v>
      </c>
      <c r="C416" s="9">
        <v>4</v>
      </c>
      <c r="D416" s="9">
        <v>7</v>
      </c>
      <c r="E416" s="9" t="str">
        <f t="shared" si="95"/>
        <v>BZ-OX07</v>
      </c>
      <c r="F416" s="9" t="s">
        <v>1537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>
        <f>MATCH($A416, 'Spells By School'!H:H, 0)</f>
        <v>21</v>
      </c>
      <c r="R416" s="9" t="e">
        <f>MATCH($A416, 'Spells By School'!I:I, 0)</f>
        <v>#N/A</v>
      </c>
      <c r="S416" s="9" t="str">
        <f t="shared" ca="1" si="96"/>
        <v>Illusion</v>
      </c>
      <c r="T416" s="9" t="str">
        <f t="shared" ca="1" si="97"/>
        <v>IL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59</v>
      </c>
      <c r="V416" s="9" t="str">
        <f ca="1">INDEX('Wand Mapping'!K:K, U416)</f>
        <v>wand_ai_570</v>
      </c>
      <c r="W416" s="9" t="str">
        <f t="shared" ca="1" si="98"/>
        <v>wand_ai_570_IL</v>
      </c>
      <c r="Z416" s="9" t="str">
        <f t="shared" ca="1" si="99"/>
        <v>wand_ai_570_IL</v>
      </c>
    </row>
    <row r="417" spans="1:26">
      <c r="A417" s="9" t="s">
        <v>368</v>
      </c>
      <c r="B417" s="9" t="s">
        <v>1719</v>
      </c>
      <c r="C417" s="9">
        <v>4</v>
      </c>
      <c r="D417" s="9">
        <v>7</v>
      </c>
      <c r="E417" s="9" t="str">
        <f t="shared" si="95"/>
        <v>BZ-OY07</v>
      </c>
      <c r="F417" s="9" t="s">
        <v>1538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33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96"/>
        <v>Necromancy</v>
      </c>
      <c r="T417" s="9" t="str">
        <f t="shared" ca="1" si="97"/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60</v>
      </c>
      <c r="V417" s="9" t="str">
        <f ca="1">INDEX('Wand Mapping'!K:K, U417)</f>
        <v>wand_ai_580</v>
      </c>
      <c r="W417" s="9" t="str">
        <f t="shared" ca="1" si="98"/>
        <v>wand_ai_580_NE</v>
      </c>
      <c r="Z417" s="9" t="str">
        <f t="shared" ca="1" si="99"/>
        <v>wand_ai_580_NE</v>
      </c>
    </row>
    <row r="418" spans="1:26">
      <c r="A418" s="9" t="s">
        <v>381</v>
      </c>
      <c r="B418" s="9" t="s">
        <v>1720</v>
      </c>
      <c r="C418" s="9">
        <v>4</v>
      </c>
      <c r="D418" s="9">
        <v>7</v>
      </c>
      <c r="E418" s="9" t="str">
        <f t="shared" si="95"/>
        <v>BZ-OZ07</v>
      </c>
      <c r="F418" s="9" t="s">
        <v>1539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>
        <f>MATCH($A418, 'Spells By School'!H:H, 0)</f>
        <v>2</v>
      </c>
      <c r="R418" s="9" t="e">
        <f>MATCH($A418, 'Spells By School'!I:I, 0)</f>
        <v>#N/A</v>
      </c>
      <c r="S418" s="9" t="str">
        <f t="shared" ca="1" si="96"/>
        <v>Illusion</v>
      </c>
      <c r="T418" s="9" t="str">
        <f t="shared" ca="1" si="97"/>
        <v>IL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 ca="1">INDEX('Wand Mapping'!K:K, U418)</f>
        <v>wand_ai_600</v>
      </c>
      <c r="W418" s="9" t="str">
        <f t="shared" ca="1" si="98"/>
        <v>wand_ai_600_IL</v>
      </c>
      <c r="Z418" s="9" t="str">
        <f t="shared" ca="1" si="99"/>
        <v>wand_ai_600_IL</v>
      </c>
    </row>
    <row r="419" spans="1:26">
      <c r="A419" s="9" t="s">
        <v>493</v>
      </c>
      <c r="B419" s="9" t="s">
        <v>1755</v>
      </c>
      <c r="C419" s="9">
        <v>4</v>
      </c>
      <c r="D419" s="9">
        <v>7</v>
      </c>
      <c r="E419" s="9" t="str">
        <f t="shared" si="95"/>
        <v>BZ-P007</v>
      </c>
      <c r="F419" s="9" t="s">
        <v>1540</v>
      </c>
      <c r="G419" s="9" t="s">
        <v>655</v>
      </c>
      <c r="H419" s="9" t="s">
        <v>654</v>
      </c>
      <c r="J419" s="9" t="e">
        <f>MATCH($A419, 'Spells By School'!A:A, 0)</f>
        <v>#N/A</v>
      </c>
      <c r="K419" s="9">
        <f>MATCH($A419, 'Spells By School'!B:B, 0)</f>
        <v>45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96"/>
        <v>Conjuration</v>
      </c>
      <c r="T419" s="9" t="str">
        <f t="shared" si="97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80</v>
      </c>
      <c r="V419" s="9" t="str">
        <f>INDEX('Wand Mapping'!K:K, U419)</f>
        <v>wand_ai_780</v>
      </c>
      <c r="W419" s="9" t="str">
        <f t="shared" si="98"/>
        <v>wand_ai_780_CO</v>
      </c>
      <c r="Z419" s="9" t="str">
        <f t="shared" si="99"/>
        <v>wand_ai_780_CO</v>
      </c>
    </row>
    <row r="420" spans="1:26">
      <c r="A420" s="9" t="s">
        <v>176</v>
      </c>
      <c r="B420" s="9" t="s">
        <v>1721</v>
      </c>
      <c r="C420" s="9">
        <v>4</v>
      </c>
      <c r="D420" s="9">
        <v>7</v>
      </c>
      <c r="E420" s="9" t="str">
        <f t="shared" si="95"/>
        <v>BZ-P107</v>
      </c>
      <c r="F420" s="9" t="s">
        <v>1586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15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96"/>
        <v>Enchantment</v>
      </c>
      <c r="T420" s="9" t="str">
        <f t="shared" si="97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31</v>
      </c>
      <c r="V420" s="9" t="str">
        <f>INDEX('Wand Mapping'!K:K, U420)</f>
        <v>wand_ai_290</v>
      </c>
      <c r="W420" s="9" t="str">
        <f t="shared" si="98"/>
        <v>wand_ai_290_EN</v>
      </c>
      <c r="Z420" s="9" t="str">
        <f t="shared" si="99"/>
        <v>wand_ai_290_EN</v>
      </c>
    </row>
    <row r="421" spans="1:26">
      <c r="A421" s="9" t="s">
        <v>315</v>
      </c>
      <c r="B421" s="9" t="s">
        <v>1722</v>
      </c>
      <c r="C421" s="9">
        <v>4</v>
      </c>
      <c r="D421" s="9">
        <v>7</v>
      </c>
      <c r="E421" s="9" t="str">
        <f t="shared" si="95"/>
        <v>BZ-P207</v>
      </c>
      <c r="F421" s="9" t="s">
        <v>1587</v>
      </c>
      <c r="G421" s="9" t="s">
        <v>655</v>
      </c>
      <c r="H421" s="9" t="s">
        <v>654</v>
      </c>
      <c r="J421" s="9">
        <f>MATCH($A421, 'Spells By School'!A:A, 0)</f>
        <v>81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96"/>
        <v>Abjuration</v>
      </c>
      <c r="T421" s="9" t="str">
        <f t="shared" si="97"/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52</v>
      </c>
      <c r="V421" s="9" t="str">
        <f>INDEX('Wand Mapping'!K:K, U421)</f>
        <v>wand_ai_500</v>
      </c>
      <c r="W421" s="9" t="str">
        <f t="shared" si="98"/>
        <v>wand_ai_500_AB</v>
      </c>
      <c r="Z421" s="9" t="str">
        <f t="shared" si="99"/>
        <v>wand_ai_500_AB</v>
      </c>
    </row>
    <row r="422" spans="1:26">
      <c r="A422" s="9" t="s">
        <v>465</v>
      </c>
      <c r="B422" s="9" t="s">
        <v>1724</v>
      </c>
      <c r="C422" s="9">
        <v>4</v>
      </c>
      <c r="D422" s="9">
        <v>7</v>
      </c>
      <c r="E422" s="9" t="str">
        <f t="shared" si="95"/>
        <v>BZ-P407</v>
      </c>
      <c r="F422" s="9" t="s">
        <v>1602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34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96"/>
        <v>Conjuration</v>
      </c>
      <c r="T422" s="9" t="str">
        <f t="shared" si="97"/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76</v>
      </c>
      <c r="V422" s="9" t="str">
        <f>INDEX('Wand Mapping'!K:K, U422)</f>
        <v>wand_ai_740</v>
      </c>
      <c r="W422" s="9" t="str">
        <f t="shared" si="98"/>
        <v>wand_ai_740_CO</v>
      </c>
      <c r="Z422" s="9" t="str">
        <f t="shared" si="99"/>
        <v>wand_ai_740_CO</v>
      </c>
    </row>
    <row r="423" spans="1:26">
      <c r="A423" s="9" t="s">
        <v>114</v>
      </c>
      <c r="B423" s="9" t="s">
        <v>1725</v>
      </c>
      <c r="C423" s="9">
        <v>5</v>
      </c>
      <c r="D423" s="9">
        <v>9</v>
      </c>
      <c r="E423" s="9" t="str">
        <f t="shared" si="95"/>
        <v>BZ-P509</v>
      </c>
      <c r="F423" s="9" t="s">
        <v>1541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6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96"/>
        <v>Invocation</v>
      </c>
      <c r="T423" s="9" t="str">
        <f t="shared" si="97"/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20</v>
      </c>
      <c r="V423" s="9" t="str">
        <f>INDEX('Wand Mapping'!K:K, U423)</f>
        <v>wand_ai_180</v>
      </c>
      <c r="W423" s="9" t="str">
        <f t="shared" si="98"/>
        <v>wand_ai_180_EV</v>
      </c>
      <c r="Z423" s="9" t="str">
        <f t="shared" si="99"/>
        <v>wand_ai_180_EV</v>
      </c>
    </row>
    <row r="424" spans="1:26">
      <c r="A424" s="9" t="s">
        <v>327</v>
      </c>
      <c r="B424" s="9" t="s">
        <v>1726</v>
      </c>
      <c r="C424" s="9">
        <v>5</v>
      </c>
      <c r="D424" s="9">
        <v>9</v>
      </c>
      <c r="E424" s="9" t="str">
        <f t="shared" si="95"/>
        <v>BZ-P609</v>
      </c>
      <c r="F424" s="9" t="s">
        <v>1542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14</v>
      </c>
      <c r="R424" s="9" t="e">
        <f>MATCH($A424, 'Spells By School'!I:I, 0)</f>
        <v>#N/A</v>
      </c>
      <c r="S424" s="9" t="str">
        <f t="shared" ca="1" si="96"/>
        <v>Illusion</v>
      </c>
      <c r="T424" s="9" t="str">
        <f t="shared" ca="1" si="97"/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53</v>
      </c>
      <c r="V424" s="9" t="str">
        <f ca="1">INDEX('Wand Mapping'!K:K, U424)</f>
        <v>wand_ai_510</v>
      </c>
      <c r="W424" s="9" t="str">
        <f t="shared" ca="1" si="98"/>
        <v>wand_ai_510_IL</v>
      </c>
      <c r="Z424" s="9" t="str">
        <f t="shared" ca="1" si="99"/>
        <v>wand_ai_510_IL</v>
      </c>
    </row>
    <row r="425" spans="1:26">
      <c r="A425" s="9" t="s">
        <v>259</v>
      </c>
      <c r="B425" s="9" t="s">
        <v>1727</v>
      </c>
      <c r="C425" s="9">
        <v>5</v>
      </c>
      <c r="D425" s="9">
        <v>9</v>
      </c>
      <c r="E425" s="9" t="str">
        <f t="shared" si="95"/>
        <v>BZ-P709</v>
      </c>
      <c r="F425" s="9" t="s">
        <v>1543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16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96"/>
        <v>Conjuration</v>
      </c>
      <c r="T425" s="9" t="str">
        <f t="shared" si="97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44</v>
      </c>
      <c r="V425" s="9" t="str">
        <f>INDEX('Wand Mapping'!K:K, U425)</f>
        <v>wand_ai_420</v>
      </c>
      <c r="W425" s="9" t="str">
        <f t="shared" si="98"/>
        <v>wand_ai_420_CO</v>
      </c>
      <c r="Z425" s="9" t="str">
        <f t="shared" si="99"/>
        <v>wand_ai_420_CO</v>
      </c>
    </row>
    <row r="426" spans="1:26">
      <c r="A426" s="9" t="s">
        <v>198</v>
      </c>
      <c r="B426" s="9" t="s">
        <v>1728</v>
      </c>
      <c r="C426" s="9">
        <v>5</v>
      </c>
      <c r="D426" s="9">
        <v>9</v>
      </c>
      <c r="E426" s="9" t="str">
        <f t="shared" si="95"/>
        <v>BZ-P809</v>
      </c>
      <c r="F426" s="9" t="s">
        <v>1544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67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96"/>
        <v>Conjuration</v>
      </c>
      <c r="T426" s="9" t="str">
        <f t="shared" si="97"/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35</v>
      </c>
      <c r="V426" s="9" t="str">
        <f>INDEX('Wand Mapping'!K:K, U426)</f>
        <v>wand_ai_330</v>
      </c>
      <c r="W426" s="9" t="str">
        <f t="shared" si="98"/>
        <v>wand_ai_330_CO</v>
      </c>
      <c r="Z426" s="9" t="str">
        <f t="shared" si="99"/>
        <v>wand_ai_330_CO</v>
      </c>
    </row>
    <row r="427" spans="1:26">
      <c r="A427" s="9" t="s">
        <v>55</v>
      </c>
      <c r="B427" s="9" t="s">
        <v>1729</v>
      </c>
      <c r="C427" s="9">
        <v>5</v>
      </c>
      <c r="D427" s="9">
        <v>9</v>
      </c>
      <c r="E427" s="9" t="str">
        <f t="shared" si="95"/>
        <v>BZ-P909</v>
      </c>
      <c r="F427" s="9" t="s">
        <v>1545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>
        <f>MATCH($A427, 'Spells By School'!H:H, 0)</f>
        <v>30</v>
      </c>
      <c r="R427" s="9" t="e">
        <f>MATCH($A427, 'Spells By School'!I:I, 0)</f>
        <v>#N/A</v>
      </c>
      <c r="S427" s="9" t="str">
        <f t="shared" ca="1" si="96"/>
        <v>Illusion</v>
      </c>
      <c r="T427" s="9" t="str">
        <f t="shared" ca="1" si="97"/>
        <v>IL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10</v>
      </c>
      <c r="V427" s="9" t="str">
        <f ca="1">INDEX('Wand Mapping'!K:K, U427)</f>
        <v>wand_ai_080</v>
      </c>
      <c r="W427" s="9" t="str">
        <f t="shared" ca="1" si="98"/>
        <v>wand_ai_080_IL</v>
      </c>
      <c r="Z427" s="9" t="str">
        <f t="shared" ca="1" si="99"/>
        <v>wand_ai_080_IL</v>
      </c>
    </row>
    <row r="428" spans="1:26">
      <c r="A428" s="9" t="s">
        <v>102</v>
      </c>
      <c r="B428" s="9" t="s">
        <v>1730</v>
      </c>
      <c r="C428" s="9">
        <v>5</v>
      </c>
      <c r="D428" s="9">
        <v>9</v>
      </c>
      <c r="E428" s="9" t="str">
        <f t="shared" si="95"/>
        <v>BZ-PA09</v>
      </c>
      <c r="F428" s="9" t="s">
        <v>1546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>
        <f ca="1">MATCH($A428, 'Spells By School'!G:G, 0)</f>
        <v>59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ca="1" si="96"/>
        <v>Necromancy</v>
      </c>
      <c r="T428" s="9" t="str">
        <f t="shared" ca="1" si="97"/>
        <v>NE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18</v>
      </c>
      <c r="V428" s="9" t="str">
        <f ca="1">INDEX('Wand Mapping'!K:K, U428)</f>
        <v>wand_ai_160</v>
      </c>
      <c r="W428" s="9" t="str">
        <f t="shared" ca="1" si="98"/>
        <v>wand_ai_160_NE</v>
      </c>
      <c r="Z428" s="9" t="str">
        <f t="shared" ca="1" si="99"/>
        <v>wand_ai_160_NE</v>
      </c>
    </row>
    <row r="429" spans="1:26">
      <c r="A429" s="9" t="s">
        <v>597</v>
      </c>
      <c r="B429" s="9" t="s">
        <v>1731</v>
      </c>
      <c r="C429" s="9">
        <v>5</v>
      </c>
      <c r="D429" s="9">
        <v>9</v>
      </c>
      <c r="E429" s="9" t="str">
        <f t="shared" si="95"/>
        <v>BZ-PB09</v>
      </c>
      <c r="F429" s="9" t="s">
        <v>1547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32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96"/>
        <v>Invocation</v>
      </c>
      <c r="T429" s="9" t="str">
        <f t="shared" si="97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95</v>
      </c>
      <c r="V429" s="9" t="str">
        <f>INDEX('Wand Mapping'!K:K, U429)</f>
        <v>wand_ai_930</v>
      </c>
      <c r="W429" s="9" t="str">
        <f t="shared" si="98"/>
        <v>wand_ai_930_EV</v>
      </c>
      <c r="Z429" s="9" t="str">
        <f t="shared" si="99"/>
        <v>wand_ai_930_EV</v>
      </c>
    </row>
    <row r="430" spans="1:26">
      <c r="A430" s="9" t="s">
        <v>401</v>
      </c>
      <c r="B430" s="9" t="s">
        <v>1733</v>
      </c>
      <c r="C430" s="9">
        <v>5</v>
      </c>
      <c r="D430" s="9">
        <v>9</v>
      </c>
      <c r="E430" s="9" t="str">
        <f t="shared" si="95"/>
        <v>BZ-PD09</v>
      </c>
      <c r="F430" s="9" t="s">
        <v>1591</v>
      </c>
      <c r="G430" s="9" t="s">
        <v>655</v>
      </c>
      <c r="H430" s="9" t="s">
        <v>654</v>
      </c>
      <c r="J430" s="9">
        <f>MATCH($A430, 'Spells By School'!A:A, 0)</f>
        <v>16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96"/>
        <v>Abjuration</v>
      </c>
      <c r="T430" s="9" t="str">
        <f t="shared" si="97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66</v>
      </c>
      <c r="V430" s="9" t="str">
        <f>INDEX('Wand Mapping'!K:K, U430)</f>
        <v>wand_ai_640</v>
      </c>
      <c r="W430" s="9" t="str">
        <f t="shared" si="98"/>
        <v>wand_ai_640_AB</v>
      </c>
      <c r="Z430" s="9" t="str">
        <f t="shared" si="99"/>
        <v>wand_ai_640_AB</v>
      </c>
    </row>
    <row r="431" spans="1:26">
      <c r="A431" s="9" t="s">
        <v>441</v>
      </c>
      <c r="B431" s="9" t="s">
        <v>1734</v>
      </c>
      <c r="C431" s="9">
        <v>5</v>
      </c>
      <c r="D431" s="9">
        <v>9</v>
      </c>
      <c r="E431" s="9" t="str">
        <f t="shared" si="95"/>
        <v>BZ-PE09</v>
      </c>
      <c r="F431" s="9" t="s">
        <v>1592</v>
      </c>
      <c r="G431" s="9" t="s">
        <v>655</v>
      </c>
      <c r="H431" s="9" t="s">
        <v>654</v>
      </c>
      <c r="J431" s="9">
        <f>MATCH($A431, 'Spells By School'!A:A, 0)</f>
        <v>75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96"/>
        <v>Abjuration</v>
      </c>
      <c r="T431" s="9" t="str">
        <f t="shared" si="97"/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72</v>
      </c>
      <c r="V431" s="9" t="str">
        <f>INDEX('Wand Mapping'!K:K, U431)</f>
        <v>wand_ai_700</v>
      </c>
      <c r="W431" s="9" t="str">
        <f t="shared" si="98"/>
        <v>wand_ai_700_AB</v>
      </c>
      <c r="Z431" s="9" t="str">
        <f t="shared" si="99"/>
        <v>wand_ai_700_AB</v>
      </c>
    </row>
    <row r="432" spans="1:26">
      <c r="A432" s="9" t="s">
        <v>108</v>
      </c>
      <c r="B432" s="9" t="s">
        <v>1735</v>
      </c>
      <c r="C432" s="9">
        <v>6</v>
      </c>
      <c r="D432" s="9">
        <v>12</v>
      </c>
      <c r="E432" s="9" t="str">
        <f t="shared" si="95"/>
        <v>BZ-PF12</v>
      </c>
      <c r="F432" s="9" t="s">
        <v>1548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42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96"/>
        <v>Invocation</v>
      </c>
      <c r="T432" s="9" t="str">
        <f t="shared" si="97"/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19</v>
      </c>
      <c r="V432" s="9" t="str">
        <f>INDEX('Wand Mapping'!K:K, U432)</f>
        <v>wand_ai_170</v>
      </c>
      <c r="W432" s="9" t="str">
        <f t="shared" si="98"/>
        <v>wand_ai_170_EV</v>
      </c>
      <c r="Z432" s="9" t="str">
        <f t="shared" si="99"/>
        <v>wand_ai_170_EV</v>
      </c>
    </row>
    <row r="433" spans="1:26">
      <c r="A433" s="9" t="s">
        <v>352</v>
      </c>
      <c r="B433" s="9" t="s">
        <v>1736</v>
      </c>
      <c r="C433" s="9">
        <v>6</v>
      </c>
      <c r="D433" s="9">
        <v>12</v>
      </c>
      <c r="E433" s="9" t="str">
        <f t="shared" si="95"/>
        <v>BZ-PG12</v>
      </c>
      <c r="F433" s="9" t="s">
        <v>1549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31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96"/>
        <v>Transmutation</v>
      </c>
      <c r="T433" s="9" t="str">
        <f t="shared" si="97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58</v>
      </c>
      <c r="V433" s="9" t="str">
        <f>INDEX('Wand Mapping'!K:K, U433)</f>
        <v>wand_ai_560</v>
      </c>
      <c r="W433" s="9" t="str">
        <f t="shared" si="98"/>
        <v>wand_ai_560_TR</v>
      </c>
      <c r="Z433" s="9" t="str">
        <f t="shared" si="99"/>
        <v>wand_ai_560_TR</v>
      </c>
    </row>
    <row r="434" spans="1:26">
      <c r="A434" s="9" t="s">
        <v>379</v>
      </c>
      <c r="B434" s="9" t="s">
        <v>1737</v>
      </c>
      <c r="C434" s="9">
        <v>6</v>
      </c>
      <c r="D434" s="9">
        <v>12</v>
      </c>
      <c r="E434" s="9" t="str">
        <f t="shared" si="95"/>
        <v>BZ-PH12</v>
      </c>
      <c r="F434" s="9" t="s">
        <v>1550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28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96"/>
        <v>Enchantment</v>
      </c>
      <c r="T434" s="9" t="str">
        <f t="shared" si="97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 t="shared" si="98"/>
        <v>wand_ai_600_EN</v>
      </c>
      <c r="Z434" s="9" t="str">
        <f t="shared" si="99"/>
        <v>wand_ai_600_EN</v>
      </c>
    </row>
    <row r="435" spans="1:26">
      <c r="A435" s="9" t="s">
        <v>270</v>
      </c>
      <c r="B435" s="9" t="s">
        <v>1738</v>
      </c>
      <c r="C435" s="9">
        <v>6</v>
      </c>
      <c r="D435" s="9">
        <v>12</v>
      </c>
      <c r="E435" s="9" t="str">
        <f t="shared" si="95"/>
        <v>BZ-PI12</v>
      </c>
      <c r="F435" s="9" t="s">
        <v>1551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36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96"/>
        <v>Enchantment</v>
      </c>
      <c r="T435" s="9" t="str">
        <f t="shared" si="97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45</v>
      </c>
      <c r="V435" s="9" t="str">
        <f>INDEX('Wand Mapping'!K:K, U435)</f>
        <v>wand_ai_430</v>
      </c>
      <c r="W435" s="9" t="str">
        <f t="shared" si="98"/>
        <v>wand_ai_430_EN</v>
      </c>
      <c r="Z435" s="9" t="str">
        <f t="shared" si="99"/>
        <v>wand_ai_430_EN</v>
      </c>
    </row>
    <row r="436" spans="1:26">
      <c r="A436" s="9" t="s">
        <v>586</v>
      </c>
      <c r="B436" s="9" t="s">
        <v>1739</v>
      </c>
      <c r="C436" s="9">
        <v>6</v>
      </c>
      <c r="D436" s="9">
        <v>12</v>
      </c>
      <c r="E436" s="9" t="str">
        <f t="shared" si="95"/>
        <v>BZ-PJ12</v>
      </c>
      <c r="F436" s="9" t="s">
        <v>1552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40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96"/>
        <v>Enchantment</v>
      </c>
      <c r="T436" s="9" t="str">
        <f t="shared" si="97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93</v>
      </c>
      <c r="V436" s="9" t="str">
        <f>INDEX('Wand Mapping'!K:K, U436)</f>
        <v>wand_ai_910</v>
      </c>
      <c r="W436" s="9" t="str">
        <f t="shared" si="98"/>
        <v>wand_ai_910_EN</v>
      </c>
      <c r="Z436" s="9" t="str">
        <f t="shared" si="99"/>
        <v>wand_ai_910_EN</v>
      </c>
    </row>
    <row r="437" spans="1:26">
      <c r="A437" s="9" t="s">
        <v>15</v>
      </c>
      <c r="B437" s="9" t="s">
        <v>1740</v>
      </c>
      <c r="C437" s="9">
        <v>6</v>
      </c>
      <c r="D437" s="9">
        <v>12</v>
      </c>
      <c r="E437" s="9" t="str">
        <f t="shared" ref="E437:E500" si="107">_xlfn.CONCAT(B437, RIGHT(_xlfn.CONCAT("0", D437), 2))</f>
        <v>BZ-PK12</v>
      </c>
      <c r="F437" s="9" t="s">
        <v>1553</v>
      </c>
      <c r="G437" s="9" t="s">
        <v>655</v>
      </c>
      <c r="H437" s="9" t="s">
        <v>654</v>
      </c>
      <c r="J437" s="9" t="e">
        <f>MATCH($A437, 'Spells By School'!A:A, 0)</f>
        <v>#N/A</v>
      </c>
      <c r="K437" s="9">
        <f>MATCH($A437, 'Spells By School'!B:B, 0)</f>
        <v>28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96"/>
        <v>Conjuration</v>
      </c>
      <c r="T437" s="9" t="str">
        <f t="shared" si="97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</v>
      </c>
      <c r="V437" s="9" t="str">
        <f>INDEX('Wand Mapping'!K:K, U437)</f>
        <v>wand_ai_010</v>
      </c>
      <c r="W437" s="9" t="str">
        <f t="shared" si="98"/>
        <v>wand_ai_010_CO</v>
      </c>
      <c r="Z437" s="9" t="str">
        <f t="shared" si="99"/>
        <v>wand_ai_010_CO</v>
      </c>
    </row>
    <row r="438" spans="1:26">
      <c r="A438" s="9" t="s">
        <v>147</v>
      </c>
      <c r="B438" s="9" t="s">
        <v>1741</v>
      </c>
      <c r="C438" s="9">
        <v>6</v>
      </c>
      <c r="D438" s="9">
        <v>12</v>
      </c>
      <c r="E438" s="9" t="str">
        <f t="shared" si="107"/>
        <v>BZ-PL12</v>
      </c>
      <c r="F438" s="9" t="s">
        <v>1594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19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96"/>
        <v>Transmutation</v>
      </c>
      <c r="T438" s="9" t="str">
        <f t="shared" si="97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26</v>
      </c>
      <c r="V438" s="9" t="str">
        <f>INDEX('Wand Mapping'!K:K, U438)</f>
        <v>wand_ai_240</v>
      </c>
      <c r="W438" s="9" t="str">
        <f t="shared" si="98"/>
        <v>wand_ai_240_TR</v>
      </c>
      <c r="Z438" s="9" t="str">
        <f t="shared" si="99"/>
        <v>wand_ai_240_TR</v>
      </c>
    </row>
    <row r="439" spans="1:26">
      <c r="A439" s="9" t="s">
        <v>291</v>
      </c>
      <c r="B439" s="9" t="s">
        <v>1742</v>
      </c>
      <c r="C439" s="9">
        <v>6</v>
      </c>
      <c r="D439" s="9">
        <v>12</v>
      </c>
      <c r="E439" s="9" t="str">
        <f t="shared" si="107"/>
        <v>BZ-PM12</v>
      </c>
      <c r="F439" s="9" t="s">
        <v>1595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45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96"/>
        <v>Invocation</v>
      </c>
      <c r="T439" s="9" t="str">
        <f t="shared" si="97"/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48</v>
      </c>
      <c r="V439" s="9" t="str">
        <f>INDEX('Wand Mapping'!K:K, U439)</f>
        <v>wand_ai_460</v>
      </c>
      <c r="W439" s="9" t="str">
        <f t="shared" si="98"/>
        <v>wand_ai_460_EV</v>
      </c>
      <c r="Z439" s="9" t="str">
        <f t="shared" si="99"/>
        <v>wand_ai_460_EV</v>
      </c>
    </row>
    <row r="440" spans="1:26">
      <c r="A440" s="9" t="s">
        <v>191</v>
      </c>
      <c r="B440" s="9" t="s">
        <v>1836</v>
      </c>
      <c r="C440" s="9">
        <v>6</v>
      </c>
      <c r="D440" s="9">
        <v>12</v>
      </c>
      <c r="E440" s="9" t="str">
        <f t="shared" si="107"/>
        <v>BZ-PN12</v>
      </c>
      <c r="F440" s="9" t="s">
        <v>1596</v>
      </c>
      <c r="G440" s="9" t="s">
        <v>655</v>
      </c>
      <c r="H440" s="9" t="s">
        <v>654</v>
      </c>
      <c r="J440" s="9">
        <f>MATCH($A440, 'Spells By School'!A:A, 0)</f>
        <v>49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96"/>
        <v>Abjuration</v>
      </c>
      <c r="T440" s="9" t="str">
        <f t="shared" si="97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34</v>
      </c>
      <c r="V440" s="9" t="str">
        <f>INDEX('Wand Mapping'!K:K, U440)</f>
        <v>wand_ai_320</v>
      </c>
      <c r="W440" s="9" t="str">
        <f t="shared" si="98"/>
        <v>wand_ai_320_AB</v>
      </c>
      <c r="Z440" s="9" t="str">
        <f t="shared" si="99"/>
        <v>wand_ai_320_AB</v>
      </c>
    </row>
    <row r="441" spans="1:26">
      <c r="A441" s="9" t="s">
        <v>298</v>
      </c>
      <c r="B441" s="9" t="s">
        <v>1743</v>
      </c>
      <c r="C441" s="9">
        <v>6</v>
      </c>
      <c r="D441" s="9">
        <v>12</v>
      </c>
      <c r="E441" s="9" t="str">
        <f t="shared" si="107"/>
        <v>BZ-PO12</v>
      </c>
      <c r="F441" s="9" t="s">
        <v>1597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79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96"/>
        <v>Invocation</v>
      </c>
      <c r="T441" s="9" t="str">
        <f t="shared" si="97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49</v>
      </c>
      <c r="V441" s="9" t="str">
        <f>INDEX('Wand Mapping'!K:K, U441)</f>
        <v>wand_ai_470</v>
      </c>
      <c r="W441" s="9" t="str">
        <f t="shared" si="98"/>
        <v>wand_ai_470_EV</v>
      </c>
      <c r="Z441" s="9" t="str">
        <f t="shared" si="99"/>
        <v>wand_ai_470_EV</v>
      </c>
    </row>
    <row r="442" spans="1:26">
      <c r="A442" s="9" t="s">
        <v>112</v>
      </c>
      <c r="B442" s="9" t="s">
        <v>1745</v>
      </c>
      <c r="C442" s="9">
        <v>7</v>
      </c>
      <c r="D442" s="9">
        <v>14</v>
      </c>
      <c r="E442" s="9" t="str">
        <f t="shared" si="107"/>
        <v>BZ-PQ14</v>
      </c>
      <c r="F442" s="9" t="s">
        <v>1554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74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96"/>
        <v>Conjuration</v>
      </c>
      <c r="T442" s="9" t="str">
        <f t="shared" si="97"/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20</v>
      </c>
      <c r="V442" s="9" t="str">
        <f>INDEX('Wand Mapping'!K:K, U442)</f>
        <v>wand_ai_180</v>
      </c>
      <c r="W442" s="9" t="str">
        <f t="shared" si="98"/>
        <v>wand_ai_180_CO</v>
      </c>
      <c r="Z442" s="9" t="str">
        <f t="shared" si="99"/>
        <v>wand_ai_180_CO</v>
      </c>
    </row>
    <row r="443" spans="1:26">
      <c r="A443" s="9" t="s">
        <v>496</v>
      </c>
      <c r="B443" s="9" t="s">
        <v>1746</v>
      </c>
      <c r="C443" s="9">
        <v>7</v>
      </c>
      <c r="D443" s="9">
        <v>14</v>
      </c>
      <c r="E443" s="9" t="str">
        <f t="shared" si="107"/>
        <v>BZ-PR14</v>
      </c>
      <c r="F443" s="9" t="s">
        <v>1555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23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96"/>
        <v>Enchantment</v>
      </c>
      <c r="T443" s="9" t="str">
        <f t="shared" si="97"/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80</v>
      </c>
      <c r="V443" s="9" t="str">
        <f>INDEX('Wand Mapping'!K:K, U443)</f>
        <v>wand_ai_780</v>
      </c>
      <c r="W443" s="9" t="str">
        <f t="shared" si="98"/>
        <v>wand_ai_780_EN</v>
      </c>
      <c r="Z443" s="9" t="str">
        <f t="shared" si="99"/>
        <v>wand_ai_780_EN</v>
      </c>
    </row>
    <row r="444" spans="1:26">
      <c r="A444" s="9" t="s">
        <v>261</v>
      </c>
      <c r="B444" s="9" t="s">
        <v>1747</v>
      </c>
      <c r="C444" s="9">
        <v>7</v>
      </c>
      <c r="D444" s="9">
        <v>14</v>
      </c>
      <c r="E444" s="9" t="str">
        <f t="shared" si="107"/>
        <v>BZ-PS14</v>
      </c>
      <c r="F444" s="9" t="s">
        <v>1556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44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96"/>
        <v>Invocation</v>
      </c>
      <c r="T444" s="9" t="str">
        <f t="shared" si="97"/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44</v>
      </c>
      <c r="V444" s="9" t="str">
        <f>INDEX('Wand Mapping'!K:K, U444)</f>
        <v>wand_ai_420</v>
      </c>
      <c r="W444" s="9" t="str">
        <f t="shared" si="98"/>
        <v>wand_ai_420_EV</v>
      </c>
      <c r="Z444" s="9" t="str">
        <f t="shared" si="99"/>
        <v>wand_ai_420_EV</v>
      </c>
    </row>
    <row r="445" spans="1:26">
      <c r="A445" s="9" t="s">
        <v>299</v>
      </c>
      <c r="B445" s="9" t="s">
        <v>1748</v>
      </c>
      <c r="C445" s="9">
        <v>7</v>
      </c>
      <c r="D445" s="9">
        <v>14</v>
      </c>
      <c r="E445" s="9" t="str">
        <f t="shared" si="107"/>
        <v>BZ-PT14</v>
      </c>
      <c r="F445" s="9" t="s">
        <v>1599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53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ca="1" si="96"/>
        <v>Necromancy</v>
      </c>
      <c r="T445" s="9" t="str">
        <f t="shared" ca="1" si="97"/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49</v>
      </c>
      <c r="V445" s="9" t="str">
        <f ca="1">INDEX('Wand Mapping'!K:K, U445)</f>
        <v>wand_ai_470</v>
      </c>
      <c r="W445" s="9" t="str">
        <f t="shared" ca="1" si="98"/>
        <v>wand_ai_470_NE</v>
      </c>
      <c r="Z445" s="9" t="str">
        <f t="shared" ca="1" si="99"/>
        <v>wand_ai_470_NE</v>
      </c>
    </row>
    <row r="446" spans="1:26">
      <c r="A446" s="28" t="s">
        <v>311</v>
      </c>
      <c r="B446" s="9" t="s">
        <v>1749</v>
      </c>
      <c r="C446" s="9">
        <v>7</v>
      </c>
      <c r="D446" s="9">
        <v>14</v>
      </c>
      <c r="E446" s="9" t="str">
        <f t="shared" si="107"/>
        <v>BZ-PU14</v>
      </c>
      <c r="F446" s="9" t="s">
        <v>1600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21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96"/>
        <v>Transmutation</v>
      </c>
      <c r="T446" s="9" t="str">
        <f t="shared" si="97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51</v>
      </c>
      <c r="V446" s="9" t="str">
        <f>INDEX('Wand Mapping'!K:K, U446)</f>
        <v>wand_ai_490</v>
      </c>
      <c r="W446" s="9" t="str">
        <f t="shared" si="98"/>
        <v>wand_ai_490_TR</v>
      </c>
      <c r="Z446" s="9" t="str">
        <f t="shared" si="99"/>
        <v>wand_ai_490_TR</v>
      </c>
    </row>
    <row r="447" spans="1:26">
      <c r="A447" s="9" t="s">
        <v>498</v>
      </c>
      <c r="B447" s="9" t="s">
        <v>1751</v>
      </c>
      <c r="C447" s="9">
        <v>8</v>
      </c>
      <c r="D447" s="9">
        <v>16</v>
      </c>
      <c r="E447" s="9" t="str">
        <f t="shared" si="107"/>
        <v>BZ-PW16</v>
      </c>
      <c r="F447" s="9" t="s">
        <v>1558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10</v>
      </c>
      <c r="R447" s="9" t="e">
        <f>MATCH($A447, 'Spells By School'!I:I, 0)</f>
        <v>#N/A</v>
      </c>
      <c r="S447" s="9" t="str">
        <f t="shared" ca="1" si="96"/>
        <v>Illusion</v>
      </c>
      <c r="T447" s="9" t="str">
        <f t="shared" ca="1" si="97"/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80</v>
      </c>
      <c r="V447" s="9" t="str">
        <f ca="1">INDEX('Wand Mapping'!K:K, U447)</f>
        <v>wand_ai_780</v>
      </c>
      <c r="W447" s="9" t="str">
        <f t="shared" ca="1" si="98"/>
        <v>wand_ai_780_IL</v>
      </c>
      <c r="Z447" s="9" t="str">
        <f t="shared" ca="1" si="99"/>
        <v>wand_ai_780_IL</v>
      </c>
    </row>
    <row r="448" spans="1:26">
      <c r="A448" s="9" t="s">
        <v>146</v>
      </c>
      <c r="B448" s="9" t="s">
        <v>1752</v>
      </c>
      <c r="C448" s="9">
        <v>8</v>
      </c>
      <c r="D448" s="9">
        <v>16</v>
      </c>
      <c r="E448" s="9" t="str">
        <f t="shared" si="107"/>
        <v>BZ-PX16</v>
      </c>
      <c r="F448" s="9" t="s">
        <v>1559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>
        <f>MATCH($A448, 'Spells By School'!C:C, 0)</f>
        <v>10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96"/>
        <v>Divination</v>
      </c>
      <c r="T448" s="9" t="str">
        <f t="shared" si="97"/>
        <v>DI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26</v>
      </c>
      <c r="V448" s="9" t="str">
        <f>INDEX('Wand Mapping'!K:K, U448)</f>
        <v>wand_ai_240</v>
      </c>
      <c r="W448" s="9" t="str">
        <f t="shared" si="98"/>
        <v>wand_ai_240_DI</v>
      </c>
      <c r="Z448" s="9" t="str">
        <f t="shared" si="99"/>
        <v>wand_ai_240_DI</v>
      </c>
    </row>
    <row r="449" spans="1:26">
      <c r="A449" s="9" t="s">
        <v>13</v>
      </c>
      <c r="B449" s="9" t="s">
        <v>1753</v>
      </c>
      <c r="C449" s="9">
        <v>8</v>
      </c>
      <c r="D449" s="9">
        <v>16</v>
      </c>
      <c r="E449" s="9" t="str">
        <f t="shared" si="107"/>
        <v>BZ-PY16</v>
      </c>
      <c r="F449" s="9" t="s">
        <v>1560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28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ca="1" si="96"/>
        <v>Necromancy</v>
      </c>
      <c r="T449" s="9" t="str">
        <f t="shared" ca="1" si="97"/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</v>
      </c>
      <c r="V449" s="9" t="str">
        <f ca="1">INDEX('Wand Mapping'!K:K, U449)</f>
        <v>wand_ai_000</v>
      </c>
      <c r="W449" s="9" t="str">
        <f t="shared" ca="1" si="98"/>
        <v>wand_ai_000_NE</v>
      </c>
      <c r="Z449" s="9" t="str">
        <f t="shared" ca="1" si="99"/>
        <v>wand_ai_000_NE</v>
      </c>
    </row>
    <row r="450" spans="1:26">
      <c r="A450" s="9" t="s">
        <v>325</v>
      </c>
      <c r="B450" s="9" t="s">
        <v>1754</v>
      </c>
      <c r="C450" s="9">
        <v>8</v>
      </c>
      <c r="D450" s="9">
        <v>16</v>
      </c>
      <c r="E450" s="9" t="str">
        <f t="shared" si="107"/>
        <v>BZ-PZ16</v>
      </c>
      <c r="F450" s="9" t="s">
        <v>1561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>
        <f>MATCH($A450, 'Spells By School'!F:F, 0)</f>
        <v>22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96"/>
        <v>Enchantment</v>
      </c>
      <c r="T450" s="9" t="str">
        <f t="shared" si="97"/>
        <v>EN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>INDEX('Wand Mapping'!K:K, U450)</f>
        <v>wand_ai_510</v>
      </c>
      <c r="W450" s="9" t="str">
        <f t="shared" si="98"/>
        <v>wand_ai_510_EN</v>
      </c>
      <c r="Z450" s="9" t="str">
        <f t="shared" si="99"/>
        <v>wand_ai_510_EN</v>
      </c>
    </row>
    <row r="451" spans="1:26">
      <c r="A451" s="9" t="s">
        <v>546</v>
      </c>
      <c r="B451" s="9" t="s">
        <v>1372</v>
      </c>
      <c r="C451" s="9">
        <v>8</v>
      </c>
      <c r="D451" s="9">
        <v>16</v>
      </c>
      <c r="E451" s="9" t="str">
        <f t="shared" si="107"/>
        <v>BZ-Q016</v>
      </c>
      <c r="F451" s="9" t="s">
        <v>1562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60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96"/>
        <v>Invocation</v>
      </c>
      <c r="T451" s="9" t="str">
        <f t="shared" si="97"/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87</v>
      </c>
      <c r="V451" s="9" t="str">
        <f>INDEX('Wand Mapping'!K:K, U451)</f>
        <v>wand_ai_850</v>
      </c>
      <c r="W451" s="9" t="str">
        <f t="shared" si="98"/>
        <v>wand_ai_850_EV</v>
      </c>
      <c r="Z451" s="9" t="str">
        <f t="shared" si="99"/>
        <v>wand_ai_850_EV</v>
      </c>
    </row>
    <row r="452" spans="1:26">
      <c r="A452" s="9" t="s">
        <v>572</v>
      </c>
      <c r="B452" s="9" t="s">
        <v>1373</v>
      </c>
      <c r="C452" s="9">
        <v>8</v>
      </c>
      <c r="D452" s="9">
        <v>16</v>
      </c>
      <c r="E452" s="9" t="str">
        <f t="shared" si="107"/>
        <v>BZ-Q116</v>
      </c>
      <c r="F452" s="9" t="s">
        <v>1563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6</v>
      </c>
      <c r="R452" s="9" t="e">
        <f>MATCH($A452, 'Spells By School'!I:I, 0)</f>
        <v>#N/A</v>
      </c>
      <c r="S452" s="9" t="str">
        <f t="shared" ca="1" si="96"/>
        <v>Illusion</v>
      </c>
      <c r="T452" s="9" t="str">
        <f t="shared" ca="1" si="97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 ca="1">INDEX('Wand Mapping'!K:K, U452)</f>
        <v>wand_ai_890</v>
      </c>
      <c r="W452" s="9" t="str">
        <f t="shared" ca="1" si="98"/>
        <v>wand_ai_890_IL</v>
      </c>
      <c r="Z452" s="9" t="str">
        <f t="shared" ca="1" si="99"/>
        <v>wand_ai_890_IL</v>
      </c>
    </row>
    <row r="453" spans="1:26">
      <c r="A453" s="9" t="s">
        <v>110</v>
      </c>
      <c r="B453" s="9" t="s">
        <v>1374</v>
      </c>
      <c r="C453" s="9">
        <v>9</v>
      </c>
      <c r="D453" s="9">
        <v>18</v>
      </c>
      <c r="E453" s="9" t="str">
        <f t="shared" si="107"/>
        <v>BZ-Q218</v>
      </c>
      <c r="F453" s="9" t="s">
        <v>1564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19</v>
      </c>
      <c r="R453" s="9" t="e">
        <f>MATCH($A453, 'Spells By School'!I:I, 0)</f>
        <v>#N/A</v>
      </c>
      <c r="S453" s="9" t="str">
        <f t="shared" ca="1" si="96"/>
        <v>Illusion</v>
      </c>
      <c r="T453" s="9" t="str">
        <f t="shared" ca="1" si="97"/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19</v>
      </c>
      <c r="V453" s="9" t="str">
        <f ca="1">INDEX('Wand Mapping'!K:K, U453)</f>
        <v>wand_ai_170</v>
      </c>
      <c r="W453" s="9" t="str">
        <f t="shared" ca="1" si="98"/>
        <v>wand_ai_170_IL</v>
      </c>
      <c r="Z453" s="9" t="str">
        <f t="shared" ca="1" si="99"/>
        <v>wand_ai_170_IL</v>
      </c>
    </row>
    <row r="454" spans="1:26">
      <c r="A454" s="9" t="s">
        <v>284</v>
      </c>
      <c r="B454" s="9" t="s">
        <v>1407</v>
      </c>
      <c r="C454" s="9">
        <v>9</v>
      </c>
      <c r="D454" s="9">
        <v>18</v>
      </c>
      <c r="E454" s="9" t="str">
        <f t="shared" si="107"/>
        <v>BZ-Q318</v>
      </c>
      <c r="F454" s="9" t="s">
        <v>1565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37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96"/>
        <v>Enchantment</v>
      </c>
      <c r="T454" s="9" t="str">
        <f t="shared" si="97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 t="shared" si="98"/>
        <v>wand_ai_450_EN</v>
      </c>
      <c r="Z454" s="9" t="str">
        <f t="shared" si="99"/>
        <v>wand_ai_450_EN</v>
      </c>
    </row>
    <row r="455" spans="1:26">
      <c r="A455" s="9" t="s">
        <v>502</v>
      </c>
      <c r="B455" s="9" t="s">
        <v>1408</v>
      </c>
      <c r="C455" s="9">
        <v>9</v>
      </c>
      <c r="D455" s="9">
        <v>18</v>
      </c>
      <c r="E455" s="9" t="str">
        <f t="shared" si="107"/>
        <v>BZ-Q418</v>
      </c>
      <c r="F455" s="9" t="s">
        <v>1566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3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96"/>
        <v>Transmutation</v>
      </c>
      <c r="T455" s="9" t="str">
        <f t="shared" si="97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81</v>
      </c>
      <c r="V455" s="9" t="str">
        <f>INDEX('Wand Mapping'!K:K, U455)</f>
        <v>wand_ai_790</v>
      </c>
      <c r="W455" s="9" t="str">
        <f t="shared" si="98"/>
        <v>wand_ai_790_TR</v>
      </c>
      <c r="Z455" s="9" t="str">
        <f t="shared" si="99"/>
        <v>wand_ai_790_TR</v>
      </c>
    </row>
    <row r="456" spans="1:26">
      <c r="A456" s="9" t="s">
        <v>60</v>
      </c>
      <c r="B456" s="9" t="s">
        <v>1409</v>
      </c>
      <c r="C456" s="9">
        <v>9</v>
      </c>
      <c r="D456" s="9">
        <v>18</v>
      </c>
      <c r="E456" s="9" t="str">
        <f t="shared" si="107"/>
        <v>BZ-Q518</v>
      </c>
      <c r="F456" s="9" t="s">
        <v>1567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>
        <f ca="1">MATCH($A456, 'Spells By School'!G:G, 0)</f>
        <v>74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ca="1" si="96"/>
        <v>Necromancy</v>
      </c>
      <c r="T456" s="9" t="str">
        <f t="shared" ca="1" si="97"/>
        <v>NE</v>
      </c>
      <c r="U456" s="9">
        <f ca="1"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11</v>
      </c>
      <c r="V456" s="9" t="str">
        <f ca="1">INDEX('Wand Mapping'!K:K, U456)</f>
        <v>wand_ai_090</v>
      </c>
      <c r="W456" s="9" t="str">
        <f t="shared" ca="1" si="98"/>
        <v>wand_ai_090_NE</v>
      </c>
      <c r="Z456" s="9" t="str">
        <f t="shared" ca="1" si="99"/>
        <v>wand_ai_090_NE</v>
      </c>
    </row>
    <row r="457" spans="1:26">
      <c r="A457" s="9" t="s">
        <v>250</v>
      </c>
      <c r="B457" s="9" t="s">
        <v>1410</v>
      </c>
      <c r="C457" s="9">
        <v>9</v>
      </c>
      <c r="D457" s="9">
        <v>18</v>
      </c>
      <c r="E457" s="9" t="str">
        <f t="shared" si="107"/>
        <v>BZ-Q618</v>
      </c>
      <c r="F457" s="9" t="s">
        <v>1568</v>
      </c>
      <c r="G457" s="9" t="s">
        <v>655</v>
      </c>
      <c r="H457" s="9" t="s">
        <v>654</v>
      </c>
      <c r="J457" s="9">
        <f>MATCH($A457, 'Spells By School'!A:A, 0)</f>
        <v>12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6"/>
        <v>Abjuration</v>
      </c>
      <c r="T457" s="9" t="str">
        <f t="shared" si="97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43</v>
      </c>
      <c r="V457" s="9" t="str">
        <f>INDEX('Wand Mapping'!K:K, U457)</f>
        <v>wand_ai_410</v>
      </c>
      <c r="W457" s="9" t="str">
        <f t="shared" si="98"/>
        <v>wand_ai_410_AB</v>
      </c>
      <c r="Z457" s="9" t="str">
        <f t="shared" si="99"/>
        <v>wand_ai_410_AB</v>
      </c>
    </row>
    <row r="458" spans="1:26">
      <c r="A458" s="9" t="s">
        <v>519</v>
      </c>
      <c r="B458" s="9" t="s">
        <v>1411</v>
      </c>
      <c r="C458" s="13" t="s">
        <v>1572</v>
      </c>
      <c r="D458" s="9">
        <v>18</v>
      </c>
      <c r="E458" s="9" t="str">
        <f t="shared" si="107"/>
        <v>BZ-Q718</v>
      </c>
      <c r="F458" s="9" t="s">
        <v>1569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17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6"/>
        <v>Enchantment</v>
      </c>
      <c r="T458" s="9" t="str">
        <f t="shared" si="97"/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83</v>
      </c>
      <c r="V458" s="9" t="str">
        <f>INDEX('Wand Mapping'!K:K, U458)</f>
        <v>wand_ai_810</v>
      </c>
      <c r="W458" s="9" t="str">
        <f t="shared" si="98"/>
        <v>wand_ai_810_EN</v>
      </c>
      <c r="Z458" s="9" t="str">
        <f t="shared" si="99"/>
        <v>wand_ai_810_EN</v>
      </c>
    </row>
    <row r="459" spans="1:26">
      <c r="A459" s="9" t="s">
        <v>182</v>
      </c>
      <c r="B459" s="9" t="s">
        <v>1412</v>
      </c>
      <c r="C459" s="13" t="s">
        <v>1572</v>
      </c>
      <c r="D459" s="9">
        <v>18</v>
      </c>
      <c r="E459" s="9" t="str">
        <f t="shared" si="107"/>
        <v>BZ-Q818</v>
      </c>
      <c r="F459" s="9" t="s">
        <v>1570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31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96"/>
        <v>Invocation</v>
      </c>
      <c r="T459" s="9" t="str">
        <f t="shared" si="97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>INDEX('Wand Mapping'!K:K, U459)</f>
        <v>wand_ai_300</v>
      </c>
      <c r="W459" s="9" t="str">
        <f t="shared" si="98"/>
        <v>wand_ai_300_EV</v>
      </c>
      <c r="Z459" s="9" t="str">
        <f t="shared" si="99"/>
        <v>wand_ai_300_EV</v>
      </c>
    </row>
    <row r="460" spans="1:26">
      <c r="A460" s="9" t="s">
        <v>219</v>
      </c>
      <c r="B460" s="9" t="s">
        <v>1413</v>
      </c>
      <c r="C460" s="13" t="s">
        <v>1572</v>
      </c>
      <c r="D460" s="9">
        <v>18</v>
      </c>
      <c r="E460" s="9" t="str">
        <f t="shared" si="107"/>
        <v>BZ-Q918</v>
      </c>
      <c r="F460" s="9" t="s">
        <v>1571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6"/>
        <v>Invocation</v>
      </c>
      <c r="T460" s="9" t="str">
        <f t="shared" si="97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38</v>
      </c>
      <c r="V460" s="9" t="str">
        <f>INDEX('Wand Mapping'!K:K, U460)</f>
        <v>wand_ai_360</v>
      </c>
      <c r="W460" s="9" t="str">
        <f t="shared" si="98"/>
        <v>wand_ai_360_EV</v>
      </c>
      <c r="Z460" s="9" t="str">
        <f t="shared" si="99"/>
        <v>wand_ai_360_EV</v>
      </c>
    </row>
    <row r="461" spans="1:26">
      <c r="A461" s="9" t="s">
        <v>626</v>
      </c>
      <c r="B461" s="9" t="s">
        <v>1414</v>
      </c>
      <c r="C461" s="13" t="s">
        <v>1371</v>
      </c>
      <c r="D461" s="9">
        <v>18</v>
      </c>
      <c r="E461" s="9" t="str">
        <f t="shared" si="107"/>
        <v>BZ-QA18</v>
      </c>
      <c r="F461" s="9" t="s">
        <v>1603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14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6"/>
        <v>Conjuration</v>
      </c>
      <c r="T461" s="9" t="str">
        <f t="shared" si="97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100</v>
      </c>
      <c r="V461" s="9" t="str">
        <f>INDEX('Wand Mapping'!K:K, U461)</f>
        <v>wand_ai_980</v>
      </c>
      <c r="W461" s="9" t="str">
        <f t="shared" si="98"/>
        <v>wand_ai_980_CO</v>
      </c>
      <c r="Z461" s="9" t="str">
        <f t="shared" si="99"/>
        <v>wand_ai_980_CO</v>
      </c>
    </row>
    <row r="462" spans="1:26">
      <c r="A462" s="9" t="s">
        <v>278</v>
      </c>
      <c r="B462" s="9" t="s">
        <v>1415</v>
      </c>
      <c r="C462" s="13" t="s">
        <v>1371</v>
      </c>
      <c r="D462" s="9">
        <v>18</v>
      </c>
      <c r="E462" s="9" t="str">
        <f t="shared" si="107"/>
        <v>BZ-QB18</v>
      </c>
      <c r="F462" s="9" t="s">
        <v>1604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14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96"/>
        <v>Necromancy</v>
      </c>
      <c r="T462" s="9" t="str">
        <f t="shared" ca="1" si="97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 ca="1">INDEX('Wand Mapping'!K:K, U462)</f>
        <v>wand_ai_440</v>
      </c>
      <c r="W462" s="9" t="str">
        <f t="shared" ca="1" si="98"/>
        <v>wand_ai_440_NE</v>
      </c>
      <c r="Z462" s="9" t="str">
        <f t="shared" ca="1" si="99"/>
        <v>wand_ai_440_NE</v>
      </c>
    </row>
    <row r="463" spans="1:26">
      <c r="A463" s="9" t="s">
        <v>48</v>
      </c>
      <c r="B463" s="9" t="s">
        <v>1756</v>
      </c>
      <c r="C463" s="13" t="s">
        <v>1371</v>
      </c>
      <c r="D463" s="9">
        <v>18</v>
      </c>
      <c r="E463" s="9" t="str">
        <f t="shared" si="107"/>
        <v>BZ-QC18</v>
      </c>
      <c r="F463" s="9" t="s">
        <v>1605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47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96"/>
        <v>Necromancy</v>
      </c>
      <c r="T463" s="9" t="str">
        <f t="shared" ca="1" si="97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</v>
      </c>
      <c r="V463" s="9" t="str">
        <f ca="1">INDEX('Wand Mapping'!K:K, U463)</f>
        <v>wand_ai_070</v>
      </c>
      <c r="W463" s="9" t="str">
        <f t="shared" ca="1" si="98"/>
        <v>wand_ai_070_NE</v>
      </c>
      <c r="Z463" s="9" t="str">
        <f t="shared" ca="1" si="99"/>
        <v>wand_ai_070_NE</v>
      </c>
    </row>
    <row r="464" spans="1:26">
      <c r="A464" s="9" t="s">
        <v>578</v>
      </c>
      <c r="B464" s="9" t="s">
        <v>1757</v>
      </c>
      <c r="C464" s="13" t="s">
        <v>1371</v>
      </c>
      <c r="D464" s="9">
        <v>18</v>
      </c>
      <c r="E464" s="9" t="str">
        <f t="shared" si="107"/>
        <v>BZ-QD18</v>
      </c>
      <c r="F464" s="9" t="s">
        <v>1606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>
        <f>MATCH($A464, 'Spells By School'!F:F, 0)</f>
        <v>9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6"/>
        <v>Enchantment</v>
      </c>
      <c r="T464" s="9" t="str">
        <f t="shared" si="97"/>
        <v>EN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92</v>
      </c>
      <c r="V464" s="9" t="str">
        <f>INDEX('Wand Mapping'!K:K, U464)</f>
        <v>wand_ai_900</v>
      </c>
      <c r="W464" s="9" t="str">
        <f t="shared" si="98"/>
        <v>wand_ai_900_EN</v>
      </c>
      <c r="Z464" s="9" t="str">
        <f t="shared" si="99"/>
        <v>wand_ai_900_EN</v>
      </c>
    </row>
    <row r="465" spans="1:59">
      <c r="A465" s="9" t="s">
        <v>527</v>
      </c>
      <c r="B465" s="9" t="s">
        <v>1758</v>
      </c>
      <c r="C465" s="9">
        <v>5</v>
      </c>
      <c r="D465" s="9">
        <v>9</v>
      </c>
      <c r="E465" s="9" t="str">
        <f t="shared" si="107"/>
        <v>BZ-QE09</v>
      </c>
      <c r="F465" s="9" t="s">
        <v>1607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43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ca="1" si="96"/>
        <v>Necromancy</v>
      </c>
      <c r="T465" s="9" t="str">
        <f t="shared" ca="1" si="97"/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84</v>
      </c>
      <c r="V465" s="9" t="str">
        <f ca="1">INDEX('Wand Mapping'!K:K, U465)</f>
        <v>wand_ai_820</v>
      </c>
      <c r="W465" s="9" t="str">
        <f t="shared" ca="1" si="98"/>
        <v>wand_ai_820_NE</v>
      </c>
      <c r="Z465" s="9" t="str">
        <f t="shared" ca="1" si="99"/>
        <v>wand_ai_820_NE</v>
      </c>
    </row>
    <row r="466" spans="1:59">
      <c r="A466" s="9" t="s">
        <v>430</v>
      </c>
      <c r="B466" s="9" t="s">
        <v>1759</v>
      </c>
      <c r="C466" s="9">
        <v>5</v>
      </c>
      <c r="D466" s="9">
        <v>9</v>
      </c>
      <c r="E466" s="9" t="str">
        <f t="shared" si="107"/>
        <v>BZ-QF09</v>
      </c>
      <c r="F466" s="9" t="s">
        <v>1608</v>
      </c>
      <c r="G466" s="9" t="s">
        <v>655</v>
      </c>
      <c r="H466" s="9" t="s">
        <v>654</v>
      </c>
      <c r="I466" s="9" t="s">
        <v>658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53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6"/>
        <v>Invocation</v>
      </c>
      <c r="T466" s="9" t="str">
        <f t="shared" si="97"/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70</v>
      </c>
      <c r="V466" s="9" t="str">
        <f>INDEX('Wand Mapping'!K:K, U466)</f>
        <v>wand_ai_680</v>
      </c>
      <c r="W466" s="9" t="str">
        <f t="shared" si="98"/>
        <v>wand_ai_680_EV</v>
      </c>
      <c r="Z466" s="9" t="str">
        <f t="shared" si="99"/>
        <v>wand_ai_680_EV</v>
      </c>
    </row>
    <row r="467" spans="1:59">
      <c r="A467" s="9" t="s">
        <v>127</v>
      </c>
      <c r="B467" s="9" t="s">
        <v>1760</v>
      </c>
      <c r="C467" s="9">
        <v>6</v>
      </c>
      <c r="D467" s="9">
        <v>12</v>
      </c>
      <c r="E467" s="9" t="str">
        <f t="shared" si="107"/>
        <v>BZ-QG12</v>
      </c>
      <c r="F467" s="9" t="s">
        <v>1609</v>
      </c>
      <c r="G467" s="9" t="s">
        <v>655</v>
      </c>
      <c r="H467" s="9" t="s">
        <v>654</v>
      </c>
      <c r="I467" s="9" t="s">
        <v>658</v>
      </c>
      <c r="J467" s="9">
        <f>MATCH($A467, 'Spells By School'!A:A, 0)</f>
        <v>5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6"/>
        <v>Abjuration</v>
      </c>
      <c r="T467" s="9" t="str">
        <f t="shared" si="97"/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23</v>
      </c>
      <c r="V467" s="9" t="str">
        <f>INDEX('Wand Mapping'!K:K, U467)</f>
        <v>wand_ai_210</v>
      </c>
      <c r="W467" s="9" t="str">
        <f t="shared" si="98"/>
        <v>wand_ai_210_AB</v>
      </c>
      <c r="Z467" s="9" t="str">
        <f t="shared" si="99"/>
        <v>wand_ai_210_AB</v>
      </c>
    </row>
    <row r="468" spans="1:59">
      <c r="A468" s="9" t="s">
        <v>568</v>
      </c>
      <c r="B468" s="9" t="s">
        <v>1761</v>
      </c>
      <c r="C468" s="9">
        <v>7</v>
      </c>
      <c r="D468" s="9">
        <v>14</v>
      </c>
      <c r="E468" s="9" t="str">
        <f t="shared" si="107"/>
        <v>BZ-QH14</v>
      </c>
      <c r="F468" s="9" t="s">
        <v>1610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>
        <f>MATCH($A468, 'Spells By School'!B:B, 0)</f>
        <v>56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6"/>
        <v>Conjuration</v>
      </c>
      <c r="T468" s="9" t="str">
        <f t="shared" si="97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91</v>
      </c>
      <c r="V468" s="9" t="str">
        <f>INDEX('Wand Mapping'!K:K, U468)</f>
        <v>wand_ai_890</v>
      </c>
      <c r="W468" s="9" t="str">
        <f t="shared" si="98"/>
        <v>wand_ai_890_CO</v>
      </c>
      <c r="Z468" s="9" t="str">
        <f t="shared" si="99"/>
        <v>wand_ai_890_CO</v>
      </c>
    </row>
    <row r="469" spans="1:59">
      <c r="A469" s="37" t="s">
        <v>282</v>
      </c>
      <c r="B469" s="9" t="s">
        <v>1762</v>
      </c>
      <c r="C469" s="9">
        <v>7</v>
      </c>
      <c r="D469" s="9">
        <v>14</v>
      </c>
      <c r="E469" s="9" t="str">
        <f t="shared" si="107"/>
        <v>BZ-QI14</v>
      </c>
      <c r="F469" s="9" t="s">
        <v>1611</v>
      </c>
      <c r="G469" s="9" t="s">
        <v>655</v>
      </c>
      <c r="H469" s="9" t="s">
        <v>654</v>
      </c>
      <c r="I469" s="9" t="s">
        <v>658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48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6"/>
        <v>Transmutation</v>
      </c>
      <c r="T469" s="9" t="str">
        <f t="shared" si="97"/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47</v>
      </c>
      <c r="V469" s="9" t="str">
        <f>INDEX('Wand Mapping'!K:K, U469)</f>
        <v>wand_ai_450</v>
      </c>
      <c r="W469" s="9" t="str">
        <f t="shared" si="98"/>
        <v>wand_ai_450_TR</v>
      </c>
      <c r="Z469" s="9" t="str">
        <f t="shared" si="99"/>
        <v>wand_ai_450_TR</v>
      </c>
    </row>
    <row r="470" spans="1:59">
      <c r="A470" s="9" t="s">
        <v>588</v>
      </c>
      <c r="B470" s="9" t="s">
        <v>1763</v>
      </c>
      <c r="C470" s="9">
        <v>7</v>
      </c>
      <c r="D470" s="9">
        <v>14</v>
      </c>
      <c r="E470" s="9" t="str">
        <f t="shared" si="107"/>
        <v>BZ-QJ14</v>
      </c>
      <c r="F470" s="9" t="s">
        <v>1612</v>
      </c>
      <c r="G470" s="9" t="s">
        <v>655</v>
      </c>
      <c r="H470" s="9" t="s">
        <v>654</v>
      </c>
      <c r="I470" s="9" t="s">
        <v>658</v>
      </c>
      <c r="J470" s="9">
        <f>MATCH($A470, 'Spells By School'!A:A, 0)</f>
        <v>80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ref="S470:S533" si="108"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 t="shared" ref="T470:T533" si="109"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94</v>
      </c>
      <c r="V470" s="9" t="str">
        <f>INDEX('Wand Mapping'!K:K, U470)</f>
        <v>wand_ai_920</v>
      </c>
      <c r="W470" s="9" t="str">
        <f t="shared" ref="W470:W533" si="110">_xlfn.CONCAT(V470, "_", T470)</f>
        <v>wand_ai_920_AB</v>
      </c>
      <c r="Z470" s="9" t="str">
        <f t="shared" ref="Z470:Z533" si="111">IF(ISBLANK(X470), W470, X470)</f>
        <v>wand_ai_920_AB</v>
      </c>
    </row>
    <row r="471" spans="1:59">
      <c r="A471" s="9" t="s">
        <v>495</v>
      </c>
      <c r="B471" s="9" t="s">
        <v>1765</v>
      </c>
      <c r="C471" s="9">
        <v>8</v>
      </c>
      <c r="D471" s="9">
        <v>16</v>
      </c>
      <c r="E471" s="9" t="str">
        <f t="shared" si="107"/>
        <v>BZ-QL16</v>
      </c>
      <c r="F471" s="9" t="s">
        <v>1614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50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08"/>
        <v>Invocation</v>
      </c>
      <c r="T471" s="9" t="str">
        <f t="shared" si="109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>INDEX('Wand Mapping'!K:K, U471)</f>
        <v>wand_ai_780</v>
      </c>
      <c r="W471" s="9" t="str">
        <f t="shared" si="110"/>
        <v>wand_ai_780_EV</v>
      </c>
      <c r="Z471" s="9" t="str">
        <f t="shared" si="111"/>
        <v>wand_ai_780_EV</v>
      </c>
    </row>
    <row r="472" spans="1:59">
      <c r="A472" s="9" t="s">
        <v>422</v>
      </c>
      <c r="B472" s="9" t="s">
        <v>1766</v>
      </c>
      <c r="C472" s="9">
        <v>9</v>
      </c>
      <c r="D472" s="9">
        <v>18</v>
      </c>
      <c r="E472" s="9" t="str">
        <f t="shared" si="107"/>
        <v>BZ-QM18</v>
      </c>
      <c r="F472" s="9" t="s">
        <v>1615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48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08"/>
        <v>Invocation</v>
      </c>
      <c r="T472" s="9" t="str">
        <f t="shared" si="109"/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69</v>
      </c>
      <c r="V472" s="9" t="str">
        <f>INDEX('Wand Mapping'!K:K, U472)</f>
        <v>wand_ai_670</v>
      </c>
      <c r="W472" s="9" t="str">
        <f t="shared" si="110"/>
        <v>wand_ai_670_EV</v>
      </c>
      <c r="Z472" s="9" t="str">
        <f t="shared" si="111"/>
        <v>wand_ai_670_EV</v>
      </c>
    </row>
    <row r="473" spans="1:59">
      <c r="A473" s="9" t="s">
        <v>30</v>
      </c>
      <c r="B473" s="9" t="s">
        <v>1835</v>
      </c>
      <c r="C473" s="9">
        <v>9</v>
      </c>
      <c r="D473" s="9">
        <v>18</v>
      </c>
      <c r="E473" s="9" t="str">
        <f t="shared" si="107"/>
        <v>BZ-QN18</v>
      </c>
      <c r="F473" s="9" t="s">
        <v>1616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>
        <f>MATCH($A473, 'Spells By School'!C:C, 0)</f>
        <v>9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08"/>
        <v>Divination</v>
      </c>
      <c r="T473" s="9" t="str">
        <f t="shared" si="109"/>
        <v>DI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6</v>
      </c>
      <c r="V473" s="9" t="str">
        <f>INDEX('Wand Mapping'!K:K, U473)</f>
        <v>wand_ai_040</v>
      </c>
      <c r="W473" s="9" t="str">
        <f t="shared" si="110"/>
        <v>wand_ai_040_DI</v>
      </c>
      <c r="Z473" s="9" t="str">
        <f t="shared" si="111"/>
        <v>wand_ai_040_DI</v>
      </c>
    </row>
    <row r="474" spans="1:59">
      <c r="A474" s="9" t="s">
        <v>184</v>
      </c>
      <c r="B474" s="9" t="s">
        <v>1767</v>
      </c>
      <c r="C474" s="9">
        <v>9</v>
      </c>
      <c r="D474" s="9">
        <v>18</v>
      </c>
      <c r="E474" s="9" t="str">
        <f t="shared" si="107"/>
        <v>BZ-QO18</v>
      </c>
      <c r="F474" s="9" t="s">
        <v>1617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>
        <f>MATCH($A474, 'Spells By School'!H:H, 0)</f>
        <v>20</v>
      </c>
      <c r="R474" s="9" t="e">
        <f>MATCH($A474, 'Spells By School'!I:I, 0)</f>
        <v>#N/A</v>
      </c>
      <c r="S474" s="9" t="str">
        <f t="shared" ca="1" si="108"/>
        <v>Illusion</v>
      </c>
      <c r="T474" s="9" t="str">
        <f t="shared" ca="1" si="109"/>
        <v>IL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 ca="1">INDEX('Wand Mapping'!K:K, U474)</f>
        <v>wand_ai_300</v>
      </c>
      <c r="W474" s="9" t="str">
        <f t="shared" ca="1" si="110"/>
        <v>wand_ai_300_IL</v>
      </c>
      <c r="Z474" s="9" t="str">
        <f t="shared" ca="1" si="111"/>
        <v>wand_ai_300_IL</v>
      </c>
    </row>
    <row r="475" spans="1:59">
      <c r="A475" s="9" t="s">
        <v>33</v>
      </c>
      <c r="B475" s="9" t="s">
        <v>1768</v>
      </c>
      <c r="C475" s="9">
        <v>9</v>
      </c>
      <c r="D475" s="9">
        <v>18</v>
      </c>
      <c r="E475" s="9" t="str">
        <f t="shared" si="107"/>
        <v>BZ-QP18</v>
      </c>
      <c r="F475" s="9" t="s">
        <v>1618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54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08"/>
        <v>Abjuration</v>
      </c>
      <c r="T475" s="9" t="str">
        <f t="shared" si="109"/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7</v>
      </c>
      <c r="V475" s="9" t="str">
        <f>INDEX('Wand Mapping'!K:K, U475)</f>
        <v>wand_ai_050</v>
      </c>
      <c r="W475" s="9" t="str">
        <f t="shared" si="110"/>
        <v>wand_ai_050_AB</v>
      </c>
      <c r="Z475" s="9" t="str">
        <f t="shared" si="111"/>
        <v>wand_ai_050_AB</v>
      </c>
    </row>
    <row r="476" spans="1:59">
      <c r="A476" s="9" t="s">
        <v>183</v>
      </c>
      <c r="B476" s="9" t="s">
        <v>1769</v>
      </c>
      <c r="C476" s="13">
        <v>10</v>
      </c>
      <c r="D476" s="9">
        <v>18</v>
      </c>
      <c r="E476" s="9" t="str">
        <f t="shared" si="107"/>
        <v>BZ-QQ18</v>
      </c>
      <c r="F476" s="9" t="s">
        <v>1619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49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ca="1" si="108"/>
        <v>Necromancy</v>
      </c>
      <c r="T476" s="9" t="str">
        <f t="shared" ca="1" si="109"/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32</v>
      </c>
      <c r="V476" s="9" t="str">
        <f ca="1">INDEX('Wand Mapping'!K:K, U476)</f>
        <v>wand_ai_300</v>
      </c>
      <c r="W476" s="9" t="str">
        <f t="shared" ca="1" si="110"/>
        <v>wand_ai_300_NE</v>
      </c>
      <c r="Z476" s="9" t="str">
        <f t="shared" ca="1" si="111"/>
        <v>wand_ai_300_NE</v>
      </c>
    </row>
    <row r="477" spans="1:59">
      <c r="A477" s="9" t="s">
        <v>623</v>
      </c>
      <c r="B477" s="9" t="s">
        <v>1770</v>
      </c>
      <c r="C477" s="13">
        <v>10</v>
      </c>
      <c r="D477" s="9">
        <v>18</v>
      </c>
      <c r="E477" s="9" t="str">
        <f t="shared" si="107"/>
        <v>BZ-QR18</v>
      </c>
      <c r="F477" s="9" t="s">
        <v>1620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38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08"/>
        <v>Enchantment</v>
      </c>
      <c r="T477" s="9" t="str">
        <f t="shared" si="109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99</v>
      </c>
      <c r="V477" s="9" t="str">
        <f>INDEX('Wand Mapping'!K:K, U477)</f>
        <v>wand_ai_970</v>
      </c>
      <c r="W477" s="9" t="str">
        <f t="shared" si="110"/>
        <v>wand_ai_970_EN</v>
      </c>
      <c r="Z477" s="9" t="str">
        <f t="shared" si="111"/>
        <v>wand_ai_970_EN</v>
      </c>
    </row>
    <row r="478" spans="1:59">
      <c r="A478" s="9" t="s">
        <v>192</v>
      </c>
      <c r="B478" s="9" t="s">
        <v>1771</v>
      </c>
      <c r="C478" s="13">
        <v>10</v>
      </c>
      <c r="D478" s="9">
        <v>18</v>
      </c>
      <c r="E478" s="9" t="str">
        <f t="shared" si="107"/>
        <v>BZ-QS18</v>
      </c>
      <c r="F478" s="9" t="s">
        <v>1621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>
        <f>MATCH($A478, 'Spells By School'!B:B, 0)</f>
        <v>68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08"/>
        <v>Conjuration</v>
      </c>
      <c r="T478" s="9" t="str">
        <f t="shared" si="109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34</v>
      </c>
      <c r="V478" s="9" t="str">
        <f>INDEX('Wand Mapping'!K:K, U478)</f>
        <v>wand_ai_320</v>
      </c>
      <c r="W478" s="9" t="str">
        <f t="shared" si="110"/>
        <v>wand_ai_320_CO</v>
      </c>
      <c r="Z478" s="9" t="str">
        <f t="shared" si="111"/>
        <v>wand_ai_320_CO</v>
      </c>
    </row>
    <row r="479" spans="1:59">
      <c r="A479" s="9" t="s">
        <v>304</v>
      </c>
      <c r="B479" s="9" t="s">
        <v>1786</v>
      </c>
      <c r="C479" s="9">
        <v>3</v>
      </c>
      <c r="D479" s="9">
        <v>5</v>
      </c>
      <c r="E479" s="9" t="str">
        <f t="shared" si="107"/>
        <v>BZ-R705</v>
      </c>
      <c r="F479" s="9" t="s">
        <v>1636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64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108"/>
        <v>Transmutation</v>
      </c>
      <c r="T479" s="9" t="str">
        <f t="shared" si="109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50</v>
      </c>
      <c r="V479" s="9" t="str">
        <f>INDEX('Wand Mapping'!K:K, U479)</f>
        <v>wand_ai_480</v>
      </c>
      <c r="W479" s="9" t="str">
        <f t="shared" si="110"/>
        <v>wand_ai_480_TR</v>
      </c>
      <c r="Z479" s="9" t="str">
        <f t="shared" si="111"/>
        <v>wand_ai_480_TR</v>
      </c>
      <c r="AB479" s="9" t="b">
        <v>1</v>
      </c>
      <c r="AE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83582</v>
      </c>
      <c r="BA479" s="55">
        <v>83583</v>
      </c>
      <c r="BD479" s="9">
        <v>3582</v>
      </c>
      <c r="BE479" s="9">
        <f t="shared" ref="BE479:BE481" si="112">IF(BD479="", "", BD479+1)</f>
        <v>3583</v>
      </c>
      <c r="BF479" s="57" t="b">
        <f t="shared" ref="BF479" si="113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" si="114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58</v>
      </c>
      <c r="B480" s="9" t="s">
        <v>1787</v>
      </c>
      <c r="C480" s="9">
        <v>3</v>
      </c>
      <c r="D480" s="9">
        <v>5</v>
      </c>
      <c r="E480" s="9" t="str">
        <f t="shared" si="107"/>
        <v>BZ-R805</v>
      </c>
      <c r="F480" s="9" t="s">
        <v>1637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26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08"/>
        <v>Transmutation</v>
      </c>
      <c r="T480" s="9" t="str">
        <f t="shared" si="109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>INDEX('Wand Mapping'!K:K, U480)</f>
        <v>wand_ai_090</v>
      </c>
      <c r="W480" s="9" t="str">
        <f t="shared" si="110"/>
        <v>wand_ai_090_TR</v>
      </c>
      <c r="Z480" s="9" t="str">
        <f t="shared" si="111"/>
        <v>wand_ai_090_TR</v>
      </c>
      <c r="AC480" s="9" t="b">
        <v>1</v>
      </c>
      <c r="AF480" s="9" t="b">
        <v>1</v>
      </c>
      <c r="AG480" s="9" t="b">
        <v>1</v>
      </c>
      <c r="AH480" s="9" t="b">
        <v>1</v>
      </c>
      <c r="AI480" s="9" t="b">
        <v>1</v>
      </c>
      <c r="AJ480" s="9" t="b">
        <v>1</v>
      </c>
      <c r="AK480" s="9" t="b">
        <v>1</v>
      </c>
      <c r="AL480" s="9" t="b">
        <v>1</v>
      </c>
      <c r="AM480" s="9" t="b">
        <v>1</v>
      </c>
      <c r="AZ480" s="55">
        <v>83584</v>
      </c>
      <c r="BA480" s="55">
        <v>83585</v>
      </c>
      <c r="BD480" s="9">
        <v>3584</v>
      </c>
      <c r="BE480" s="9">
        <f t="shared" si="112"/>
        <v>3585</v>
      </c>
      <c r="BF480" s="57" t="b">
        <f t="shared" ref="BF480:BF481" si="115">AND(
OR(ISBLANK(AV480), AND(MOD(AV480, 10000) = BD480, QUOTIENT(AV480, 10000) = 6)),
OR(ISBLANK(AX480), AND(MOD(AX480, 10000) = BD480, QUOTIENT(AX480, 10000) = 7)),
OR(ISBLANK(AZ480), AND(MOD(AZ480, 10000) = BD480, QUOTIENT(AZ480, 10000) = 8)),
OR(ISBLANK(BB480), AND(MOD(BB480, 10000) = BD480, QUOTIENT(BB480, 10000) = 9))
)</f>
        <v>1</v>
      </c>
      <c r="BG480" s="57" t="b">
        <f t="shared" ref="BG480:BG481" si="116">AND(
OR(ISBLANK(AW480), AND(MOD(AW480, 10000) = BE480, QUOTIENT(AW480, 10000) = 6)),
OR(ISBLANK(AY480), AND(MOD(AY480, 10000) = BE480, QUOTIENT(AY480, 10000) = 7)),
OR(ISBLANK(BA480), AND(MOD(BA480, 10000) = BE480, QUOTIENT(BA480, 10000) = 8)),
OR(ISBLANK(BC480), AND(MOD(BC480, 10000) = BE480, QUOTIENT(BC480, 10000) = 9))
)</f>
        <v>1</v>
      </c>
    </row>
    <row r="481" spans="1:59">
      <c r="A481" s="9" t="s">
        <v>233</v>
      </c>
      <c r="B481" s="9" t="s">
        <v>1788</v>
      </c>
      <c r="C481" s="9">
        <v>3</v>
      </c>
      <c r="D481" s="9">
        <v>5</v>
      </c>
      <c r="E481" s="9" t="str">
        <f t="shared" si="107"/>
        <v>BZ-R905</v>
      </c>
      <c r="F481" s="9" t="s">
        <v>1638</v>
      </c>
      <c r="G481" s="9" t="s">
        <v>655</v>
      </c>
      <c r="H481" s="9" t="s">
        <v>654</v>
      </c>
      <c r="I481" s="9" t="s">
        <v>653</v>
      </c>
      <c r="J481" s="9">
        <f>MATCH($A481, 'Spells By School'!A:A, 0)</f>
        <v>23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08"/>
        <v>Abjuration</v>
      </c>
      <c r="T481" s="9" t="str">
        <f t="shared" si="109"/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41</v>
      </c>
      <c r="V481" s="9" t="str">
        <f>INDEX('Wand Mapping'!K:K, U481)</f>
        <v>wand_ai_390</v>
      </c>
      <c r="W481" s="9" t="str">
        <f t="shared" si="110"/>
        <v>wand_ai_390_AB</v>
      </c>
      <c r="Z481" s="9" t="str">
        <f t="shared" si="111"/>
        <v>wand_ai_390_AB</v>
      </c>
      <c r="AE481" s="9" t="b">
        <v>1</v>
      </c>
      <c r="AH481" s="9" t="b">
        <v>1</v>
      </c>
      <c r="AI481" s="9" t="b">
        <v>1</v>
      </c>
      <c r="AK481" s="9" t="b">
        <v>1</v>
      </c>
      <c r="AL481" s="9" t="b">
        <v>1</v>
      </c>
      <c r="AM481" s="9" t="b">
        <v>1</v>
      </c>
      <c r="AZ481" s="55">
        <v>83588</v>
      </c>
      <c r="BA481" s="55">
        <v>83589</v>
      </c>
      <c r="BD481" s="9">
        <v>3588</v>
      </c>
      <c r="BE481" s="9">
        <f t="shared" si="112"/>
        <v>3589</v>
      </c>
      <c r="BF481" s="57" t="b">
        <f t="shared" si="115"/>
        <v>1</v>
      </c>
      <c r="BG481" s="57" t="b">
        <f t="shared" si="116"/>
        <v>1</v>
      </c>
    </row>
    <row r="482" spans="1:59">
      <c r="A482" s="28" t="s">
        <v>167</v>
      </c>
      <c r="B482" s="9" t="s">
        <v>1791</v>
      </c>
      <c r="C482" s="9">
        <v>3</v>
      </c>
      <c r="D482" s="9">
        <v>5</v>
      </c>
      <c r="E482" s="9" t="str">
        <f t="shared" si="107"/>
        <v>BZ-RC05</v>
      </c>
      <c r="F482" s="9" t="s">
        <v>1641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>
        <f>MATCH($A482, 'Spells By School'!B:B, 0)</f>
        <v>64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08"/>
        <v>Conjuration</v>
      </c>
      <c r="T482" s="9" t="str">
        <f t="shared" si="109"/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30</v>
      </c>
      <c r="V482" s="9" t="str">
        <f>INDEX('Wand Mapping'!K:K, U482)</f>
        <v>wand_ai_280</v>
      </c>
      <c r="W482" s="9" t="str">
        <f t="shared" si="110"/>
        <v>wand_ai_280_CO</v>
      </c>
      <c r="Z482" s="9" t="str">
        <f t="shared" si="111"/>
        <v>wand_ai_280_CO</v>
      </c>
      <c r="AB482" s="9" t="b">
        <v>1</v>
      </c>
      <c r="AE482" s="9" t="b">
        <v>1</v>
      </c>
      <c r="AH482" s="9" t="b">
        <v>1</v>
      </c>
      <c r="AI482" s="9" t="b">
        <v>1</v>
      </c>
      <c r="AJ482" s="9" t="b">
        <v>1</v>
      </c>
      <c r="AK482" s="9" t="b">
        <v>1</v>
      </c>
      <c r="AL482" s="9" t="b">
        <v>1</v>
      </c>
      <c r="AM482" s="9" t="b">
        <v>1</v>
      </c>
      <c r="AZ482" s="55">
        <v>83592</v>
      </c>
      <c r="BA482" s="55">
        <v>83593</v>
      </c>
      <c r="BD482" s="9">
        <v>3592</v>
      </c>
      <c r="BE482" s="9">
        <f t="shared" ref="BE482:BE483" si="117">IF(BD482="", "", BD482+1)</f>
        <v>3593</v>
      </c>
      <c r="BF482" s="57" t="b">
        <f t="shared" ref="BF482:BF483" si="118">AND(
OR(ISBLANK(AV482), AND(MOD(AV482, 10000) = BD482, QUOTIENT(AV482, 10000) = 6)),
OR(ISBLANK(AX482), AND(MOD(AX482, 10000) = BD482, QUOTIENT(AX482, 10000) = 7)),
OR(ISBLANK(AZ482), AND(MOD(AZ482, 10000) = BD482, QUOTIENT(AZ482, 10000) = 8)),
OR(ISBLANK(BB482), AND(MOD(BB482, 10000) = BD482, QUOTIENT(BB482, 10000) = 9))
)</f>
        <v>1</v>
      </c>
      <c r="BG482" s="57" t="b">
        <f t="shared" ref="BG482:BG483" si="119">AND(
OR(ISBLANK(AW482), AND(MOD(AW482, 10000) = BE482, QUOTIENT(AW482, 10000) = 6)),
OR(ISBLANK(AY482), AND(MOD(AY482, 10000) = BE482, QUOTIENT(AY482, 10000) = 7)),
OR(ISBLANK(BA482), AND(MOD(BA482, 10000) = BE482, QUOTIENT(BA482, 10000) = 8)),
OR(ISBLANK(BC482), AND(MOD(BC482, 10000) = BE482, QUOTIENT(BC482, 10000) = 9))
)</f>
        <v>1</v>
      </c>
    </row>
    <row r="483" spans="1:59">
      <c r="A483" s="9" t="s">
        <v>153</v>
      </c>
      <c r="B483" s="9" t="s">
        <v>1792</v>
      </c>
      <c r="C483" s="9">
        <v>3</v>
      </c>
      <c r="D483" s="9">
        <v>5</v>
      </c>
      <c r="E483" s="9" t="str">
        <f t="shared" si="107"/>
        <v>BZ-RD05</v>
      </c>
      <c r="F483" s="9" t="s">
        <v>1642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76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08"/>
        <v>Transmutation</v>
      </c>
      <c r="T483" s="9" t="str">
        <f t="shared" si="109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27</v>
      </c>
      <c r="V483" s="9" t="str">
        <f>INDEX('Wand Mapping'!K:K, U483)</f>
        <v>wand_ai_250</v>
      </c>
      <c r="W483" s="9" t="str">
        <f t="shared" si="110"/>
        <v>wand_ai_250_TR</v>
      </c>
      <c r="Z483" s="9" t="str">
        <f t="shared" si="111"/>
        <v>wand_ai_250_TR</v>
      </c>
      <c r="AB483" s="9" t="b">
        <v>1</v>
      </c>
      <c r="AE483" s="9" t="b">
        <v>1</v>
      </c>
      <c r="AH483" s="9" t="b">
        <v>1</v>
      </c>
      <c r="AI483" s="9" t="b">
        <v>1</v>
      </c>
      <c r="AJ483" s="9" t="b">
        <v>1</v>
      </c>
      <c r="AK483" s="9" t="b">
        <v>1</v>
      </c>
      <c r="AL483" s="9" t="b">
        <v>1</v>
      </c>
      <c r="AM483" s="9" t="b">
        <v>1</v>
      </c>
      <c r="AZ483" s="55">
        <v>83594</v>
      </c>
      <c r="BA483" s="55">
        <v>83595</v>
      </c>
      <c r="BD483" s="9">
        <v>3594</v>
      </c>
      <c r="BE483" s="9">
        <f t="shared" si="117"/>
        <v>3595</v>
      </c>
      <c r="BF483" s="9" t="b">
        <f t="shared" si="118"/>
        <v>1</v>
      </c>
      <c r="BG483" s="9" t="b">
        <f t="shared" si="119"/>
        <v>1</v>
      </c>
    </row>
    <row r="484" spans="1:59">
      <c r="A484" s="9" t="s">
        <v>297</v>
      </c>
      <c r="B484" s="9" t="s">
        <v>1793</v>
      </c>
      <c r="C484" s="9">
        <v>4</v>
      </c>
      <c r="D484" s="9">
        <v>7</v>
      </c>
      <c r="E484" s="9" t="str">
        <f t="shared" si="107"/>
        <v>BZ-RE07</v>
      </c>
      <c r="F484" s="9" t="s">
        <v>1643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56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08"/>
        <v>Transmutation</v>
      </c>
      <c r="T484" s="9" t="str">
        <f t="shared" si="109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49</v>
      </c>
      <c r="V484" s="9" t="str">
        <f>INDEX('Wand Mapping'!K:K, U484)</f>
        <v>wand_ai_470</v>
      </c>
      <c r="W484" s="9" t="str">
        <f t="shared" si="110"/>
        <v>wand_ai_470_TR</v>
      </c>
      <c r="Z484" s="9" t="str">
        <f t="shared" si="111"/>
        <v>wand_ai_470_TR</v>
      </c>
    </row>
    <row r="485" spans="1:59">
      <c r="A485" s="9" t="s">
        <v>189</v>
      </c>
      <c r="B485" s="9" t="s">
        <v>1794</v>
      </c>
      <c r="C485" s="9">
        <v>4</v>
      </c>
      <c r="D485" s="9">
        <v>7</v>
      </c>
      <c r="E485" s="9" t="str">
        <f t="shared" si="107"/>
        <v>BZ-RF07</v>
      </c>
      <c r="F485" s="9" t="s">
        <v>1644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75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108"/>
        <v>Necromancy</v>
      </c>
      <c r="T485" s="9" t="str">
        <f t="shared" ca="1" si="109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33</v>
      </c>
      <c r="V485" s="9" t="str">
        <f ca="1">INDEX('Wand Mapping'!K:K, U485)</f>
        <v>wand_ai_310</v>
      </c>
      <c r="W485" s="9" t="str">
        <f t="shared" ca="1" si="110"/>
        <v>wand_ai_310_NE</v>
      </c>
      <c r="Z485" s="9" t="str">
        <f t="shared" ca="1" si="111"/>
        <v>wand_ai_310_NE</v>
      </c>
    </row>
    <row r="486" spans="1:59">
      <c r="A486" s="9" t="s">
        <v>429</v>
      </c>
      <c r="B486" s="9" t="s">
        <v>1796</v>
      </c>
      <c r="C486" s="9">
        <v>4</v>
      </c>
      <c r="D486" s="9">
        <v>7</v>
      </c>
      <c r="E486" s="9" t="str">
        <f t="shared" si="107"/>
        <v>BZ-RH07</v>
      </c>
      <c r="F486" s="9" t="s">
        <v>1646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52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08"/>
        <v>Transmutation</v>
      </c>
      <c r="T486" s="9" t="str">
        <f t="shared" si="109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 t="shared" si="110"/>
        <v>wand_ai_680_TR</v>
      </c>
      <c r="Z486" s="9" t="str">
        <f t="shared" si="111"/>
        <v>wand_ai_680_TR</v>
      </c>
    </row>
    <row r="487" spans="1:59">
      <c r="A487" s="9" t="s">
        <v>89</v>
      </c>
      <c r="B487" s="9" t="s">
        <v>1797</v>
      </c>
      <c r="C487" s="9">
        <v>4</v>
      </c>
      <c r="D487" s="9">
        <v>7</v>
      </c>
      <c r="E487" s="9" t="str">
        <f t="shared" si="107"/>
        <v>BZ-RI07</v>
      </c>
      <c r="F487" s="9" t="s">
        <v>1647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50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08"/>
        <v>Transmutation</v>
      </c>
      <c r="T487" s="9" t="str">
        <f t="shared" si="109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16</v>
      </c>
      <c r="V487" s="9" t="str">
        <f>INDEX('Wand Mapping'!K:K, U487)</f>
        <v>wand_ai_140</v>
      </c>
      <c r="W487" s="9" t="str">
        <f t="shared" si="110"/>
        <v>wand_ai_140_TR</v>
      </c>
      <c r="Z487" s="9" t="str">
        <f t="shared" si="111"/>
        <v>wand_ai_140_TR</v>
      </c>
    </row>
    <row r="488" spans="1:59">
      <c r="A488" s="9" t="s">
        <v>107</v>
      </c>
      <c r="B488" s="9" t="s">
        <v>1798</v>
      </c>
      <c r="C488" s="9">
        <v>5</v>
      </c>
      <c r="D488" s="9">
        <v>9</v>
      </c>
      <c r="E488" s="9" t="str">
        <f t="shared" si="107"/>
        <v>BZ-RJ09</v>
      </c>
      <c r="F488" s="9" t="s">
        <v>1648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75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08"/>
        <v>Transmutation</v>
      </c>
      <c r="T488" s="9" t="str">
        <f t="shared" si="109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19</v>
      </c>
      <c r="V488" s="9" t="str">
        <f>INDEX('Wand Mapping'!K:K, U488)</f>
        <v>wand_ai_170</v>
      </c>
      <c r="W488" s="9" t="str">
        <f t="shared" si="110"/>
        <v>wand_ai_170_TR</v>
      </c>
      <c r="Z488" s="9" t="str">
        <f t="shared" si="111"/>
        <v>wand_ai_170_TR</v>
      </c>
    </row>
    <row r="489" spans="1:59">
      <c r="A489" s="34" t="s">
        <v>488</v>
      </c>
      <c r="B489" s="9" t="s">
        <v>1799</v>
      </c>
      <c r="C489" s="9">
        <v>5</v>
      </c>
      <c r="D489" s="9">
        <v>9</v>
      </c>
      <c r="E489" s="9" t="str">
        <f t="shared" si="107"/>
        <v>BZ-RK09</v>
      </c>
      <c r="F489" s="9" t="s">
        <v>1649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32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08"/>
        <v>Transmutation</v>
      </c>
      <c r="T489" s="9" t="str">
        <f t="shared" si="109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79</v>
      </c>
      <c r="V489" s="9" t="str">
        <f>INDEX('Wand Mapping'!K:K, U489)</f>
        <v>wand_ai_770</v>
      </c>
      <c r="W489" s="9" t="str">
        <f t="shared" si="110"/>
        <v>wand_ai_770_TR</v>
      </c>
      <c r="Z489" s="9" t="str">
        <f t="shared" si="111"/>
        <v>wand_ai_770_TR</v>
      </c>
    </row>
    <row r="490" spans="1:59">
      <c r="A490" s="9" t="s">
        <v>181</v>
      </c>
      <c r="B490" s="9" t="s">
        <v>1800</v>
      </c>
      <c r="C490" s="9">
        <v>5</v>
      </c>
      <c r="D490" s="9">
        <v>9</v>
      </c>
      <c r="E490" s="9" t="str">
        <f t="shared" si="107"/>
        <v>BZ-RL09</v>
      </c>
      <c r="F490" s="9" t="s">
        <v>1650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58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08"/>
        <v>Transmutation</v>
      </c>
      <c r="T490" s="9" t="str">
        <f t="shared" si="109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32</v>
      </c>
      <c r="V490" s="9" t="str">
        <f>INDEX('Wand Mapping'!K:K, U490)</f>
        <v>wand_ai_300</v>
      </c>
      <c r="W490" s="9" t="str">
        <f t="shared" si="110"/>
        <v>wand_ai_300_TR</v>
      </c>
      <c r="Z490" s="9" t="str">
        <f t="shared" si="111"/>
        <v>wand_ai_300_TR</v>
      </c>
    </row>
    <row r="491" spans="1:59">
      <c r="A491" s="9" t="s">
        <v>358</v>
      </c>
      <c r="B491" s="9" t="s">
        <v>1801</v>
      </c>
      <c r="C491" s="9">
        <v>5</v>
      </c>
      <c r="D491" s="9">
        <v>9</v>
      </c>
      <c r="E491" s="9" t="str">
        <f t="shared" si="107"/>
        <v>BZ-RM09</v>
      </c>
      <c r="F491" s="9" t="s">
        <v>1651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>
        <f>MATCH($A491, 'Spells By School'!B:B, 0)</f>
        <v>92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08"/>
        <v>Conjuration</v>
      </c>
      <c r="T491" s="9" t="str">
        <f t="shared" si="109"/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59</v>
      </c>
      <c r="V491" s="9" t="str">
        <f>INDEX('Wand Mapping'!K:K, U491)</f>
        <v>wand_ai_570</v>
      </c>
      <c r="W491" s="9" t="str">
        <f t="shared" si="110"/>
        <v>wand_ai_570_CO</v>
      </c>
      <c r="Z491" s="9" t="str">
        <f t="shared" si="111"/>
        <v>wand_ai_570_CO</v>
      </c>
    </row>
    <row r="492" spans="1:59">
      <c r="A492" s="9" t="s">
        <v>95</v>
      </c>
      <c r="B492" s="9" t="s">
        <v>1802</v>
      </c>
      <c r="C492" s="9">
        <v>6</v>
      </c>
      <c r="D492" s="9">
        <v>12</v>
      </c>
      <c r="E492" s="9" t="str">
        <f t="shared" si="107"/>
        <v>BZ-RO12</v>
      </c>
      <c r="F492" s="9" t="s">
        <v>1653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69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08"/>
        <v>Transmutation</v>
      </c>
      <c r="T492" s="9" t="str">
        <f t="shared" si="109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17</v>
      </c>
      <c r="V492" s="9" t="str">
        <f>INDEX('Wand Mapping'!K:K, U492)</f>
        <v>wand_ai_150</v>
      </c>
      <c r="W492" s="9" t="str">
        <f t="shared" si="110"/>
        <v>wand_ai_150_TR</v>
      </c>
      <c r="Z492" s="9" t="str">
        <f t="shared" si="111"/>
        <v>wand_ai_150_TR</v>
      </c>
    </row>
    <row r="493" spans="1:59">
      <c r="A493" s="9" t="s">
        <v>84</v>
      </c>
      <c r="B493" s="9" t="s">
        <v>1803</v>
      </c>
      <c r="C493" s="9">
        <v>6</v>
      </c>
      <c r="D493" s="9">
        <v>12</v>
      </c>
      <c r="E493" s="9" t="str">
        <f t="shared" si="107"/>
        <v>BZ-RP12</v>
      </c>
      <c r="F493" s="9" t="s">
        <v>1654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2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08"/>
        <v>Transmutation</v>
      </c>
      <c r="T493" s="9" t="str">
        <f t="shared" si="109"/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15</v>
      </c>
      <c r="V493" s="9" t="str">
        <f>INDEX('Wand Mapping'!K:K, U493)</f>
        <v>wand_ai_130</v>
      </c>
      <c r="W493" s="9" t="str">
        <f t="shared" si="110"/>
        <v>wand_ai_130_TR</v>
      </c>
      <c r="Z493" s="9" t="str">
        <f t="shared" si="111"/>
        <v>wand_ai_130_TR</v>
      </c>
    </row>
    <row r="494" spans="1:59">
      <c r="A494" s="9" t="s">
        <v>471</v>
      </c>
      <c r="B494" s="9" t="s">
        <v>1804</v>
      </c>
      <c r="C494" s="9">
        <v>6</v>
      </c>
      <c r="D494" s="9">
        <v>12</v>
      </c>
      <c r="E494" s="9" t="str">
        <f t="shared" si="107"/>
        <v>BZ-RQ12</v>
      </c>
      <c r="F494" s="9" t="s">
        <v>1655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2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08"/>
        <v>Abjuration</v>
      </c>
      <c r="T494" s="9" t="str">
        <f t="shared" si="109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77</v>
      </c>
      <c r="V494" s="9" t="str">
        <f>INDEX('Wand Mapping'!K:K, U494)</f>
        <v>wand_ai_750</v>
      </c>
      <c r="W494" s="9" t="str">
        <f t="shared" si="110"/>
        <v>wand_ai_750_AB</v>
      </c>
      <c r="Z494" s="9" t="str">
        <f t="shared" si="111"/>
        <v>wand_ai_750_AB</v>
      </c>
    </row>
    <row r="495" spans="1:59">
      <c r="A495" s="9" t="s">
        <v>221</v>
      </c>
      <c r="B495" s="9" t="s">
        <v>1805</v>
      </c>
      <c r="C495" s="9">
        <v>7</v>
      </c>
      <c r="D495" s="9">
        <v>14</v>
      </c>
      <c r="E495" s="9" t="str">
        <f t="shared" si="107"/>
        <v>BZ-RR14</v>
      </c>
      <c r="F495" s="9" t="s">
        <v>1656</v>
      </c>
      <c r="G495" s="9" t="s">
        <v>655</v>
      </c>
      <c r="H495" s="9" t="s">
        <v>654</v>
      </c>
      <c r="I495" s="9" t="s">
        <v>653</v>
      </c>
      <c r="J495" s="9">
        <f>MATCH($A495, 'Spells By School'!A:A, 0)</f>
        <v>17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08"/>
        <v>Abjuration</v>
      </c>
      <c r="T495" s="9" t="str">
        <f t="shared" si="109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39</v>
      </c>
      <c r="V495" s="9" t="str">
        <f>INDEX('Wand Mapping'!K:K, U495)</f>
        <v>wand_ai_370</v>
      </c>
      <c r="W495" s="9" t="str">
        <f t="shared" si="110"/>
        <v>wand_ai_370_AB</v>
      </c>
      <c r="Z495" s="9" t="str">
        <f t="shared" si="111"/>
        <v>wand_ai_370_AB</v>
      </c>
    </row>
    <row r="496" spans="1:59">
      <c r="A496" s="9" t="s">
        <v>579</v>
      </c>
      <c r="B496" s="9" t="s">
        <v>1806</v>
      </c>
      <c r="C496" s="9">
        <v>7</v>
      </c>
      <c r="D496" s="9">
        <v>14</v>
      </c>
      <c r="E496" s="9" t="str">
        <f t="shared" si="107"/>
        <v>BZ-RS14</v>
      </c>
      <c r="F496" s="9" t="s">
        <v>1657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24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108"/>
        <v>Necromancy</v>
      </c>
      <c r="T496" s="9" t="str">
        <f t="shared" ca="1" si="109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92</v>
      </c>
      <c r="V496" s="9" t="str">
        <f ca="1">INDEX('Wand Mapping'!K:K, U496)</f>
        <v>wand_ai_900</v>
      </c>
      <c r="W496" s="9" t="str">
        <f t="shared" ca="1" si="110"/>
        <v>wand_ai_900_NE</v>
      </c>
      <c r="Z496" s="9" t="str">
        <f t="shared" ca="1" si="111"/>
        <v>wand_ai_900_NE</v>
      </c>
    </row>
    <row r="497" spans="1:26">
      <c r="A497" s="41" t="s">
        <v>26</v>
      </c>
      <c r="B497" s="9" t="s">
        <v>1807</v>
      </c>
      <c r="C497" s="9">
        <v>7</v>
      </c>
      <c r="D497" s="9">
        <v>14</v>
      </c>
      <c r="E497" s="9" t="str">
        <f t="shared" si="107"/>
        <v>BZ-RT14</v>
      </c>
      <c r="F497" s="9" t="s">
        <v>1658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>
        <f ca="1">MATCH($A497, 'Spells By School'!G:G, 0)</f>
        <v>55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ca="1" si="108"/>
        <v>Necromancy</v>
      </c>
      <c r="T497" s="9" t="str">
        <f t="shared" ca="1" si="109"/>
        <v>NE</v>
      </c>
      <c r="U497" s="9">
        <f ca="1"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5</v>
      </c>
      <c r="V497" s="9" t="str">
        <f ca="1">INDEX('Wand Mapping'!K:K, U497)</f>
        <v>wand_ai_030</v>
      </c>
      <c r="W497" s="9" t="str">
        <f t="shared" ca="1" si="110"/>
        <v>wand_ai_030_NE</v>
      </c>
      <c r="Z497" s="9" t="str">
        <f t="shared" ca="1" si="111"/>
        <v>wand_ai_030_NE</v>
      </c>
    </row>
    <row r="498" spans="1:26">
      <c r="A498" s="9" t="s">
        <v>212</v>
      </c>
      <c r="B498" s="9" t="s">
        <v>1808</v>
      </c>
      <c r="C498" s="9">
        <v>7</v>
      </c>
      <c r="D498" s="9">
        <v>14</v>
      </c>
      <c r="E498" s="9" t="str">
        <f t="shared" si="107"/>
        <v>BZ-RU14</v>
      </c>
      <c r="F498" s="9" t="s">
        <v>1659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66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08"/>
        <v>Transmutation</v>
      </c>
      <c r="T498" s="9" t="str">
        <f t="shared" si="109"/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37</v>
      </c>
      <c r="V498" s="9" t="str">
        <f>INDEX('Wand Mapping'!K:K, U498)</f>
        <v>wand_ai_350</v>
      </c>
      <c r="W498" s="9" t="str">
        <f t="shared" si="110"/>
        <v>wand_ai_350_TR</v>
      </c>
      <c r="Z498" s="9" t="str">
        <f t="shared" si="111"/>
        <v>wand_ai_350_TR</v>
      </c>
    </row>
    <row r="499" spans="1:26">
      <c r="A499" s="9" t="s">
        <v>228</v>
      </c>
      <c r="B499" s="9" t="s">
        <v>1810</v>
      </c>
      <c r="C499" s="9">
        <v>7</v>
      </c>
      <c r="D499" s="9">
        <v>14</v>
      </c>
      <c r="E499" s="9" t="str">
        <f t="shared" si="107"/>
        <v>BZ-RW14</v>
      </c>
      <c r="F499" s="9" t="s">
        <v>1661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>
        <f>MATCH($A499, 'Spells By School'!B:B, 0)</f>
        <v>27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08"/>
        <v>Conjuration</v>
      </c>
      <c r="T499" s="9" t="str">
        <f t="shared" si="109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40</v>
      </c>
      <c r="V499" s="9" t="str">
        <f>INDEX('Wand Mapping'!K:K, U499)</f>
        <v>wand_ai_380</v>
      </c>
      <c r="W499" s="9" t="str">
        <f t="shared" si="110"/>
        <v>wand_ai_380_CO</v>
      </c>
      <c r="Z499" s="9" t="str">
        <f t="shared" si="111"/>
        <v>wand_ai_380_CO</v>
      </c>
    </row>
    <row r="500" spans="1:26">
      <c r="A500" s="9" t="s">
        <v>238</v>
      </c>
      <c r="B500" s="9" t="s">
        <v>1811</v>
      </c>
      <c r="C500" s="9">
        <v>8</v>
      </c>
      <c r="D500" s="9">
        <v>16</v>
      </c>
      <c r="E500" s="9" t="str">
        <f t="shared" si="107"/>
        <v>BZ-RX16</v>
      </c>
      <c r="F500" s="9" t="s">
        <v>1662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42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08"/>
        <v>Enchantment</v>
      </c>
      <c r="T500" s="9" t="str">
        <f t="shared" si="109"/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41</v>
      </c>
      <c r="V500" s="9" t="str">
        <f>INDEX('Wand Mapping'!K:K, U500)</f>
        <v>wand_ai_390</v>
      </c>
      <c r="W500" s="9" t="str">
        <f t="shared" si="110"/>
        <v>wand_ai_390_EN</v>
      </c>
      <c r="Z500" s="9" t="str">
        <f t="shared" si="111"/>
        <v>wand_ai_390_EN</v>
      </c>
    </row>
    <row r="501" spans="1:26">
      <c r="A501" s="9" t="s">
        <v>193</v>
      </c>
      <c r="B501" s="9" t="s">
        <v>1812</v>
      </c>
      <c r="C501" s="9">
        <v>8</v>
      </c>
      <c r="D501" s="9">
        <v>16</v>
      </c>
      <c r="E501" s="9" t="str">
        <f t="shared" ref="E501:E564" si="120">_xlfn.CONCAT(B501, RIGHT(_xlfn.CONCAT("0", D501), 2))</f>
        <v>BZ-RY16</v>
      </c>
      <c r="F501" s="9" t="s">
        <v>1663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71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08"/>
        <v>Transmutation</v>
      </c>
      <c r="T501" s="9" t="str">
        <f t="shared" si="109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34</v>
      </c>
      <c r="V501" s="9" t="str">
        <f>INDEX('Wand Mapping'!K:K, U501)</f>
        <v>wand_ai_320</v>
      </c>
      <c r="W501" s="9" t="str">
        <f t="shared" si="110"/>
        <v>wand_ai_320_TR</v>
      </c>
      <c r="Z501" s="9" t="str">
        <f t="shared" si="111"/>
        <v>wand_ai_320_TR</v>
      </c>
    </row>
    <row r="502" spans="1:26">
      <c r="A502" s="9" t="s">
        <v>136</v>
      </c>
      <c r="B502" s="9" t="s">
        <v>1813</v>
      </c>
      <c r="C502" s="9">
        <v>9</v>
      </c>
      <c r="D502" s="9">
        <v>18</v>
      </c>
      <c r="E502" s="9" t="str">
        <f t="shared" si="120"/>
        <v>BZ-RZ18</v>
      </c>
      <c r="F502" s="9" t="s">
        <v>1664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83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08"/>
        <v>Transmutation</v>
      </c>
      <c r="T502" s="9" t="str">
        <f t="shared" si="109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24</v>
      </c>
      <c r="V502" s="9" t="str">
        <f>INDEX('Wand Mapping'!K:K, U502)</f>
        <v>wand_ai_220</v>
      </c>
      <c r="W502" s="9" t="str">
        <f t="shared" si="110"/>
        <v>wand_ai_220_TR</v>
      </c>
      <c r="Z502" s="9" t="str">
        <f t="shared" si="111"/>
        <v>wand_ai_220_TR</v>
      </c>
    </row>
    <row r="503" spans="1:26">
      <c r="A503" s="9" t="s">
        <v>548</v>
      </c>
      <c r="B503" s="9" t="s">
        <v>1814</v>
      </c>
      <c r="C503" s="9">
        <v>10</v>
      </c>
      <c r="D503" s="9">
        <v>18</v>
      </c>
      <c r="E503" s="9" t="str">
        <f t="shared" si="120"/>
        <v>BZ-S018</v>
      </c>
      <c r="F503" s="9" t="s">
        <v>1665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16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108"/>
        <v>Necromancy</v>
      </c>
      <c r="T503" s="9" t="str">
        <f t="shared" ca="1" si="109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 ca="1">INDEX('Wand Mapping'!K:K, U503)</f>
        <v>wand_ai_850</v>
      </c>
      <c r="W503" s="9" t="str">
        <f t="shared" ca="1" si="110"/>
        <v>wand_ai_850_NE</v>
      </c>
      <c r="Z503" s="9" t="str">
        <f t="shared" ca="1" si="111"/>
        <v>wand_ai_850_NE</v>
      </c>
    </row>
    <row r="504" spans="1:26">
      <c r="A504" s="9" t="s">
        <v>544</v>
      </c>
      <c r="B504" s="9" t="s">
        <v>1816</v>
      </c>
      <c r="C504" s="9">
        <v>4</v>
      </c>
      <c r="D504" s="9">
        <v>7</v>
      </c>
      <c r="E504" s="9" t="str">
        <f t="shared" si="120"/>
        <v>BZ-S207</v>
      </c>
      <c r="F504" s="9" t="s">
        <v>1667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>
        <f>MATCH($A504, 'Spells By School'!B:B, 0)</f>
        <v>21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108"/>
        <v>Conjuration</v>
      </c>
      <c r="T504" s="9" t="str">
        <f t="shared" si="109"/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87</v>
      </c>
      <c r="V504" s="9" t="str">
        <f>INDEX('Wand Mapping'!K:K, U504)</f>
        <v>wand_ai_850</v>
      </c>
      <c r="W504" s="9" t="str">
        <f t="shared" si="110"/>
        <v>wand_ai_850_CO</v>
      </c>
      <c r="Z504" s="9" t="str">
        <f t="shared" si="111"/>
        <v>wand_ai_850_CO</v>
      </c>
    </row>
    <row r="505" spans="1:26">
      <c r="A505" s="21" t="s">
        <v>555</v>
      </c>
      <c r="B505" s="9" t="s">
        <v>1817</v>
      </c>
      <c r="C505" s="9">
        <v>5</v>
      </c>
      <c r="D505" s="9">
        <v>9</v>
      </c>
      <c r="E505" s="9" t="str">
        <f t="shared" si="120"/>
        <v>BZ-S309</v>
      </c>
      <c r="F505" s="9" t="s">
        <v>1669</v>
      </c>
      <c r="G505" s="9" t="s">
        <v>655</v>
      </c>
      <c r="H505" s="9" t="s">
        <v>654</v>
      </c>
      <c r="I505" s="9" t="s">
        <v>1668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12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08"/>
        <v>Enchantment</v>
      </c>
      <c r="T505" s="9" t="str">
        <f t="shared" si="109"/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88</v>
      </c>
      <c r="V505" s="9" t="str">
        <f>INDEX('Wand Mapping'!K:K, U505)</f>
        <v>wand_ai_860</v>
      </c>
      <c r="W505" s="9" t="str">
        <f t="shared" si="110"/>
        <v>wand_ai_860_EN</v>
      </c>
      <c r="Z505" s="9" t="str">
        <f t="shared" si="111"/>
        <v>wand_ai_860_EN</v>
      </c>
    </row>
    <row r="506" spans="1:26">
      <c r="A506" s="49" t="s">
        <v>408</v>
      </c>
      <c r="B506" s="9" t="s">
        <v>1818</v>
      </c>
      <c r="C506" s="9">
        <v>5</v>
      </c>
      <c r="D506" s="9">
        <v>9</v>
      </c>
      <c r="E506" s="9" t="str">
        <f t="shared" si="120"/>
        <v>BZ-S409</v>
      </c>
      <c r="F506" s="9" t="s">
        <v>1670</v>
      </c>
      <c r="G506" s="9" t="s">
        <v>655</v>
      </c>
      <c r="H506" s="9" t="s">
        <v>654</v>
      </c>
      <c r="I506" s="9" t="s">
        <v>1668</v>
      </c>
      <c r="J506" s="9">
        <f>MATCH($A506, 'Spells By School'!A:A, 0)</f>
        <v>82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108"/>
        <v>Abjuration</v>
      </c>
      <c r="T506" s="9" t="str">
        <f t="shared" si="109"/>
        <v>AB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67</v>
      </c>
      <c r="V506" s="9" t="str">
        <f>INDEX('Wand Mapping'!K:K, U506)</f>
        <v>wand_ai_650</v>
      </c>
      <c r="W506" s="9" t="str">
        <f t="shared" si="110"/>
        <v>wand_ai_650_AB</v>
      </c>
      <c r="Z506" s="9" t="str">
        <f t="shared" si="111"/>
        <v>wand_ai_650_AB</v>
      </c>
    </row>
    <row r="507" spans="1:26">
      <c r="A507" s="9" t="s">
        <v>398</v>
      </c>
      <c r="B507" s="9" t="s">
        <v>1819</v>
      </c>
      <c r="C507" s="9">
        <v>5</v>
      </c>
      <c r="D507" s="9">
        <v>9</v>
      </c>
      <c r="E507" s="9" t="str">
        <f t="shared" si="120"/>
        <v>BZ-S509</v>
      </c>
      <c r="F507" s="9" t="s">
        <v>1671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08"/>
        <v>Transmutation</v>
      </c>
      <c r="T507" s="9" t="str">
        <f t="shared" si="109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65</v>
      </c>
      <c r="V507" s="9" t="str">
        <f>INDEX('Wand Mapping'!K:K, U507)</f>
        <v>wand_ai_630</v>
      </c>
      <c r="W507" s="9" t="str">
        <f t="shared" si="110"/>
        <v>wand_ai_630_TR</v>
      </c>
      <c r="Z507" s="9" t="str">
        <f t="shared" si="111"/>
        <v>wand_ai_630_TR</v>
      </c>
    </row>
    <row r="508" spans="1:26">
      <c r="A508" s="9" t="s">
        <v>596</v>
      </c>
      <c r="B508" s="9" t="s">
        <v>1822</v>
      </c>
      <c r="C508" s="9">
        <v>5</v>
      </c>
      <c r="D508" s="9">
        <v>9</v>
      </c>
      <c r="E508" s="9" t="str">
        <f t="shared" si="120"/>
        <v>BZ-S809</v>
      </c>
      <c r="F508" s="9" t="s">
        <v>1674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5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108"/>
        <v>Transmutation</v>
      </c>
      <c r="T508" s="9" t="str">
        <f t="shared" si="109"/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95</v>
      </c>
      <c r="V508" s="9" t="str">
        <f>INDEX('Wand Mapping'!K:K, U508)</f>
        <v>wand_ai_930</v>
      </c>
      <c r="W508" s="9" t="str">
        <f t="shared" si="110"/>
        <v>wand_ai_930_TR</v>
      </c>
      <c r="Z508" s="9" t="str">
        <f t="shared" si="111"/>
        <v>wand_ai_930_TR</v>
      </c>
    </row>
    <row r="509" spans="1:26">
      <c r="A509" s="9" t="s">
        <v>354</v>
      </c>
      <c r="B509" s="9" t="s">
        <v>1823</v>
      </c>
      <c r="C509" s="9">
        <v>6</v>
      </c>
      <c r="D509" s="9">
        <v>12</v>
      </c>
      <c r="E509" s="9" t="str">
        <f t="shared" si="120"/>
        <v>BZ-S912</v>
      </c>
      <c r="F509" s="9" t="s">
        <v>1675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>
        <f ca="1">MATCH($A509, 'Spells By School'!G:G, 0)</f>
        <v>63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ca="1" si="108"/>
        <v>Necromancy</v>
      </c>
      <c r="T509" s="9" t="str">
        <f t="shared" ca="1" si="109"/>
        <v>NE</v>
      </c>
      <c r="U509" s="9">
        <f ca="1"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58</v>
      </c>
      <c r="V509" s="9" t="str">
        <f ca="1">INDEX('Wand Mapping'!K:K, U509)</f>
        <v>wand_ai_560</v>
      </c>
      <c r="W509" s="9" t="str">
        <f t="shared" ca="1" si="110"/>
        <v>wand_ai_560_NE</v>
      </c>
      <c r="Z509" s="9" t="str">
        <f t="shared" ca="1" si="111"/>
        <v>wand_ai_560_NE</v>
      </c>
    </row>
    <row r="510" spans="1:26">
      <c r="A510" s="9" t="s">
        <v>480</v>
      </c>
      <c r="B510" s="9" t="s">
        <v>1824</v>
      </c>
      <c r="C510" s="9">
        <v>6</v>
      </c>
      <c r="D510" s="9">
        <v>12</v>
      </c>
      <c r="E510" s="9" t="str">
        <f t="shared" si="120"/>
        <v>BZ-SA12</v>
      </c>
      <c r="F510" s="9" t="s">
        <v>1676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>
        <f>MATCH($A510, 'Spells By School'!B:B, 0)</f>
        <v>22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08"/>
        <v>Conjuration</v>
      </c>
      <c r="T510" s="9" t="str">
        <f t="shared" si="109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78</v>
      </c>
      <c r="V510" s="9" t="str">
        <f>INDEX('Wand Mapping'!K:K, U510)</f>
        <v>wand_ai_760</v>
      </c>
      <c r="W510" s="9" t="str">
        <f t="shared" si="110"/>
        <v>wand_ai_760_CO</v>
      </c>
      <c r="Z510" s="9" t="str">
        <f t="shared" si="111"/>
        <v>wand_ai_760_CO</v>
      </c>
    </row>
    <row r="511" spans="1:26">
      <c r="A511" s="9" t="s">
        <v>231</v>
      </c>
      <c r="B511" s="9" t="s">
        <v>1825</v>
      </c>
      <c r="C511" s="9">
        <v>6</v>
      </c>
      <c r="D511" s="9">
        <v>12</v>
      </c>
      <c r="E511" s="9" t="str">
        <f t="shared" si="120"/>
        <v>BZ-SB12</v>
      </c>
      <c r="F511" s="9" t="s">
        <v>1677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44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108"/>
        <v>Necromancy</v>
      </c>
      <c r="T511" s="9" t="str">
        <f t="shared" ca="1" si="109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40</v>
      </c>
      <c r="V511" s="9" t="str">
        <f ca="1">INDEX('Wand Mapping'!K:K, U511)</f>
        <v>wand_ai_380</v>
      </c>
      <c r="W511" s="9" t="str">
        <f t="shared" ca="1" si="110"/>
        <v>wand_ai_380_NE</v>
      </c>
      <c r="Z511" s="9" t="str">
        <f t="shared" ca="1" si="111"/>
        <v>wand_ai_380_NE</v>
      </c>
    </row>
    <row r="512" spans="1:26">
      <c r="A512" s="9" t="s">
        <v>70</v>
      </c>
      <c r="B512" s="9" t="s">
        <v>1826</v>
      </c>
      <c r="C512" s="9">
        <v>6</v>
      </c>
      <c r="D512" s="9">
        <v>12</v>
      </c>
      <c r="E512" s="9" t="str">
        <f t="shared" si="120"/>
        <v>BZ-SC12</v>
      </c>
      <c r="F512" s="9" t="s">
        <v>1678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35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108"/>
        <v>Transmutation</v>
      </c>
      <c r="T512" s="9" t="str">
        <f t="shared" si="109"/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13</v>
      </c>
      <c r="V512" s="9" t="str">
        <f>INDEX('Wand Mapping'!K:K, U512)</f>
        <v>wand_ai_110</v>
      </c>
      <c r="W512" s="9" t="str">
        <f t="shared" si="110"/>
        <v>wand_ai_110_TR</v>
      </c>
      <c r="Z512" s="9" t="str">
        <f t="shared" si="111"/>
        <v>wand_ai_110_TR</v>
      </c>
    </row>
    <row r="513" spans="1:26">
      <c r="A513" s="9" t="s">
        <v>266</v>
      </c>
      <c r="B513" s="9" t="s">
        <v>1827</v>
      </c>
      <c r="C513" s="9">
        <v>8</v>
      </c>
      <c r="D513" s="9">
        <v>16</v>
      </c>
      <c r="E513" s="9" t="str">
        <f t="shared" si="120"/>
        <v>BZ-SD16</v>
      </c>
      <c r="F513" s="9" t="s">
        <v>1679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65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08"/>
        <v>Conjuration</v>
      </c>
      <c r="T513" s="9" t="str">
        <f t="shared" si="109"/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45</v>
      </c>
      <c r="V513" s="9" t="str">
        <f>INDEX('Wand Mapping'!K:K, U513)</f>
        <v>wand_ai_430</v>
      </c>
      <c r="W513" s="9" t="str">
        <f t="shared" si="110"/>
        <v>wand_ai_430_CO</v>
      </c>
      <c r="Z513" s="9" t="str">
        <f t="shared" si="111"/>
        <v>wand_ai_430_CO</v>
      </c>
    </row>
    <row r="514" spans="1:26">
      <c r="A514" s="9" t="s">
        <v>246</v>
      </c>
      <c r="B514" s="9" t="s">
        <v>1828</v>
      </c>
      <c r="C514" s="9">
        <v>8</v>
      </c>
      <c r="D514" s="9">
        <v>16</v>
      </c>
      <c r="E514" s="9" t="str">
        <f t="shared" si="120"/>
        <v>BZ-SE16</v>
      </c>
      <c r="F514" s="9" t="s">
        <v>1680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10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08"/>
        <v>Enchantment</v>
      </c>
      <c r="T514" s="9" t="str">
        <f t="shared" si="109"/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42</v>
      </c>
      <c r="V514" s="9" t="str">
        <f>INDEX('Wand Mapping'!K:K, U514)</f>
        <v>wand_ai_400</v>
      </c>
      <c r="W514" s="9" t="str">
        <f t="shared" si="110"/>
        <v>wand_ai_400_EN</v>
      </c>
      <c r="Z514" s="9" t="str">
        <f t="shared" si="111"/>
        <v>wand_ai_400_EN</v>
      </c>
    </row>
    <row r="515" spans="1:26">
      <c r="A515" s="9" t="s">
        <v>260</v>
      </c>
      <c r="B515" s="9" t="s">
        <v>1829</v>
      </c>
      <c r="C515" s="9">
        <v>9</v>
      </c>
      <c r="D515" s="9">
        <v>18</v>
      </c>
      <c r="E515" s="9" t="str">
        <f t="shared" si="120"/>
        <v>BZ-SF18</v>
      </c>
      <c r="F515" s="9" t="s">
        <v>1681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22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108"/>
        <v>Transmutation</v>
      </c>
      <c r="T515" s="9" t="str">
        <f t="shared" si="109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44</v>
      </c>
      <c r="V515" s="9" t="str">
        <f>INDEX('Wand Mapping'!K:K, U515)</f>
        <v>wand_ai_420</v>
      </c>
      <c r="W515" s="9" t="str">
        <f t="shared" si="110"/>
        <v>wand_ai_420_TR</v>
      </c>
      <c r="Z515" s="9" t="str">
        <f t="shared" si="111"/>
        <v>wand_ai_420_TR</v>
      </c>
    </row>
    <row r="516" spans="1:26">
      <c r="A516" s="9" t="s">
        <v>312</v>
      </c>
      <c r="B516" s="9" t="s">
        <v>1830</v>
      </c>
      <c r="C516" s="13" t="s">
        <v>1371</v>
      </c>
      <c r="D516" s="9">
        <v>18</v>
      </c>
      <c r="E516" s="9" t="str">
        <f t="shared" si="120"/>
        <v>BZ-SG18</v>
      </c>
      <c r="F516" s="9" t="s">
        <v>1682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>
        <f>MATCH($A516, 'Spells By School'!E:E, 0)</f>
        <v>71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08"/>
        <v>Invocation</v>
      </c>
      <c r="T516" s="9" t="str">
        <f t="shared" si="109"/>
        <v>EV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51</v>
      </c>
      <c r="V516" s="9" t="str">
        <f>INDEX('Wand Mapping'!K:K, U516)</f>
        <v>wand_ai_490</v>
      </c>
      <c r="W516" s="9" t="str">
        <f t="shared" si="110"/>
        <v>wand_ai_490_EV</v>
      </c>
      <c r="Z516" s="9" t="str">
        <f t="shared" si="111"/>
        <v>wand_ai_490_EV</v>
      </c>
    </row>
    <row r="517" spans="1:26">
      <c r="A517" s="9" t="s">
        <v>406</v>
      </c>
      <c r="B517" s="9" t="s">
        <v>1833</v>
      </c>
      <c r="C517" s="9">
        <v>5</v>
      </c>
      <c r="D517" s="9">
        <v>9</v>
      </c>
      <c r="E517" s="9" t="str">
        <f t="shared" si="120"/>
        <v>BZ-SJ09</v>
      </c>
      <c r="F517" s="9" t="s">
        <v>1685</v>
      </c>
      <c r="G517" s="9" t="s">
        <v>655</v>
      </c>
      <c r="H517" s="9" t="s">
        <v>654</v>
      </c>
      <c r="I517" s="9" t="s">
        <v>406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60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108"/>
        <v>Necromancy</v>
      </c>
      <c r="T517" s="9" t="str">
        <f t="shared" ca="1" si="109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66</v>
      </c>
      <c r="V517" s="9" t="str">
        <f ca="1">INDEX('Wand Mapping'!K:K, U517)</f>
        <v>wand_ai_640</v>
      </c>
      <c r="W517" s="9" t="str">
        <f t="shared" ca="1" si="110"/>
        <v>wand_ai_640_NE</v>
      </c>
      <c r="Z517" s="9" t="str">
        <f t="shared" ca="1" si="111"/>
        <v>wand_ai_640_NE</v>
      </c>
    </row>
    <row r="518" spans="1:26">
      <c r="A518" s="9" t="s">
        <v>520</v>
      </c>
      <c r="B518" s="9" t="s">
        <v>1853</v>
      </c>
      <c r="C518" s="9">
        <v>4</v>
      </c>
      <c r="D518" s="9">
        <v>7</v>
      </c>
      <c r="E518" s="9" t="str">
        <f t="shared" si="120"/>
        <v>BZ-WC07</v>
      </c>
      <c r="F518" s="9" t="s">
        <v>1444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5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108"/>
        <v>Necromancy</v>
      </c>
      <c r="T518" s="9" t="str">
        <f t="shared" ca="1" si="109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83</v>
      </c>
      <c r="V518" s="9" t="str">
        <f ca="1">INDEX('Wand Mapping'!K:K, U518)</f>
        <v>wand_ai_810</v>
      </c>
      <c r="W518" s="9" t="str">
        <f t="shared" ca="1" si="110"/>
        <v>wand_ai_810_NE</v>
      </c>
      <c r="Z518" s="9" t="str">
        <f t="shared" ca="1" si="111"/>
        <v>wand_ai_810_NE</v>
      </c>
    </row>
    <row r="519" spans="1:26">
      <c r="A519" s="9" t="s">
        <v>155</v>
      </c>
      <c r="B519" s="9" t="s">
        <v>1854</v>
      </c>
      <c r="C519" s="9">
        <v>4</v>
      </c>
      <c r="D519" s="9">
        <v>7</v>
      </c>
      <c r="E519" s="9" t="str">
        <f t="shared" si="120"/>
        <v>BZ-WD07</v>
      </c>
      <c r="F519" s="9" t="s">
        <v>1445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08"/>
        <v>Enchantment</v>
      </c>
      <c r="T519" s="9" t="str">
        <f t="shared" si="109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27</v>
      </c>
      <c r="V519" s="9" t="str">
        <f>INDEX('Wand Mapping'!K:K, U519)</f>
        <v>wand_ai_250</v>
      </c>
      <c r="W519" s="9" t="str">
        <f t="shared" si="110"/>
        <v>wand_ai_250_EN</v>
      </c>
      <c r="Z519" s="9" t="str">
        <f t="shared" si="111"/>
        <v>wand_ai_250_EN</v>
      </c>
    </row>
    <row r="520" spans="1:26">
      <c r="A520" s="9" t="s">
        <v>137</v>
      </c>
      <c r="B520" s="9" t="s">
        <v>1855</v>
      </c>
      <c r="C520" s="9">
        <v>4</v>
      </c>
      <c r="D520" s="9">
        <v>7</v>
      </c>
      <c r="E520" s="9" t="str">
        <f t="shared" si="120"/>
        <v>BZ-WE07</v>
      </c>
      <c r="F520" s="9" t="s">
        <v>1446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08"/>
        <v>Enchantment</v>
      </c>
      <c r="T520" s="9" t="str">
        <f t="shared" si="109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24</v>
      </c>
      <c r="V520" s="9" t="str">
        <f>INDEX('Wand Mapping'!K:K, U520)</f>
        <v>wand_ai_220</v>
      </c>
      <c r="W520" s="9" t="str">
        <f t="shared" si="110"/>
        <v>wand_ai_220_EN</v>
      </c>
      <c r="Z520" s="9" t="str">
        <f t="shared" si="111"/>
        <v>wand_ai_220_EN</v>
      </c>
    </row>
    <row r="521" spans="1:26">
      <c r="A521" s="9" t="s">
        <v>1452</v>
      </c>
      <c r="B521" s="9" t="s">
        <v>1856</v>
      </c>
      <c r="C521" s="9">
        <v>4</v>
      </c>
      <c r="D521" s="9">
        <v>7</v>
      </c>
      <c r="E521" s="9" t="str">
        <f t="shared" si="120"/>
        <v>BZ-WF07</v>
      </c>
      <c r="F521" s="9" t="s">
        <v>1447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49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08"/>
        <v>Enchantment</v>
      </c>
      <c r="T521" s="9" t="str">
        <f t="shared" si="109"/>
        <v>EN</v>
      </c>
      <c r="U521" s="9" t="e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#N/A</v>
      </c>
      <c r="V521" s="9" t="e">
        <f>INDEX('Wand Mapping'!K:K, U521)</f>
        <v>#N/A</v>
      </c>
      <c r="W521" s="9" t="e">
        <f t="shared" si="110"/>
        <v>#N/A</v>
      </c>
      <c r="X521" s="60" t="s">
        <v>1960</v>
      </c>
      <c r="Z521" s="9" t="str">
        <f t="shared" si="111"/>
        <v>wand_ai_560_EN</v>
      </c>
    </row>
    <row r="522" spans="1:26">
      <c r="A522" s="9" t="s">
        <v>318</v>
      </c>
      <c r="B522" s="9" t="s">
        <v>1857</v>
      </c>
      <c r="C522" s="9">
        <v>4</v>
      </c>
      <c r="D522" s="9">
        <v>7</v>
      </c>
      <c r="E522" s="9" t="str">
        <f t="shared" si="120"/>
        <v>BZ-WG07</v>
      </c>
      <c r="F522" s="9" t="s">
        <v>1448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56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08"/>
        <v>Invocation</v>
      </c>
      <c r="T522" s="9" t="str">
        <f t="shared" si="109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52</v>
      </c>
      <c r="V522" s="9" t="str">
        <f>INDEX('Wand Mapping'!K:K, U522)</f>
        <v>wand_ai_500</v>
      </c>
      <c r="W522" s="9" t="str">
        <f t="shared" si="110"/>
        <v>wand_ai_500_EV</v>
      </c>
      <c r="Z522" s="9" t="str">
        <f t="shared" si="111"/>
        <v>wand_ai_500_EV</v>
      </c>
    </row>
    <row r="523" spans="1:26">
      <c r="A523" s="9" t="s">
        <v>622</v>
      </c>
      <c r="B523" s="9" t="s">
        <v>1858</v>
      </c>
      <c r="C523" s="9">
        <v>4</v>
      </c>
      <c r="D523" s="9">
        <v>7</v>
      </c>
      <c r="E523" s="9" t="str">
        <f t="shared" si="120"/>
        <v>BZ-WH07</v>
      </c>
      <c r="F523" s="9" t="s">
        <v>1449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64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08"/>
        <v>Invocation</v>
      </c>
      <c r="T523" s="9" t="str">
        <f t="shared" si="109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99</v>
      </c>
      <c r="V523" s="9" t="str">
        <f>INDEX('Wand Mapping'!K:K, U523)</f>
        <v>wand_ai_970</v>
      </c>
      <c r="W523" s="9" t="str">
        <f t="shared" si="110"/>
        <v>wand_ai_970_EV</v>
      </c>
      <c r="Z523" s="9" t="str">
        <f t="shared" si="111"/>
        <v>wand_ai_970_EV</v>
      </c>
    </row>
    <row r="524" spans="1:26">
      <c r="A524" s="9" t="s">
        <v>402</v>
      </c>
      <c r="B524" s="9" t="s">
        <v>1859</v>
      </c>
      <c r="C524" s="9">
        <v>4</v>
      </c>
      <c r="D524" s="9">
        <v>7</v>
      </c>
      <c r="E524" s="9" t="str">
        <f t="shared" si="120"/>
        <v>BZ-WI07</v>
      </c>
      <c r="F524" s="9" t="s">
        <v>1450</v>
      </c>
      <c r="G524" s="9" t="s">
        <v>655</v>
      </c>
      <c r="H524" s="9" t="s">
        <v>656</v>
      </c>
      <c r="J524" s="9" t="e">
        <f>MATCH($A524, 'Spells By School'!A:A, 0)</f>
        <v>#N/A</v>
      </c>
      <c r="K524" s="9">
        <f>MATCH($A524, 'Spells By School'!B:B, 0)</f>
        <v>94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08"/>
        <v>Conjuration</v>
      </c>
      <c r="T524" s="9" t="str">
        <f t="shared" si="109"/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66</v>
      </c>
      <c r="V524" s="9" t="str">
        <f>INDEX('Wand Mapping'!K:K, U524)</f>
        <v>wand_ai_640</v>
      </c>
      <c r="W524" s="9" t="str">
        <f t="shared" si="110"/>
        <v>wand_ai_640_CO</v>
      </c>
      <c r="Z524" s="9" t="str">
        <f t="shared" si="111"/>
        <v>wand_ai_640_CO</v>
      </c>
    </row>
    <row r="525" spans="1:26">
      <c r="A525" s="9" t="s">
        <v>593</v>
      </c>
      <c r="B525" s="9" t="s">
        <v>1860</v>
      </c>
      <c r="C525" s="9">
        <v>4</v>
      </c>
      <c r="D525" s="9">
        <v>7</v>
      </c>
      <c r="E525" s="9" t="str">
        <f t="shared" si="120"/>
        <v>BZ-WJ07</v>
      </c>
      <c r="F525" s="9" t="s">
        <v>1451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>
        <f>MATCH($A525, 'Spells By School'!H:H, 0)</f>
        <v>27</v>
      </c>
      <c r="R525" s="9" t="e">
        <f>MATCH($A525, 'Spells By School'!I:I, 0)</f>
        <v>#N/A</v>
      </c>
      <c r="S525" s="9" t="str">
        <f t="shared" ca="1" si="108"/>
        <v>Illusion</v>
      </c>
      <c r="T525" s="9" t="str">
        <f t="shared" ca="1" si="109"/>
        <v>IL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94</v>
      </c>
      <c r="V525" s="9" t="str">
        <f ca="1">INDEX('Wand Mapping'!K:K, U525)</f>
        <v>wand_ai_920</v>
      </c>
      <c r="W525" s="9" t="str">
        <f t="shared" ca="1" si="110"/>
        <v>wand_ai_920_IL</v>
      </c>
      <c r="Z525" s="9" t="str">
        <f t="shared" ca="1" si="111"/>
        <v>wand_ai_920_IL</v>
      </c>
    </row>
    <row r="526" spans="1:26">
      <c r="A526" s="9" t="s">
        <v>342</v>
      </c>
      <c r="B526" s="9" t="s">
        <v>1861</v>
      </c>
      <c r="C526" s="9">
        <v>4</v>
      </c>
      <c r="D526" s="9">
        <v>7</v>
      </c>
      <c r="E526" s="9" t="str">
        <f t="shared" si="120"/>
        <v>BZ-WK07</v>
      </c>
      <c r="F526" s="9" t="s">
        <v>1453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74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08"/>
        <v>Transmutation</v>
      </c>
      <c r="T526" s="9" t="str">
        <f t="shared" si="109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56</v>
      </c>
      <c r="V526" s="9" t="str">
        <f>INDEX('Wand Mapping'!K:K, U526)</f>
        <v>wand_ai_540</v>
      </c>
      <c r="W526" s="9" t="str">
        <f t="shared" si="110"/>
        <v>wand_ai_540_TR</v>
      </c>
      <c r="Z526" s="9" t="str">
        <f t="shared" si="111"/>
        <v>wand_ai_540_TR</v>
      </c>
    </row>
    <row r="527" spans="1:26">
      <c r="A527" s="9" t="s">
        <v>73</v>
      </c>
      <c r="B527" s="9" t="s">
        <v>1862</v>
      </c>
      <c r="C527" s="9">
        <v>4</v>
      </c>
      <c r="D527" s="9">
        <v>7</v>
      </c>
      <c r="E527" s="9" t="str">
        <f t="shared" si="120"/>
        <v>BZ-WL07</v>
      </c>
      <c r="F527" s="9" t="s">
        <v>1454</v>
      </c>
      <c r="G527" s="9" t="s">
        <v>655</v>
      </c>
      <c r="H527" s="9" t="s">
        <v>656</v>
      </c>
      <c r="J527" s="9">
        <f>MATCH($A527, 'Spells By School'!A:A, 0)</f>
        <v>55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08"/>
        <v>Abjuration</v>
      </c>
      <c r="T527" s="9" t="str">
        <f t="shared" si="109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14</v>
      </c>
      <c r="V527" s="9" t="str">
        <f>INDEX('Wand Mapping'!K:K, U527)</f>
        <v>wand_ai_120</v>
      </c>
      <c r="W527" s="9" t="str">
        <f t="shared" si="110"/>
        <v>wand_ai_120_AB</v>
      </c>
      <c r="Z527" s="9" t="str">
        <f t="shared" si="111"/>
        <v>wand_ai_120_AB</v>
      </c>
    </row>
    <row r="528" spans="1:26">
      <c r="A528" s="9" t="s">
        <v>253</v>
      </c>
      <c r="B528" s="9" t="s">
        <v>1863</v>
      </c>
      <c r="C528" s="9">
        <v>4</v>
      </c>
      <c r="D528" s="9">
        <v>7</v>
      </c>
      <c r="E528" s="9" t="str">
        <f t="shared" si="120"/>
        <v>BZ-WM07</v>
      </c>
      <c r="F528" s="9" t="s">
        <v>1455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08"/>
        <v>Transmutation</v>
      </c>
      <c r="T528" s="9" t="str">
        <f t="shared" si="109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43</v>
      </c>
      <c r="V528" s="9" t="str">
        <f>INDEX('Wand Mapping'!K:K, U528)</f>
        <v>wand_ai_410</v>
      </c>
      <c r="W528" s="9" t="str">
        <f t="shared" si="110"/>
        <v>wand_ai_410_TR</v>
      </c>
      <c r="Z528" s="9" t="str">
        <f t="shared" si="111"/>
        <v>wand_ai_410_TR</v>
      </c>
    </row>
    <row r="529" spans="1:26">
      <c r="A529" s="9" t="s">
        <v>449</v>
      </c>
      <c r="B529" s="9" t="s">
        <v>1864</v>
      </c>
      <c r="C529" s="9">
        <v>4</v>
      </c>
      <c r="D529" s="9">
        <v>7</v>
      </c>
      <c r="E529" s="9" t="str">
        <f t="shared" si="120"/>
        <v>BZ-WN07</v>
      </c>
      <c r="F529" s="9" t="s">
        <v>1456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12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08"/>
        <v>Transmutation</v>
      </c>
      <c r="T529" s="9" t="str">
        <f t="shared" si="109"/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73</v>
      </c>
      <c r="V529" s="9" t="str">
        <f>INDEX('Wand Mapping'!K:K, U529)</f>
        <v>wand_ai_710</v>
      </c>
      <c r="W529" s="9" t="str">
        <f t="shared" si="110"/>
        <v>wand_ai_710_TR</v>
      </c>
      <c r="Z529" s="9" t="str">
        <f t="shared" si="111"/>
        <v>wand_ai_710_TR</v>
      </c>
    </row>
    <row r="530" spans="1:26">
      <c r="A530" s="9" t="s">
        <v>306</v>
      </c>
      <c r="B530" s="9" t="s">
        <v>1865</v>
      </c>
      <c r="C530" s="9">
        <v>4</v>
      </c>
      <c r="D530" s="9">
        <v>7</v>
      </c>
      <c r="E530" s="9" t="str">
        <f t="shared" si="120"/>
        <v>BZ-WO07</v>
      </c>
      <c r="F530" s="9" t="s">
        <v>1457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72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08"/>
        <v>Necromancy</v>
      </c>
      <c r="T530" s="9" t="str">
        <f t="shared" ca="1" si="109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50</v>
      </c>
      <c r="V530" s="9" t="str">
        <f ca="1">INDEX('Wand Mapping'!K:K, U530)</f>
        <v>wand_ai_480</v>
      </c>
      <c r="W530" s="9" t="str">
        <f t="shared" ca="1" si="110"/>
        <v>wand_ai_480_NE</v>
      </c>
      <c r="Z530" s="9" t="str">
        <f t="shared" ca="1" si="111"/>
        <v>wand_ai_480_NE</v>
      </c>
    </row>
    <row r="531" spans="1:26">
      <c r="A531" s="9" t="s">
        <v>427</v>
      </c>
      <c r="B531" s="9" t="s">
        <v>1866</v>
      </c>
      <c r="C531" s="9">
        <v>4</v>
      </c>
      <c r="D531" s="9">
        <v>7</v>
      </c>
      <c r="E531" s="9" t="str">
        <f t="shared" si="120"/>
        <v>BZ-WP07</v>
      </c>
      <c r="F531" s="9" t="s">
        <v>1458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72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08"/>
        <v>Conjuration</v>
      </c>
      <c r="T531" s="9" t="str">
        <f t="shared" si="109"/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70</v>
      </c>
      <c r="V531" s="9" t="str">
        <f>INDEX('Wand Mapping'!K:K, U531)</f>
        <v>wand_ai_680</v>
      </c>
      <c r="W531" s="9" t="str">
        <f t="shared" si="110"/>
        <v>wand_ai_680_CO</v>
      </c>
      <c r="Z531" s="9" t="str">
        <f t="shared" si="111"/>
        <v>wand_ai_680_CO</v>
      </c>
    </row>
    <row r="532" spans="1:26">
      <c r="A532" s="9" t="s">
        <v>224</v>
      </c>
      <c r="B532" s="9" t="s">
        <v>1867</v>
      </c>
      <c r="C532" s="9">
        <v>4</v>
      </c>
      <c r="D532" s="9">
        <v>7</v>
      </c>
      <c r="E532" s="9" t="str">
        <f t="shared" si="120"/>
        <v>BZ-WQ07</v>
      </c>
      <c r="F532" s="9" t="s">
        <v>1459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66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08"/>
        <v>Invocation</v>
      </c>
      <c r="T532" s="9" t="str">
        <f t="shared" si="109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39</v>
      </c>
      <c r="V532" s="9" t="str">
        <f>INDEX('Wand Mapping'!K:K, U532)</f>
        <v>wand_ai_370</v>
      </c>
      <c r="W532" s="9" t="str">
        <f t="shared" si="110"/>
        <v>wand_ai_370_EV</v>
      </c>
      <c r="Z532" s="9" t="str">
        <f t="shared" si="111"/>
        <v>wand_ai_370_EV</v>
      </c>
    </row>
    <row r="533" spans="1:26">
      <c r="A533" s="9" t="s">
        <v>416</v>
      </c>
      <c r="B533" s="9" t="s">
        <v>1868</v>
      </c>
      <c r="C533" s="9">
        <v>4</v>
      </c>
      <c r="D533" s="9">
        <v>7</v>
      </c>
      <c r="E533" s="9" t="str">
        <f t="shared" si="120"/>
        <v>BZ-WR07</v>
      </c>
      <c r="F533" s="9" t="s">
        <v>1460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85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08"/>
        <v>Transmutation</v>
      </c>
      <c r="T533" s="9" t="str">
        <f t="shared" si="109"/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68</v>
      </c>
      <c r="V533" s="9" t="str">
        <f>INDEX('Wand Mapping'!K:K, U533)</f>
        <v>wand_ai_660</v>
      </c>
      <c r="W533" s="9" t="str">
        <f t="shared" si="110"/>
        <v>wand_ai_660_TR</v>
      </c>
      <c r="Z533" s="9" t="str">
        <f t="shared" si="111"/>
        <v>wand_ai_660_TR</v>
      </c>
    </row>
    <row r="534" spans="1:26">
      <c r="A534" s="9" t="s">
        <v>269</v>
      </c>
      <c r="B534" s="9" t="s">
        <v>1869</v>
      </c>
      <c r="C534" s="9">
        <v>4</v>
      </c>
      <c r="D534" s="9">
        <v>7</v>
      </c>
      <c r="E534" s="9" t="str">
        <f t="shared" si="120"/>
        <v>BZ-WS07</v>
      </c>
      <c r="F534" s="9" t="s">
        <v>1461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82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ref="S534:S577" si="121"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 t="shared" ref="T534:T577" si="122"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45</v>
      </c>
      <c r="V534" s="9" t="str">
        <f>INDEX('Wand Mapping'!K:K, U534)</f>
        <v>wand_ai_430</v>
      </c>
      <c r="W534" s="9" t="str">
        <f t="shared" ref="W534:W577" si="123">_xlfn.CONCAT(V534, "_", T534)</f>
        <v>wand_ai_430_EV</v>
      </c>
      <c r="Z534" s="9" t="str">
        <f t="shared" ref="Z534:Z577" si="124">IF(ISBLANK(X534), W534, X534)</f>
        <v>wand_ai_430_EV</v>
      </c>
    </row>
    <row r="535" spans="1:26">
      <c r="A535" s="9" t="s">
        <v>454</v>
      </c>
      <c r="B535" s="9" t="s">
        <v>1871</v>
      </c>
      <c r="C535" s="9">
        <v>4</v>
      </c>
      <c r="D535" s="9">
        <v>7</v>
      </c>
      <c r="E535" s="9" t="str">
        <f t="shared" si="120"/>
        <v>BZ-WU07</v>
      </c>
      <c r="F535" s="9" t="s">
        <v>1463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34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21"/>
        <v>Transmutation</v>
      </c>
      <c r="T535" s="9" t="str">
        <f t="shared" si="122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23"/>
        <v>wand_ai_720_TR</v>
      </c>
      <c r="Z535" s="9" t="str">
        <f t="shared" si="124"/>
        <v>wand_ai_720_TR</v>
      </c>
    </row>
    <row r="536" spans="1:26">
      <c r="A536" s="9" t="s">
        <v>455</v>
      </c>
      <c r="B536" s="9" t="s">
        <v>1872</v>
      </c>
      <c r="C536" s="9">
        <v>5</v>
      </c>
      <c r="D536" s="9">
        <v>9</v>
      </c>
      <c r="E536" s="9" t="str">
        <f t="shared" si="120"/>
        <v>BZ-WV09</v>
      </c>
      <c r="F536" s="9" t="s">
        <v>1464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>
        <f>MATCH($A536, 'Spells By School'!E:E, 0)</f>
        <v>65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21"/>
        <v>Invocation</v>
      </c>
      <c r="T536" s="9" t="str">
        <f t="shared" si="122"/>
        <v>EV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74</v>
      </c>
      <c r="V536" s="9" t="str">
        <f>INDEX('Wand Mapping'!K:K, U536)</f>
        <v>wand_ai_720</v>
      </c>
      <c r="W536" s="9" t="str">
        <f t="shared" si="123"/>
        <v>wand_ai_720_EV</v>
      </c>
      <c r="Z536" s="9" t="str">
        <f t="shared" si="124"/>
        <v>wand_ai_720_EV</v>
      </c>
    </row>
    <row r="537" spans="1:26">
      <c r="A537" s="9" t="s">
        <v>372</v>
      </c>
      <c r="B537" s="9" t="s">
        <v>1873</v>
      </c>
      <c r="C537" s="9">
        <v>5</v>
      </c>
      <c r="D537" s="9">
        <v>9</v>
      </c>
      <c r="E537" s="9" t="str">
        <f t="shared" si="120"/>
        <v>BZ-WW09</v>
      </c>
      <c r="F537" s="9" t="s">
        <v>1465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67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121"/>
        <v>Necromancy</v>
      </c>
      <c r="T537" s="9" t="str">
        <f t="shared" ca="1" si="122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61</v>
      </c>
      <c r="V537" s="9" t="str">
        <f ca="1">INDEX('Wand Mapping'!K:K, U537)</f>
        <v>wand_ai_590</v>
      </c>
      <c r="W537" s="9" t="str">
        <f t="shared" ca="1" si="123"/>
        <v>wand_ai_590_NE</v>
      </c>
      <c r="Z537" s="9" t="str">
        <f t="shared" ca="1" si="124"/>
        <v>wand_ai_590_NE</v>
      </c>
    </row>
    <row r="538" spans="1:26">
      <c r="A538" s="9" t="s">
        <v>1475</v>
      </c>
      <c r="B538" s="9" t="s">
        <v>1874</v>
      </c>
      <c r="C538" s="9">
        <v>5</v>
      </c>
      <c r="D538" s="9">
        <v>9</v>
      </c>
      <c r="E538" s="9" t="str">
        <f t="shared" si="120"/>
        <v>BZ-WX09</v>
      </c>
      <c r="F538" s="9" t="s">
        <v>1466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101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21"/>
        <v>Conjuration</v>
      </c>
      <c r="T538" s="9" t="str">
        <f t="shared" si="122"/>
        <v>CO</v>
      </c>
      <c r="U538" s="9" t="e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#N/A</v>
      </c>
      <c r="V538" s="9" t="e">
        <f>INDEX('Wand Mapping'!K:K, U538)</f>
        <v>#N/A</v>
      </c>
      <c r="W538" s="9" t="e">
        <f t="shared" si="123"/>
        <v>#N/A</v>
      </c>
      <c r="X538" s="60" t="s">
        <v>1958</v>
      </c>
      <c r="Z538" s="9" t="str">
        <f t="shared" si="124"/>
        <v>wand_ai_610_CO</v>
      </c>
    </row>
    <row r="539" spans="1:26">
      <c r="A539" s="9" t="s">
        <v>394</v>
      </c>
      <c r="B539" s="9" t="s">
        <v>1875</v>
      </c>
      <c r="C539" s="9">
        <v>5</v>
      </c>
      <c r="D539" s="9">
        <v>9</v>
      </c>
      <c r="E539" s="9" t="str">
        <f t="shared" si="120"/>
        <v>BZ-WY09</v>
      </c>
      <c r="F539" s="9" t="s">
        <v>1467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>
        <f>MATCH($A539, 'Spells By School'!H:H, 0)</f>
        <v>8</v>
      </c>
      <c r="R539" s="9" t="e">
        <f>MATCH($A539, 'Spells By School'!I:I, 0)</f>
        <v>#N/A</v>
      </c>
      <c r="S539" s="9" t="str">
        <f t="shared" ca="1" si="121"/>
        <v>Illusion</v>
      </c>
      <c r="T539" s="9" t="str">
        <f t="shared" ca="1" si="122"/>
        <v>IL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64</v>
      </c>
      <c r="V539" s="9" t="str">
        <f ca="1">INDEX('Wand Mapping'!K:K, U539)</f>
        <v>wand_ai_620</v>
      </c>
      <c r="W539" s="9" t="str">
        <f t="shared" ca="1" si="123"/>
        <v>wand_ai_620_IL</v>
      </c>
      <c r="Z539" s="9" t="str">
        <f t="shared" ca="1" si="124"/>
        <v>wand_ai_620_IL</v>
      </c>
    </row>
    <row r="540" spans="1:26">
      <c r="A540" s="9" t="s">
        <v>47</v>
      </c>
      <c r="B540" s="9" t="s">
        <v>1876</v>
      </c>
      <c r="C540" s="9">
        <v>5</v>
      </c>
      <c r="D540" s="9">
        <v>9</v>
      </c>
      <c r="E540" s="9" t="str">
        <f t="shared" si="120"/>
        <v>BZ-WZ09</v>
      </c>
      <c r="F540" s="9" t="s">
        <v>1468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44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21"/>
        <v>Enchantment</v>
      </c>
      <c r="T540" s="9" t="str">
        <f t="shared" si="122"/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</v>
      </c>
      <c r="V540" s="9" t="str">
        <f>INDEX('Wand Mapping'!K:K, U540)</f>
        <v>wand_ai_070</v>
      </c>
      <c r="W540" s="9" t="str">
        <f t="shared" si="123"/>
        <v>wand_ai_070_EN</v>
      </c>
      <c r="Z540" s="9" t="str">
        <f t="shared" si="124"/>
        <v>wand_ai_070_EN</v>
      </c>
    </row>
    <row r="541" spans="1:26">
      <c r="A541" s="9" t="s">
        <v>244</v>
      </c>
      <c r="B541" s="9" t="s">
        <v>1877</v>
      </c>
      <c r="C541" s="9">
        <v>5</v>
      </c>
      <c r="D541" s="9">
        <v>9</v>
      </c>
      <c r="E541" s="9" t="str">
        <f t="shared" si="120"/>
        <v>BZ-X_09</v>
      </c>
      <c r="F541" s="9" t="s">
        <v>1469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73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21"/>
        <v>Transmutation</v>
      </c>
      <c r="T541" s="9" t="str">
        <f t="shared" si="122"/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42</v>
      </c>
      <c r="V541" s="9" t="str">
        <f>INDEX('Wand Mapping'!K:K, U541)</f>
        <v>wand_ai_400</v>
      </c>
      <c r="W541" s="9" t="str">
        <f t="shared" si="123"/>
        <v>wand_ai_400_TR</v>
      </c>
      <c r="Z541" s="9" t="str">
        <f t="shared" si="124"/>
        <v>wand_ai_400_TR</v>
      </c>
    </row>
    <row r="542" spans="1:26">
      <c r="A542" s="9" t="s">
        <v>539</v>
      </c>
      <c r="B542" s="9" t="s">
        <v>1878</v>
      </c>
      <c r="C542" s="9">
        <v>5</v>
      </c>
      <c r="D542" s="9">
        <v>9</v>
      </c>
      <c r="E542" s="9" t="str">
        <f t="shared" si="120"/>
        <v>BZ-X009</v>
      </c>
      <c r="F542" s="9" t="s">
        <v>1470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66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21"/>
        <v>Conjuration</v>
      </c>
      <c r="T542" s="9" t="str">
        <f t="shared" si="122"/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86</v>
      </c>
      <c r="V542" s="9" t="str">
        <f>INDEX('Wand Mapping'!K:K, U542)</f>
        <v>wand_ai_840</v>
      </c>
      <c r="W542" s="9" t="str">
        <f t="shared" si="123"/>
        <v>wand_ai_840_CO</v>
      </c>
      <c r="Z542" s="9" t="str">
        <f t="shared" si="124"/>
        <v>wand_ai_840_CO</v>
      </c>
    </row>
    <row r="543" spans="1:26">
      <c r="A543" s="9" t="s">
        <v>132</v>
      </c>
      <c r="B543" s="9" t="s">
        <v>1879</v>
      </c>
      <c r="C543" s="9">
        <v>5</v>
      </c>
      <c r="D543" s="9">
        <v>9</v>
      </c>
      <c r="E543" s="9" t="str">
        <f t="shared" si="120"/>
        <v>BZ-X109</v>
      </c>
      <c r="F543" s="9" t="s">
        <v>1471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71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121"/>
        <v>Necromancy</v>
      </c>
      <c r="T543" s="9" t="str">
        <f t="shared" ca="1" si="122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23</v>
      </c>
      <c r="V543" s="9" t="str">
        <f ca="1">INDEX('Wand Mapping'!K:K, U543)</f>
        <v>wand_ai_210</v>
      </c>
      <c r="W543" s="9" t="str">
        <f t="shared" ca="1" si="123"/>
        <v>wand_ai_210_NE</v>
      </c>
      <c r="Z543" s="9" t="str">
        <f t="shared" ca="1" si="124"/>
        <v>wand_ai_210_NE</v>
      </c>
    </row>
    <row r="544" spans="1:26">
      <c r="A544" s="9" t="s">
        <v>615</v>
      </c>
      <c r="B544" s="9" t="s">
        <v>1880</v>
      </c>
      <c r="C544" s="9">
        <v>5</v>
      </c>
      <c r="D544" s="9">
        <v>9</v>
      </c>
      <c r="E544" s="9" t="str">
        <f t="shared" si="120"/>
        <v>BZ-X209</v>
      </c>
      <c r="F544" s="9" t="s">
        <v>1472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21"/>
        <v>Enchantment</v>
      </c>
      <c r="T544" s="9" t="str">
        <f t="shared" si="12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98</v>
      </c>
      <c r="V544" s="9" t="str">
        <f>INDEX('Wand Mapping'!K:K, U544)</f>
        <v>wand_ai_960</v>
      </c>
      <c r="W544" s="9" t="str">
        <f t="shared" si="123"/>
        <v>wand_ai_960_EN</v>
      </c>
      <c r="Z544" s="9" t="str">
        <f t="shared" si="124"/>
        <v>wand_ai_960_EN</v>
      </c>
    </row>
    <row r="545" spans="1:26">
      <c r="A545" s="9" t="s">
        <v>412</v>
      </c>
      <c r="B545" s="9" t="s">
        <v>1881</v>
      </c>
      <c r="C545" s="9">
        <v>5</v>
      </c>
      <c r="D545" s="9">
        <v>9</v>
      </c>
      <c r="E545" s="9" t="str">
        <f t="shared" si="120"/>
        <v>BZ-X309</v>
      </c>
      <c r="F545" s="9" t="s">
        <v>1473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45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ca="1" si="121"/>
        <v>Necromancy</v>
      </c>
      <c r="T545" s="9" t="str">
        <f t="shared" ca="1" si="122"/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67</v>
      </c>
      <c r="V545" s="9" t="str">
        <f ca="1">INDEX('Wand Mapping'!K:K, U545)</f>
        <v>wand_ai_650</v>
      </c>
      <c r="W545" s="9" t="str">
        <f t="shared" ca="1" si="123"/>
        <v>wand_ai_650_NE</v>
      </c>
      <c r="Z545" s="9" t="str">
        <f t="shared" ca="1" si="124"/>
        <v>wand_ai_650_NE</v>
      </c>
    </row>
    <row r="546" spans="1:26">
      <c r="A546" s="9" t="s">
        <v>583</v>
      </c>
      <c r="B546" s="9" t="s">
        <v>1884</v>
      </c>
      <c r="C546" s="9">
        <v>6</v>
      </c>
      <c r="D546" s="9">
        <v>12</v>
      </c>
      <c r="E546" s="9" t="str">
        <f t="shared" si="120"/>
        <v>BZ-X612</v>
      </c>
      <c r="F546" s="9" t="s">
        <v>1476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52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21"/>
        <v>Conjuration</v>
      </c>
      <c r="T546" s="9" t="str">
        <f t="shared" si="122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93</v>
      </c>
      <c r="V546" s="9" t="str">
        <f>INDEX('Wand Mapping'!K:K, U546)</f>
        <v>wand_ai_910</v>
      </c>
      <c r="W546" s="9" t="str">
        <f t="shared" si="123"/>
        <v>wand_ai_910_CO</v>
      </c>
      <c r="Z546" s="9" t="str">
        <f t="shared" si="124"/>
        <v>wand_ai_910_CO</v>
      </c>
    </row>
    <row r="547" spans="1:26">
      <c r="A547" s="9" t="s">
        <v>119</v>
      </c>
      <c r="B547" s="9" t="s">
        <v>1885</v>
      </c>
      <c r="C547" s="9">
        <v>6</v>
      </c>
      <c r="D547" s="9">
        <v>12</v>
      </c>
      <c r="E547" s="9" t="str">
        <f t="shared" si="120"/>
        <v>BZ-X712</v>
      </c>
      <c r="F547" s="9" t="s">
        <v>1477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58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21"/>
        <v>Invocation</v>
      </c>
      <c r="T547" s="9" t="str">
        <f t="shared" si="122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21</v>
      </c>
      <c r="V547" s="9" t="str">
        <f>INDEX('Wand Mapping'!K:K, U547)</f>
        <v>wand_ai_190</v>
      </c>
      <c r="W547" s="9" t="str">
        <f t="shared" si="123"/>
        <v>wand_ai_190_EV</v>
      </c>
      <c r="Z547" s="9" t="str">
        <f t="shared" si="124"/>
        <v>wand_ai_190_EV</v>
      </c>
    </row>
    <row r="548" spans="1:26">
      <c r="A548" s="9" t="s">
        <v>256</v>
      </c>
      <c r="B548" s="9" t="s">
        <v>1886</v>
      </c>
      <c r="C548" s="9">
        <v>6</v>
      </c>
      <c r="D548" s="9">
        <v>12</v>
      </c>
      <c r="E548" s="9" t="str">
        <f t="shared" si="120"/>
        <v>BZ-X812</v>
      </c>
      <c r="F548" s="9" t="s">
        <v>1478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22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21"/>
        <v>Necromancy</v>
      </c>
      <c r="T548" s="9" t="str">
        <f t="shared" ca="1" si="122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43</v>
      </c>
      <c r="V548" s="9" t="str">
        <f ca="1">INDEX('Wand Mapping'!K:K, U548)</f>
        <v>wand_ai_410</v>
      </c>
      <c r="W548" s="9" t="str">
        <f t="shared" ca="1" si="123"/>
        <v>wand_ai_410_NE</v>
      </c>
      <c r="Z548" s="9" t="str">
        <f t="shared" ca="1" si="124"/>
        <v>wand_ai_410_NE</v>
      </c>
    </row>
    <row r="549" spans="1:26">
      <c r="A549" s="9" t="s">
        <v>31</v>
      </c>
      <c r="B549" s="9" t="s">
        <v>1887</v>
      </c>
      <c r="C549" s="9">
        <v>6</v>
      </c>
      <c r="D549" s="9">
        <v>12</v>
      </c>
      <c r="E549" s="9" t="str">
        <f t="shared" si="120"/>
        <v>BZ-X912</v>
      </c>
      <c r="F549" s="9" t="s">
        <v>1479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65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21"/>
        <v>Necromancy</v>
      </c>
      <c r="T549" s="9" t="str">
        <f t="shared" ca="1" si="122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</v>
      </c>
      <c r="V549" s="9" t="str">
        <f ca="1">INDEX('Wand Mapping'!K:K, U549)</f>
        <v>wand_ai_040</v>
      </c>
      <c r="W549" s="9" t="str">
        <f t="shared" ca="1" si="123"/>
        <v>wand_ai_040_NE</v>
      </c>
      <c r="Z549" s="9" t="str">
        <f t="shared" ca="1" si="124"/>
        <v>wand_ai_040_NE</v>
      </c>
    </row>
    <row r="550" spans="1:26">
      <c r="A550" s="9" t="s">
        <v>399</v>
      </c>
      <c r="B550" s="9" t="s">
        <v>1888</v>
      </c>
      <c r="C550" s="9">
        <v>6</v>
      </c>
      <c r="D550" s="9">
        <v>12</v>
      </c>
      <c r="E550" s="9" t="str">
        <f t="shared" si="120"/>
        <v>BZ-XA12</v>
      </c>
      <c r="F550" s="9" t="s">
        <v>1480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70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21"/>
        <v>Necromancy</v>
      </c>
      <c r="T550" s="9" t="str">
        <f t="shared" ca="1" si="12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65</v>
      </c>
      <c r="V550" s="9" t="str">
        <f ca="1">INDEX('Wand Mapping'!K:K, U550)</f>
        <v>wand_ai_630</v>
      </c>
      <c r="W550" s="9" t="str">
        <f t="shared" ca="1" si="123"/>
        <v>wand_ai_630_NE</v>
      </c>
      <c r="Z550" s="9" t="str">
        <f t="shared" ca="1" si="124"/>
        <v>wand_ai_630_NE</v>
      </c>
    </row>
    <row r="551" spans="1:26">
      <c r="A551" s="9" t="s">
        <v>24</v>
      </c>
      <c r="B551" s="9" t="s">
        <v>1889</v>
      </c>
      <c r="C551" s="9">
        <v>6</v>
      </c>
      <c r="D551" s="9">
        <v>12</v>
      </c>
      <c r="E551" s="9" t="str">
        <f t="shared" si="120"/>
        <v>BZ-XB12</v>
      </c>
      <c r="F551" s="9" t="s">
        <v>1481</v>
      </c>
      <c r="G551" s="9" t="s">
        <v>655</v>
      </c>
      <c r="H551" s="9" t="s">
        <v>656</v>
      </c>
      <c r="J551" s="9">
        <f>MATCH($A551, 'Spells By School'!A:A, 0)</f>
        <v>6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21"/>
        <v>Abjuration</v>
      </c>
      <c r="T551" s="9" t="str">
        <f t="shared" si="122"/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</v>
      </c>
      <c r="V551" s="9" t="str">
        <f>INDEX('Wand Mapping'!K:K, U551)</f>
        <v>wand_ai_030</v>
      </c>
      <c r="W551" s="9" t="str">
        <f t="shared" si="123"/>
        <v>wand_ai_030_AB</v>
      </c>
      <c r="Z551" s="9" t="str">
        <f t="shared" si="124"/>
        <v>wand_ai_030_AB</v>
      </c>
    </row>
    <row r="552" spans="1:26">
      <c r="A552" s="9" t="s">
        <v>338</v>
      </c>
      <c r="B552" s="9" t="s">
        <v>1890</v>
      </c>
      <c r="C552" s="9">
        <v>6</v>
      </c>
      <c r="D552" s="9">
        <v>12</v>
      </c>
      <c r="E552" s="9" t="str">
        <f t="shared" si="120"/>
        <v>BZ-XC12</v>
      </c>
      <c r="F552" s="9" t="s">
        <v>1482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42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21"/>
        <v>Necromancy</v>
      </c>
      <c r="T552" s="9" t="str">
        <f t="shared" ca="1" si="12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55</v>
      </c>
      <c r="V552" s="9" t="str">
        <f ca="1">INDEX('Wand Mapping'!K:K, U552)</f>
        <v>wand_ai_530</v>
      </c>
      <c r="W552" s="9" t="str">
        <f t="shared" ca="1" si="123"/>
        <v>wand_ai_530_NE</v>
      </c>
      <c r="Z552" s="9" t="str">
        <f t="shared" ca="1" si="124"/>
        <v>wand_ai_530_NE</v>
      </c>
    </row>
    <row r="553" spans="1:26">
      <c r="A553" s="9" t="s">
        <v>413</v>
      </c>
      <c r="B553" s="9" t="s">
        <v>1891</v>
      </c>
      <c r="C553" s="9">
        <v>6</v>
      </c>
      <c r="D553" s="9">
        <v>12</v>
      </c>
      <c r="E553" s="9" t="str">
        <f t="shared" si="120"/>
        <v>BZ-XD12</v>
      </c>
      <c r="F553" s="9" t="s">
        <v>1483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25</v>
      </c>
      <c r="R553" s="9" t="e">
        <f>MATCH($A553, 'Spells By School'!I:I, 0)</f>
        <v>#N/A</v>
      </c>
      <c r="S553" s="9" t="str">
        <f t="shared" ca="1" si="121"/>
        <v>Illusion</v>
      </c>
      <c r="T553" s="9" t="str">
        <f t="shared" ca="1" si="122"/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t="shared" ca="1" si="123"/>
        <v>wand_ai_650_IL</v>
      </c>
      <c r="Z553" s="9" t="str">
        <f t="shared" ca="1" si="124"/>
        <v>wand_ai_650_IL</v>
      </c>
    </row>
    <row r="554" spans="1:26">
      <c r="A554" s="9" t="s">
        <v>1484</v>
      </c>
      <c r="B554" s="9" t="s">
        <v>1892</v>
      </c>
      <c r="C554" s="9">
        <v>6</v>
      </c>
      <c r="D554" s="9">
        <v>12</v>
      </c>
      <c r="E554" s="9" t="str">
        <f t="shared" si="120"/>
        <v>BZ-XE12</v>
      </c>
      <c r="F554" s="9" t="s">
        <v>793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102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21"/>
        <v>Conjuration</v>
      </c>
      <c r="T554" s="9" t="str">
        <f t="shared" si="122"/>
        <v>CO</v>
      </c>
      <c r="U554" s="9" t="e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#N/A</v>
      </c>
      <c r="V554" s="9" t="e">
        <f>INDEX('Wand Mapping'!K:K, U554)</f>
        <v>#N/A</v>
      </c>
      <c r="W554" s="9" t="e">
        <f t="shared" si="123"/>
        <v>#N/A</v>
      </c>
      <c r="X554" s="60" t="s">
        <v>1957</v>
      </c>
      <c r="Z554" s="9" t="str">
        <f t="shared" si="124"/>
        <v>wand_ai_590_CO</v>
      </c>
    </row>
    <row r="555" spans="1:26">
      <c r="A555" s="9" t="s">
        <v>151</v>
      </c>
      <c r="B555" s="9" t="s">
        <v>1893</v>
      </c>
      <c r="C555" s="9">
        <v>6</v>
      </c>
      <c r="D555" s="9">
        <v>12</v>
      </c>
      <c r="E555" s="9" t="str">
        <f t="shared" si="120"/>
        <v>BZ-XF12</v>
      </c>
      <c r="F555" s="9" t="s">
        <v>1485</v>
      </c>
      <c r="G555" s="9" t="s">
        <v>655</v>
      </c>
      <c r="H555" s="9" t="s">
        <v>656</v>
      </c>
      <c r="J555" s="9">
        <f>MATCH($A555, 'Spells By School'!A:A, 0)</f>
        <v>14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21"/>
        <v>Abjuration</v>
      </c>
      <c r="T555" s="9" t="str">
        <f t="shared" si="122"/>
        <v>AB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27</v>
      </c>
      <c r="V555" s="9" t="str">
        <f>INDEX('Wand Mapping'!K:K, U555)</f>
        <v>wand_ai_250</v>
      </c>
      <c r="W555" s="9" t="str">
        <f t="shared" si="123"/>
        <v>wand_ai_250_AB</v>
      </c>
      <c r="Z555" s="9" t="str">
        <f t="shared" si="124"/>
        <v>wand_ai_250_AB</v>
      </c>
    </row>
    <row r="556" spans="1:26">
      <c r="A556" s="9" t="s">
        <v>200</v>
      </c>
      <c r="B556" s="9" t="s">
        <v>1894</v>
      </c>
      <c r="C556" s="9">
        <v>6</v>
      </c>
      <c r="D556" s="9">
        <v>12</v>
      </c>
      <c r="E556" s="9" t="str">
        <f t="shared" si="120"/>
        <v>BZ-XG12</v>
      </c>
      <c r="F556" s="9" t="s">
        <v>1486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21"/>
        <v>Invocation</v>
      </c>
      <c r="T556" s="9" t="str">
        <f t="shared" si="122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35</v>
      </c>
      <c r="V556" s="9" t="str">
        <f>INDEX('Wand Mapping'!K:K, U556)</f>
        <v>wand_ai_330</v>
      </c>
      <c r="W556" s="9" t="str">
        <f t="shared" si="123"/>
        <v>wand_ai_330_EV</v>
      </c>
      <c r="Z556" s="9" t="str">
        <f t="shared" si="124"/>
        <v>wand_ai_330_EV</v>
      </c>
    </row>
    <row r="557" spans="1:26">
      <c r="A557" s="9" t="s">
        <v>194</v>
      </c>
      <c r="B557" s="9" t="s">
        <v>1895</v>
      </c>
      <c r="C557" s="9">
        <v>6</v>
      </c>
      <c r="D557" s="9">
        <v>12</v>
      </c>
      <c r="E557" s="9" t="str">
        <f t="shared" si="120"/>
        <v>BZ-XH12</v>
      </c>
      <c r="F557" s="9" t="s">
        <v>1487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73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21"/>
        <v>Invocation</v>
      </c>
      <c r="T557" s="9" t="str">
        <f t="shared" si="12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34</v>
      </c>
      <c r="V557" s="9" t="str">
        <f>INDEX('Wand Mapping'!K:K, U557)</f>
        <v>wand_ai_320</v>
      </c>
      <c r="W557" s="9" t="str">
        <f t="shared" si="123"/>
        <v>wand_ai_320_EV</v>
      </c>
      <c r="Z557" s="9" t="str">
        <f t="shared" si="124"/>
        <v>wand_ai_320_EV</v>
      </c>
    </row>
    <row r="558" spans="1:26">
      <c r="A558" s="9" t="s">
        <v>101</v>
      </c>
      <c r="B558" s="9" t="s">
        <v>1896</v>
      </c>
      <c r="C558" s="9">
        <v>7</v>
      </c>
      <c r="D558" s="9">
        <v>14</v>
      </c>
      <c r="E558" s="9" t="str">
        <f t="shared" si="120"/>
        <v>BZ-XI14</v>
      </c>
      <c r="F558" s="9" t="s">
        <v>1488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2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21"/>
        <v>Invocation</v>
      </c>
      <c r="T558" s="9" t="str">
        <f t="shared" si="122"/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18</v>
      </c>
      <c r="V558" s="9" t="str">
        <f>INDEX('Wand Mapping'!K:K, U558)</f>
        <v>wand_ai_160</v>
      </c>
      <c r="W558" s="9" t="str">
        <f t="shared" si="123"/>
        <v>wand_ai_160_EV</v>
      </c>
      <c r="Z558" s="9" t="str">
        <f t="shared" si="124"/>
        <v>wand_ai_160_EV</v>
      </c>
    </row>
    <row r="559" spans="1:26">
      <c r="A559" s="9" t="s">
        <v>443</v>
      </c>
      <c r="B559" s="9" t="s">
        <v>1897</v>
      </c>
      <c r="C559" s="9">
        <v>7</v>
      </c>
      <c r="D559" s="9">
        <v>14</v>
      </c>
      <c r="E559" s="9" t="str">
        <f t="shared" si="120"/>
        <v>BZ-XJ14</v>
      </c>
      <c r="F559" s="9" t="s">
        <v>1489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81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21"/>
        <v>Transmutation</v>
      </c>
      <c r="T559" s="9" t="str">
        <f t="shared" si="122"/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72</v>
      </c>
      <c r="V559" s="9" t="str">
        <f>INDEX('Wand Mapping'!K:K, U559)</f>
        <v>wand_ai_700</v>
      </c>
      <c r="W559" s="9" t="str">
        <f t="shared" si="123"/>
        <v>wand_ai_700_TR</v>
      </c>
      <c r="Z559" s="9" t="str">
        <f t="shared" si="124"/>
        <v>wand_ai_700_TR</v>
      </c>
    </row>
    <row r="560" spans="1:26">
      <c r="A560" s="9" t="s">
        <v>180</v>
      </c>
      <c r="B560" s="9" t="s">
        <v>1898</v>
      </c>
      <c r="C560" s="9">
        <v>7</v>
      </c>
      <c r="D560" s="9">
        <v>14</v>
      </c>
      <c r="E560" s="9" t="str">
        <f t="shared" si="120"/>
        <v>BZ-XK14</v>
      </c>
      <c r="F560" s="9" t="s">
        <v>1490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53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21"/>
        <v>Conjuration</v>
      </c>
      <c r="T560" s="9" t="str">
        <f t="shared" si="122"/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32</v>
      </c>
      <c r="V560" s="9" t="str">
        <f>INDEX('Wand Mapping'!K:K, U560)</f>
        <v>wand_ai_300</v>
      </c>
      <c r="W560" s="9" t="str">
        <f t="shared" si="123"/>
        <v>wand_ai_300_CO</v>
      </c>
      <c r="Z560" s="9" t="str">
        <f t="shared" si="124"/>
        <v>wand_ai_300_CO</v>
      </c>
    </row>
    <row r="561" spans="1:26">
      <c r="A561" s="9" t="s">
        <v>1494</v>
      </c>
      <c r="B561" s="9" t="s">
        <v>1899</v>
      </c>
      <c r="C561" s="9">
        <v>7</v>
      </c>
      <c r="D561" s="9">
        <v>14</v>
      </c>
      <c r="E561" s="9" t="str">
        <f t="shared" si="120"/>
        <v>BZ-XL14</v>
      </c>
      <c r="F561" s="9" t="s">
        <v>1491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85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21"/>
        <v>Invocation</v>
      </c>
      <c r="T561" s="9" t="str">
        <f t="shared" si="122"/>
        <v>EV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 t="shared" si="123"/>
        <v>#N/A</v>
      </c>
      <c r="X561" s="60" t="s">
        <v>1961</v>
      </c>
      <c r="Z561" s="9" t="str">
        <f t="shared" si="124"/>
        <v>wand_ai_520_EV</v>
      </c>
    </row>
    <row r="562" spans="1:26">
      <c r="A562" s="9" t="s">
        <v>437</v>
      </c>
      <c r="B562" s="9" t="s">
        <v>1900</v>
      </c>
      <c r="C562" s="9">
        <v>7</v>
      </c>
      <c r="D562" s="9">
        <v>14</v>
      </c>
      <c r="E562" s="9" t="str">
        <f t="shared" si="120"/>
        <v>BZ-XM14</v>
      </c>
      <c r="F562" s="9" t="s">
        <v>1492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47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21"/>
        <v>Invocation</v>
      </c>
      <c r="T562" s="9" t="str">
        <f t="shared" si="122"/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>INDEX('Wand Mapping'!K:K, U562)</f>
        <v>wand_ai_690</v>
      </c>
      <c r="W562" s="9" t="str">
        <f t="shared" si="123"/>
        <v>wand_ai_690_EV</v>
      </c>
      <c r="Z562" s="9" t="str">
        <f t="shared" si="124"/>
        <v>wand_ai_690_EV</v>
      </c>
    </row>
    <row r="563" spans="1:26">
      <c r="A563" s="9" t="s">
        <v>514</v>
      </c>
      <c r="B563" s="9" t="s">
        <v>1901</v>
      </c>
      <c r="C563" s="9">
        <v>7</v>
      </c>
      <c r="D563" s="9">
        <v>14</v>
      </c>
      <c r="E563" s="9" t="str">
        <f t="shared" si="120"/>
        <v>BZ-XN14</v>
      </c>
      <c r="F563" s="9" t="s">
        <v>1493</v>
      </c>
      <c r="G563" s="9" t="s">
        <v>655</v>
      </c>
      <c r="H563" s="9" t="s">
        <v>656</v>
      </c>
      <c r="J563" s="9">
        <f>MATCH($A563, 'Spells By School'!A:A, 0)</f>
        <v>65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21"/>
        <v>Abjuration</v>
      </c>
      <c r="T563" s="9" t="str">
        <f t="shared" si="122"/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83</v>
      </c>
      <c r="V563" s="9" t="str">
        <f>INDEX('Wand Mapping'!K:K, U563)</f>
        <v>wand_ai_810</v>
      </c>
      <c r="W563" s="9" t="str">
        <f t="shared" si="123"/>
        <v>wand_ai_810_AB</v>
      </c>
      <c r="Z563" s="9" t="str">
        <f t="shared" si="124"/>
        <v>wand_ai_810_AB</v>
      </c>
    </row>
    <row r="564" spans="1:26">
      <c r="A564" s="9" t="s">
        <v>271</v>
      </c>
      <c r="B564" s="9" t="s">
        <v>1903</v>
      </c>
      <c r="C564" s="9">
        <v>7</v>
      </c>
      <c r="D564" s="9">
        <v>14</v>
      </c>
      <c r="E564" s="9" t="str">
        <f t="shared" si="120"/>
        <v>BZ-XP14</v>
      </c>
      <c r="F564" s="9" t="s">
        <v>1496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68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21"/>
        <v>Necromancy</v>
      </c>
      <c r="T564" s="9" t="str">
        <f t="shared" ca="1" si="12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45</v>
      </c>
      <c r="V564" s="9" t="str">
        <f ca="1">INDEX('Wand Mapping'!K:K, U564)</f>
        <v>wand_ai_430</v>
      </c>
      <c r="W564" s="9" t="str">
        <f t="shared" ca="1" si="123"/>
        <v>wand_ai_430_NE</v>
      </c>
      <c r="Z564" s="9" t="str">
        <f t="shared" ca="1" si="124"/>
        <v>wand_ai_430_NE</v>
      </c>
    </row>
    <row r="565" spans="1:26">
      <c r="A565" s="9" t="s">
        <v>448</v>
      </c>
      <c r="B565" s="9" t="s">
        <v>1904</v>
      </c>
      <c r="C565" s="9">
        <v>7</v>
      </c>
      <c r="D565" s="9">
        <v>14</v>
      </c>
      <c r="E565" s="9" t="str">
        <f t="shared" ref="E565:E578" si="125">_xlfn.CONCAT(B565, RIGHT(_xlfn.CONCAT("0", D565), 2))</f>
        <v>BZ-XQ14</v>
      </c>
      <c r="F565" s="9" t="s">
        <v>1497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90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21"/>
        <v>Conjuration</v>
      </c>
      <c r="T565" s="9" t="str">
        <f t="shared" si="12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73</v>
      </c>
      <c r="V565" s="9" t="str">
        <f>INDEX('Wand Mapping'!K:K, U565)</f>
        <v>wand_ai_710</v>
      </c>
      <c r="W565" s="9" t="str">
        <f t="shared" si="123"/>
        <v>wand_ai_710_CO</v>
      </c>
      <c r="Z565" s="9" t="str">
        <f t="shared" si="124"/>
        <v>wand_ai_710_CO</v>
      </c>
    </row>
    <row r="566" spans="1:26">
      <c r="A566" s="9" t="s">
        <v>321</v>
      </c>
      <c r="B566" s="9" t="s">
        <v>1905</v>
      </c>
      <c r="C566" s="9">
        <v>7</v>
      </c>
      <c r="D566" s="9">
        <v>14</v>
      </c>
      <c r="E566" s="9" t="str">
        <f t="shared" si="125"/>
        <v>BZ-XR14</v>
      </c>
      <c r="F566" s="9" t="s">
        <v>1498</v>
      </c>
      <c r="G566" s="9" t="s">
        <v>655</v>
      </c>
      <c r="H566" s="9" t="s">
        <v>656</v>
      </c>
      <c r="J566" s="9">
        <f>MATCH($A566, 'Spells By School'!A:A, 0)</f>
        <v>25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21"/>
        <v>Abjuration</v>
      </c>
      <c r="T566" s="9" t="str">
        <f t="shared" si="122"/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53</v>
      </c>
      <c r="V566" s="9" t="str">
        <f>INDEX('Wand Mapping'!K:K, U566)</f>
        <v>wand_ai_510</v>
      </c>
      <c r="W566" s="9" t="str">
        <f t="shared" si="123"/>
        <v>wand_ai_510_AB</v>
      </c>
      <c r="Z566" s="9" t="str">
        <f t="shared" si="124"/>
        <v>wand_ai_510_AB</v>
      </c>
    </row>
    <row r="567" spans="1:26">
      <c r="A567" s="9" t="s">
        <v>439</v>
      </c>
      <c r="B567" s="9" t="s">
        <v>1906</v>
      </c>
      <c r="C567" s="9">
        <v>7</v>
      </c>
      <c r="D567" s="9">
        <v>14</v>
      </c>
      <c r="E567" s="9" t="str">
        <f t="shared" si="125"/>
        <v>BZ-XS14</v>
      </c>
      <c r="F567" s="9" t="s">
        <v>1499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26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21"/>
        <v>Necromancy</v>
      </c>
      <c r="T567" s="9" t="str">
        <f t="shared" ca="1" si="12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71</v>
      </c>
      <c r="V567" s="9" t="str">
        <f ca="1">INDEX('Wand Mapping'!K:K, U567)</f>
        <v>wand_ai_690</v>
      </c>
      <c r="W567" s="9" t="str">
        <f t="shared" ca="1" si="123"/>
        <v>wand_ai_690_NE</v>
      </c>
      <c r="Z567" s="9" t="str">
        <f t="shared" ca="1" si="124"/>
        <v>wand_ai_690_NE</v>
      </c>
    </row>
    <row r="568" spans="1:26">
      <c r="A568" s="9" t="s">
        <v>122</v>
      </c>
      <c r="B568" s="9" t="s">
        <v>1907</v>
      </c>
      <c r="C568" s="9">
        <v>7</v>
      </c>
      <c r="D568" s="9">
        <v>14</v>
      </c>
      <c r="E568" s="9" t="str">
        <f t="shared" si="125"/>
        <v>BZ-XT14</v>
      </c>
      <c r="F568" s="9" t="s">
        <v>1500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40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21"/>
        <v>Conjuration</v>
      </c>
      <c r="T568" s="9" t="str">
        <f t="shared" si="122"/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22</v>
      </c>
      <c r="V568" s="9" t="str">
        <f>INDEX('Wand Mapping'!K:K, U568)</f>
        <v>wand_ai_200</v>
      </c>
      <c r="W568" s="9" t="str">
        <f t="shared" si="123"/>
        <v>wand_ai_200_CO</v>
      </c>
      <c r="Z568" s="9" t="str">
        <f t="shared" si="124"/>
        <v>wand_ai_200_CO</v>
      </c>
    </row>
    <row r="569" spans="1:26">
      <c r="A569" s="9" t="s">
        <v>96</v>
      </c>
      <c r="B569" s="9" t="s">
        <v>1908</v>
      </c>
      <c r="C569" s="9">
        <v>7</v>
      </c>
      <c r="D569" s="9">
        <v>14</v>
      </c>
      <c r="E569" s="9" t="str">
        <f t="shared" si="125"/>
        <v>BZ-XU14</v>
      </c>
      <c r="F569" s="9" t="s">
        <v>1501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54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21"/>
        <v>Invocation</v>
      </c>
      <c r="T569" s="9" t="str">
        <f t="shared" si="122"/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17</v>
      </c>
      <c r="V569" s="9" t="str">
        <f>INDEX('Wand Mapping'!K:K, U569)</f>
        <v>wand_ai_150</v>
      </c>
      <c r="W569" s="9" t="str">
        <f t="shared" si="123"/>
        <v>wand_ai_150_EV</v>
      </c>
      <c r="Z569" s="9" t="str">
        <f t="shared" si="124"/>
        <v>wand_ai_150_EV</v>
      </c>
    </row>
    <row r="570" spans="1:26">
      <c r="A570" s="9" t="s">
        <v>633</v>
      </c>
      <c r="B570" s="9" t="s">
        <v>1909</v>
      </c>
      <c r="C570" s="9">
        <v>7</v>
      </c>
      <c r="D570" s="9">
        <v>14</v>
      </c>
      <c r="E570" s="9" t="str">
        <f t="shared" si="125"/>
        <v>BZ-XV14</v>
      </c>
      <c r="F570" s="9" t="s">
        <v>1502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71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21"/>
        <v>Conjuration</v>
      </c>
      <c r="T570" s="9" t="str">
        <f t="shared" si="122"/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101</v>
      </c>
      <c r="V570" s="9" t="str">
        <f>INDEX('Wand Mapping'!K:K, U570)</f>
        <v>wand_ai_990</v>
      </c>
      <c r="W570" s="9" t="str">
        <f t="shared" si="123"/>
        <v>wand_ai_990_CO</v>
      </c>
      <c r="Z570" s="9" t="str">
        <f t="shared" si="124"/>
        <v>wand_ai_990_CO</v>
      </c>
    </row>
    <row r="571" spans="1:26">
      <c r="A571" s="9" t="s">
        <v>630</v>
      </c>
      <c r="B571" s="9" t="s">
        <v>1910</v>
      </c>
      <c r="C571" s="9">
        <v>7</v>
      </c>
      <c r="D571" s="9">
        <v>14</v>
      </c>
      <c r="E571" s="9" t="str">
        <f t="shared" si="125"/>
        <v>BZ-XW14</v>
      </c>
      <c r="F571" s="9" t="s">
        <v>1503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78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21"/>
        <v>Necromancy</v>
      </c>
      <c r="T571" s="9" t="str">
        <f t="shared" ca="1" si="12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100</v>
      </c>
      <c r="V571" s="9" t="str">
        <f ca="1">INDEX('Wand Mapping'!K:K, U571)</f>
        <v>wand_ai_980</v>
      </c>
      <c r="W571" s="9" t="str">
        <f t="shared" ca="1" si="123"/>
        <v>wand_ai_980_NE</v>
      </c>
      <c r="Z571" s="9" t="str">
        <f t="shared" ca="1" si="124"/>
        <v>wand_ai_980_NE</v>
      </c>
    </row>
    <row r="572" spans="1:26">
      <c r="A572" s="9" t="s">
        <v>210</v>
      </c>
      <c r="B572" s="9" t="s">
        <v>1911</v>
      </c>
      <c r="C572" s="9">
        <v>8</v>
      </c>
      <c r="D572" s="9">
        <v>16</v>
      </c>
      <c r="E572" s="9" t="str">
        <f t="shared" si="125"/>
        <v>BZ-XX16</v>
      </c>
      <c r="F572" s="9" t="s">
        <v>1504</v>
      </c>
      <c r="G572" s="9" t="s">
        <v>655</v>
      </c>
      <c r="H572" s="9" t="s">
        <v>656</v>
      </c>
      <c r="J572" s="9">
        <f>MATCH($A572, 'Spells By School'!A:A, 0)</f>
        <v>31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21"/>
        <v>Abjuration</v>
      </c>
      <c r="T572" s="9" t="str">
        <f t="shared" si="122"/>
        <v>AB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37</v>
      </c>
      <c r="V572" s="9" t="str">
        <f>INDEX('Wand Mapping'!K:K, U572)</f>
        <v>wand_ai_350</v>
      </c>
      <c r="W572" s="9" t="str">
        <f t="shared" si="123"/>
        <v>wand_ai_350_AB</v>
      </c>
      <c r="Z572" s="9" t="str">
        <f t="shared" si="124"/>
        <v>wand_ai_350_AB</v>
      </c>
    </row>
    <row r="573" spans="1:26">
      <c r="A573" s="9" t="s">
        <v>511</v>
      </c>
      <c r="B573" s="9" t="s">
        <v>1912</v>
      </c>
      <c r="C573" s="9">
        <v>8</v>
      </c>
      <c r="D573" s="9">
        <v>16</v>
      </c>
      <c r="E573" s="9" t="str">
        <f t="shared" si="125"/>
        <v>BZ-XY16</v>
      </c>
      <c r="F573" s="9" t="s">
        <v>1505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35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21"/>
        <v>Invocation</v>
      </c>
      <c r="T573" s="9" t="str">
        <f t="shared" si="122"/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82</v>
      </c>
      <c r="V573" s="9" t="str">
        <f>INDEX('Wand Mapping'!K:K, U573)</f>
        <v>wand_ai_800</v>
      </c>
      <c r="W573" s="9" t="str">
        <f t="shared" si="123"/>
        <v>wand_ai_800_EV</v>
      </c>
      <c r="Z573" s="9" t="str">
        <f t="shared" si="124"/>
        <v>wand_ai_800_EV</v>
      </c>
    </row>
    <row r="574" spans="1:26">
      <c r="A574" s="9" t="s">
        <v>613</v>
      </c>
      <c r="B574" s="9" t="s">
        <v>1913</v>
      </c>
      <c r="C574" s="9">
        <v>8</v>
      </c>
      <c r="D574" s="9">
        <v>16</v>
      </c>
      <c r="E574" s="9" t="str">
        <f t="shared" si="125"/>
        <v>BZ-XZ16</v>
      </c>
      <c r="F574" s="9" t="s">
        <v>1506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>
        <f>MATCH($A574, 'Spells By School'!D:D, 0)</f>
        <v>41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21"/>
        <v>Transmutation</v>
      </c>
      <c r="T574" s="9" t="str">
        <f t="shared" si="122"/>
        <v>TR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98</v>
      </c>
      <c r="V574" s="9" t="str">
        <f>INDEX('Wand Mapping'!K:K, U574)</f>
        <v>wand_ai_960</v>
      </c>
      <c r="W574" s="9" t="str">
        <f t="shared" si="123"/>
        <v>wand_ai_960_TR</v>
      </c>
      <c r="Z574" s="9" t="str">
        <f t="shared" si="124"/>
        <v>wand_ai_960_TR</v>
      </c>
    </row>
    <row r="575" spans="1:26">
      <c r="A575" s="9" t="s">
        <v>575</v>
      </c>
      <c r="B575" s="9" t="s">
        <v>1914</v>
      </c>
      <c r="C575" s="9">
        <v>8</v>
      </c>
      <c r="D575" s="9">
        <v>16</v>
      </c>
      <c r="E575" s="9" t="str">
        <f t="shared" si="125"/>
        <v>BZ-Y_16</v>
      </c>
      <c r="F575" s="9" t="s">
        <v>1507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54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21"/>
        <v>Conjuration</v>
      </c>
      <c r="T575" s="9" t="str">
        <f t="shared" si="122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92</v>
      </c>
      <c r="V575" s="9" t="str">
        <f>INDEX('Wand Mapping'!K:K, U575)</f>
        <v>wand_ai_900</v>
      </c>
      <c r="W575" s="9" t="str">
        <f t="shared" si="123"/>
        <v>wand_ai_900_CO</v>
      </c>
      <c r="Z575" s="9" t="str">
        <f t="shared" si="124"/>
        <v>wand_ai_900_CO</v>
      </c>
    </row>
    <row r="576" spans="1:26">
      <c r="A576" s="9" t="s">
        <v>158</v>
      </c>
      <c r="B576" s="9" t="s">
        <v>1915</v>
      </c>
      <c r="C576" s="9">
        <v>9</v>
      </c>
      <c r="D576" s="9">
        <v>18</v>
      </c>
      <c r="E576" s="9" t="str">
        <f t="shared" si="125"/>
        <v>BZ-Y018</v>
      </c>
      <c r="F576" s="9" t="s">
        <v>1508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55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21"/>
        <v>Conjuration</v>
      </c>
      <c r="T576" s="9" t="str">
        <f t="shared" si="122"/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28</v>
      </c>
      <c r="V576" s="9" t="str">
        <f>INDEX('Wand Mapping'!K:K, U576)</f>
        <v>wand_ai_260</v>
      </c>
      <c r="W576" s="9" t="str">
        <f t="shared" si="123"/>
        <v>wand_ai_260_CO</v>
      </c>
      <c r="Z576" s="9" t="str">
        <f t="shared" si="124"/>
        <v>wand_ai_260_CO</v>
      </c>
    </row>
    <row r="577" spans="1:59">
      <c r="A577" s="9" t="s">
        <v>276</v>
      </c>
      <c r="B577" s="66" t="s">
        <v>1916</v>
      </c>
      <c r="C577" s="9">
        <v>4</v>
      </c>
      <c r="D577" s="9">
        <v>7</v>
      </c>
      <c r="E577" s="9" t="str">
        <f t="shared" si="125"/>
        <v>BZ-Y107</v>
      </c>
      <c r="F577" s="9" t="s">
        <v>1510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54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21"/>
        <v>Transmutation</v>
      </c>
      <c r="T577" s="9" t="str">
        <f t="shared" si="122"/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46</v>
      </c>
      <c r="V577" s="9" t="str">
        <f>INDEX('Wand Mapping'!K:K, U577)</f>
        <v>wand_ai_440</v>
      </c>
      <c r="W577" s="9" t="str">
        <f t="shared" si="123"/>
        <v>wand_ai_440_TR</v>
      </c>
      <c r="Z577" s="9" t="str">
        <f t="shared" si="124"/>
        <v>wand_ai_440_TR</v>
      </c>
    </row>
    <row r="578" spans="1:59">
      <c r="A578" s="69" t="s">
        <v>370</v>
      </c>
      <c r="B578" s="69" t="s">
        <v>2064</v>
      </c>
      <c r="C578" s="9">
        <v>3</v>
      </c>
      <c r="D578" s="9">
        <v>5</v>
      </c>
      <c r="E578" s="9" t="str">
        <f t="shared" si="125"/>
        <v>BZ-YY05</v>
      </c>
      <c r="G578" s="69" t="s">
        <v>2008</v>
      </c>
      <c r="AC578" s="9" t="b">
        <v>1</v>
      </c>
      <c r="AF578" s="9" t="b">
        <v>1</v>
      </c>
      <c r="AG578" s="9" t="b">
        <v>1</v>
      </c>
      <c r="AH578" s="9" t="b">
        <v>1</v>
      </c>
      <c r="AI578" s="9" t="b">
        <v>1</v>
      </c>
      <c r="AJ578" s="9" t="b">
        <v>1</v>
      </c>
      <c r="AK578" s="9" t="b">
        <v>1</v>
      </c>
      <c r="AL578" s="9" t="b">
        <v>1</v>
      </c>
      <c r="AM578" s="9" t="b">
        <v>1</v>
      </c>
      <c r="BB578" s="55">
        <v>93596</v>
      </c>
      <c r="BC578" s="55">
        <v>93597</v>
      </c>
      <c r="BD578" s="9">
        <v>3596</v>
      </c>
      <c r="BE578" s="9">
        <f t="shared" ref="BE578" si="126">IF(BD578="", "", BD578+1)</f>
        <v>3597</v>
      </c>
      <c r="BF578" s="9" t="b">
        <f t="shared" ref="BF578" si="127">AND(
OR(ISBLANK(AV578), AND(MOD(AV578, 10000) = BD578, QUOTIENT(AV578, 10000) = 6)),
OR(ISBLANK(AX578), AND(MOD(AX578, 10000) = BD578, QUOTIENT(AX578, 10000) = 7)),
OR(ISBLANK(AZ578), AND(MOD(AZ578, 10000) = BD578, QUOTIENT(AZ578, 10000) = 8)),
OR(ISBLANK(BB578), AND(MOD(BB578, 10000) = BD578, QUOTIENT(BB578, 10000) = 9))
)</f>
        <v>1</v>
      </c>
      <c r="BG578" s="9" t="b">
        <f t="shared" ref="BG578" si="128">AND(
OR(ISBLANK(AW578), AND(MOD(AW578, 10000) = BE578, QUOTIENT(AW578, 10000) = 6)),
OR(ISBLANK(AY578), AND(MOD(AY578, 10000) = BE578, QUOTIENT(AY578, 10000) = 7)),
OR(ISBLANK(BA578), AND(MOD(BA578, 10000) = BE578, QUOTIENT(BA578, 10000) = 8)),
OR(ISBLANK(BC578), AND(MOD(BC578, 10000) = BE578, QUOTIENT(BC578, 10000) = 9))
)</f>
        <v>1</v>
      </c>
    </row>
  </sheetData>
  <sortState xmlns:xlrd2="http://schemas.microsoft.com/office/spreadsheetml/2017/richdata2" ref="A209:BG577">
    <sortCondition ref="BD209:BD577"/>
    <sortCondition ref="B209:B577"/>
    <sortCondition ref="AN209:AN577"/>
    <sortCondition ref="A209:A577"/>
    <sortCondition ref="Z209:Z577"/>
    <sortCondition ref="S209:S577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2024-10-03T14:50:48Z</dcterms:modified>
</cp:coreProperties>
</file>