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bjoh\NFLData\docs\"/>
    </mc:Choice>
  </mc:AlternateContent>
  <xr:revisionPtr revIDLastSave="0" documentId="8_{9079A7C9-2E79-4CF6-8C2E-C3D6EEDE9FC8}" xr6:coauthVersionLast="47" xr6:coauthVersionMax="47" xr10:uidLastSave="{00000000-0000-0000-0000-000000000000}"/>
  <bookViews>
    <workbookView xWindow="-38520" yWindow="-120" windowWidth="38640" windowHeight="21240" xr2:uid="{B773F075-1FD0-41D6-A95C-7EB6FF2E5AB9}"/>
  </bookViews>
  <sheets>
    <sheet name="Team_Total" sheetId="2" r:id="rId1"/>
    <sheet name="Team_Passing" sheetId="3" r:id="rId2"/>
    <sheet name="Team_Rushing" sheetId="1" r:id="rId3"/>
    <sheet name="Rookies" sheetId="5" r:id="rId4"/>
    <sheet name="Base_Rookies" sheetId="4" r:id="rId5"/>
  </sheets>
  <externalReferences>
    <externalReference r:id="rId6"/>
  </externalReferences>
  <definedNames>
    <definedName name="_xlnm._FilterDatabase" localSheetId="3" hidden="1">Rookies!$A$1:$AP$1</definedName>
  </definedNames>
  <calcPr calcId="191029"/>
</workbook>
</file>

<file path=xl/calcChain.xml><?xml version="1.0" encoding="utf-8"?>
<calcChain xmlns="http://schemas.openxmlformats.org/spreadsheetml/2006/main">
  <c r="K2" i="5" l="1"/>
  <c r="K48" i="5"/>
  <c r="AC48" i="5" s="1"/>
  <c r="K47" i="5"/>
  <c r="AB47" i="5" s="1"/>
  <c r="K46" i="5"/>
  <c r="AA46" i="5" s="1"/>
  <c r="K45" i="5"/>
  <c r="AA45" i="5" s="1"/>
  <c r="K44" i="5"/>
  <c r="AB44" i="5" s="1"/>
  <c r="K43" i="5"/>
  <c r="AA43" i="5" s="1"/>
  <c r="K42" i="5"/>
  <c r="AA42" i="5" s="1"/>
  <c r="K41" i="5"/>
  <c r="AA41" i="5" s="1"/>
  <c r="K40" i="5"/>
  <c r="AA40" i="5" s="1"/>
  <c r="K39" i="5"/>
  <c r="AA39" i="5" s="1"/>
  <c r="K38" i="5"/>
  <c r="AA38" i="5" s="1"/>
  <c r="K37" i="5"/>
  <c r="AA37" i="5" s="1"/>
  <c r="K36" i="5"/>
  <c r="AA36" i="5" s="1"/>
  <c r="K35" i="5"/>
  <c r="AA35" i="5" s="1"/>
  <c r="K34" i="5"/>
  <c r="AA34" i="5" s="1"/>
  <c r="K33" i="5"/>
  <c r="AA33" i="5" s="1"/>
  <c r="K32" i="5"/>
  <c r="T32" i="5" s="1"/>
  <c r="K31" i="5"/>
  <c r="AB31" i="5" s="1"/>
  <c r="K30" i="5"/>
  <c r="AA30" i="5" s="1"/>
  <c r="K29" i="5"/>
  <c r="K28" i="5"/>
  <c r="AA28" i="5" s="1"/>
  <c r="K27" i="5"/>
  <c r="AB27" i="5" s="1"/>
  <c r="K26" i="5"/>
  <c r="AA26" i="5" s="1"/>
  <c r="K25" i="5"/>
  <c r="S25" i="5" s="1"/>
  <c r="K24" i="5"/>
  <c r="AA24" i="5" s="1"/>
  <c r="K23" i="5"/>
  <c r="AB23" i="5" s="1"/>
  <c r="K22" i="5"/>
  <c r="AA22" i="5" s="1"/>
  <c r="K21" i="5"/>
  <c r="AC21" i="5" s="1"/>
  <c r="K20" i="5"/>
  <c r="AC20" i="5" s="1"/>
  <c r="K19" i="5"/>
  <c r="AC19" i="5" s="1"/>
  <c r="K18" i="5"/>
  <c r="AA18" i="5" s="1"/>
  <c r="K17" i="5"/>
  <c r="Y17" i="5" s="1"/>
  <c r="K16" i="5"/>
  <c r="AC16" i="5" s="1"/>
  <c r="K15" i="5"/>
  <c r="U15" i="5" s="1"/>
  <c r="K14" i="5"/>
  <c r="AA14" i="5" s="1"/>
  <c r="K13" i="5"/>
  <c r="Y13" i="5" s="1"/>
  <c r="K12" i="5"/>
  <c r="AC12" i="5" s="1"/>
  <c r="K11" i="5"/>
  <c r="Y11" i="5" s="1"/>
  <c r="K10" i="5"/>
  <c r="AA10" i="5" s="1"/>
  <c r="K9" i="5"/>
  <c r="X9" i="5" s="1"/>
  <c r="K8" i="5"/>
  <c r="V8" i="5" s="1"/>
  <c r="K7" i="5"/>
  <c r="Z7" i="5" s="1"/>
  <c r="AM7" i="5" s="1"/>
  <c r="K6" i="5"/>
  <c r="AC6" i="5" s="1"/>
  <c r="K5" i="5"/>
  <c r="AB5" i="5" s="1"/>
  <c r="K4" i="5"/>
  <c r="AA4" i="5" s="1"/>
  <c r="K3" i="5"/>
  <c r="Z3" i="5" s="1"/>
  <c r="AM3" i="5" s="1"/>
  <c r="AC2" i="5"/>
  <c r="R8" i="5" l="1"/>
  <c r="AE8" i="5" s="1"/>
  <c r="U18" i="5"/>
  <c r="T16" i="5"/>
  <c r="AG16" i="5" s="1"/>
  <c r="AC18" i="5"/>
  <c r="AA21" i="5"/>
  <c r="T24" i="5"/>
  <c r="T8" i="5"/>
  <c r="AG8" i="5" s="1"/>
  <c r="AC14" i="5"/>
  <c r="T28" i="5"/>
  <c r="Z8" i="5"/>
  <c r="AM8" i="5" s="1"/>
  <c r="Z10" i="5"/>
  <c r="AM10" i="5" s="1"/>
  <c r="R10" i="5"/>
  <c r="AE10" i="5" s="1"/>
  <c r="V22" i="5"/>
  <c r="U24" i="5"/>
  <c r="Y27" i="5"/>
  <c r="U28" i="5"/>
  <c r="T36" i="5"/>
  <c r="Y37" i="5"/>
  <c r="AA8" i="5"/>
  <c r="T10" i="5"/>
  <c r="AG10" i="5" s="1"/>
  <c r="R14" i="5"/>
  <c r="S19" i="5"/>
  <c r="S21" i="5"/>
  <c r="AC27" i="5"/>
  <c r="Y28" i="5"/>
  <c r="T34" i="5"/>
  <c r="U36" i="5"/>
  <c r="X41" i="5"/>
  <c r="T44" i="5"/>
  <c r="Y10" i="5"/>
  <c r="Z12" i="5"/>
  <c r="AM12" i="5" s="1"/>
  <c r="T14" i="5"/>
  <c r="R16" i="5"/>
  <c r="AE16" i="5" s="1"/>
  <c r="AA19" i="5"/>
  <c r="AC36" i="5"/>
  <c r="U44" i="5"/>
  <c r="R6" i="5"/>
  <c r="AE6" i="5" s="1"/>
  <c r="AB12" i="5"/>
  <c r="X18" i="5"/>
  <c r="Y23" i="5"/>
  <c r="AA25" i="5"/>
  <c r="T35" i="5"/>
  <c r="Z37" i="5"/>
  <c r="AM37" i="5" s="1"/>
  <c r="Y41" i="5"/>
  <c r="T43" i="5"/>
  <c r="U5" i="5"/>
  <c r="AB6" i="5"/>
  <c r="Y5" i="5"/>
  <c r="T6" i="5"/>
  <c r="AG6" i="5" s="1"/>
  <c r="U8" i="5"/>
  <c r="AH8" i="5" s="1"/>
  <c r="U10" i="5"/>
  <c r="AC10" i="5"/>
  <c r="AP10" i="5" s="1"/>
  <c r="R12" i="5"/>
  <c r="X14" i="5"/>
  <c r="Y15" i="5"/>
  <c r="Z16" i="5"/>
  <c r="AM16" i="5" s="1"/>
  <c r="R18" i="5"/>
  <c r="AE18" i="5" s="1"/>
  <c r="Y18" i="5"/>
  <c r="V20" i="5"/>
  <c r="AC23" i="5"/>
  <c r="Y24" i="5"/>
  <c r="Z28" i="5"/>
  <c r="AM28" i="5" s="1"/>
  <c r="U31" i="5"/>
  <c r="AB35" i="5"/>
  <c r="X36" i="5"/>
  <c r="T37" i="5"/>
  <c r="R41" i="5"/>
  <c r="AE41" i="5" s="1"/>
  <c r="AC41" i="5"/>
  <c r="AP41" i="5" s="1"/>
  <c r="X43" i="5"/>
  <c r="AC44" i="5"/>
  <c r="R47" i="5"/>
  <c r="AE47" i="5" s="1"/>
  <c r="Z6" i="5"/>
  <c r="AM6" i="5" s="1"/>
  <c r="AC5" i="5"/>
  <c r="V6" i="5"/>
  <c r="AI6" i="5" s="1"/>
  <c r="AI8" i="5"/>
  <c r="X8" i="5"/>
  <c r="X10" i="5"/>
  <c r="T12" i="5"/>
  <c r="Y14" i="5"/>
  <c r="AB16" i="5"/>
  <c r="AO16" i="5" s="1"/>
  <c r="T18" i="5"/>
  <c r="Z18" i="5"/>
  <c r="AM18" i="5" s="1"/>
  <c r="Z24" i="5"/>
  <c r="AM24" i="5" s="1"/>
  <c r="AB36" i="5"/>
  <c r="U37" i="5"/>
  <c r="T41" i="5"/>
  <c r="X2" i="5"/>
  <c r="AB4" i="5"/>
  <c r="AA9" i="5"/>
  <c r="V45" i="5"/>
  <c r="Z2" i="5"/>
  <c r="AM2" i="5" s="1"/>
  <c r="R4" i="5"/>
  <c r="AE4" i="5" s="1"/>
  <c r="X4" i="5"/>
  <c r="AC4" i="5"/>
  <c r="S9" i="5"/>
  <c r="AC9" i="5"/>
  <c r="AA15" i="5"/>
  <c r="S17" i="5"/>
  <c r="AC17" i="5"/>
  <c r="X20" i="5"/>
  <c r="X22" i="5"/>
  <c r="AN24" i="5"/>
  <c r="V24" i="5"/>
  <c r="AB24" i="5"/>
  <c r="R26" i="5"/>
  <c r="AE26" i="5" s="1"/>
  <c r="Z26" i="5"/>
  <c r="AM26" i="5" s="1"/>
  <c r="V28" i="5"/>
  <c r="AB28" i="5"/>
  <c r="AO28" i="5" s="1"/>
  <c r="R30" i="5"/>
  <c r="AE30" i="5" s="1"/>
  <c r="Z30" i="5"/>
  <c r="AM30" i="5" s="1"/>
  <c r="Y31" i="5"/>
  <c r="X34" i="5"/>
  <c r="U35" i="5"/>
  <c r="AC35" i="5"/>
  <c r="V37" i="5"/>
  <c r="AB37" i="5"/>
  <c r="T39" i="5"/>
  <c r="T40" i="5"/>
  <c r="AB40" i="5"/>
  <c r="AB43" i="5"/>
  <c r="X44" i="5"/>
  <c r="R45" i="5"/>
  <c r="AE45" i="5" s="1"/>
  <c r="X45" i="5"/>
  <c r="AC45" i="5"/>
  <c r="V47" i="5"/>
  <c r="AP2" i="5"/>
  <c r="V4" i="5"/>
  <c r="AA17" i="5"/>
  <c r="X26" i="5"/>
  <c r="R2" i="5"/>
  <c r="AE2" i="5" s="1"/>
  <c r="T2" i="5"/>
  <c r="AB2" i="5"/>
  <c r="T4" i="5"/>
  <c r="Y4" i="5"/>
  <c r="X6" i="5"/>
  <c r="U9" i="5"/>
  <c r="AN10" i="5"/>
  <c r="V10" i="5"/>
  <c r="AI10" i="5" s="1"/>
  <c r="AB10" i="5"/>
  <c r="V12" i="5"/>
  <c r="U14" i="5"/>
  <c r="AH14" i="5" s="1"/>
  <c r="Z14" i="5"/>
  <c r="AN14" i="5" s="1"/>
  <c r="S15" i="5"/>
  <c r="AC15" i="5"/>
  <c r="V16" i="5"/>
  <c r="AI16" i="5" s="1"/>
  <c r="U17" i="5"/>
  <c r="V18" i="5"/>
  <c r="AB18" i="5"/>
  <c r="R20" i="5"/>
  <c r="Z20" i="5"/>
  <c r="AP20" i="5" s="1"/>
  <c r="R22" i="5"/>
  <c r="Z22" i="5"/>
  <c r="AM22" i="5" s="1"/>
  <c r="U23" i="5"/>
  <c r="R24" i="5"/>
  <c r="AE24" i="5" s="1"/>
  <c r="X24" i="5"/>
  <c r="AC24" i="5"/>
  <c r="T26" i="5"/>
  <c r="AB26" i="5"/>
  <c r="U27" i="5"/>
  <c r="R28" i="5"/>
  <c r="X28" i="5"/>
  <c r="AC28" i="5"/>
  <c r="T30" i="5"/>
  <c r="AB30" i="5"/>
  <c r="AC31" i="5"/>
  <c r="AB34" i="5"/>
  <c r="X35" i="5"/>
  <c r="Y36" i="5"/>
  <c r="R37" i="5"/>
  <c r="AE37" i="5" s="1"/>
  <c r="X37" i="5"/>
  <c r="AC37" i="5"/>
  <c r="X39" i="5"/>
  <c r="U40" i="5"/>
  <c r="AC40" i="5"/>
  <c r="U41" i="5"/>
  <c r="Z41" i="5"/>
  <c r="AM41" i="5" s="1"/>
  <c r="Y44" i="5"/>
  <c r="T45" i="5"/>
  <c r="Y45" i="5"/>
  <c r="Z47" i="5"/>
  <c r="AM47" i="5" s="1"/>
  <c r="X30" i="5"/>
  <c r="Y40" i="5"/>
  <c r="AB45" i="5"/>
  <c r="V2" i="5"/>
  <c r="U4" i="5"/>
  <c r="Z4" i="5"/>
  <c r="AM4" i="5" s="1"/>
  <c r="X12" i="5"/>
  <c r="V14" i="5"/>
  <c r="AI14" i="5" s="1"/>
  <c r="AB14" i="5"/>
  <c r="X16" i="5"/>
  <c r="T20" i="5"/>
  <c r="AB20" i="5"/>
  <c r="T22" i="5"/>
  <c r="AB22" i="5"/>
  <c r="V26" i="5"/>
  <c r="V30" i="5"/>
  <c r="Y35" i="5"/>
  <c r="AB39" i="5"/>
  <c r="X40" i="5"/>
  <c r="V41" i="5"/>
  <c r="AB41" i="5"/>
  <c r="AO41" i="5" s="1"/>
  <c r="U45" i="5"/>
  <c r="Z45" i="5"/>
  <c r="AM45" i="5" s="1"/>
  <c r="AO47" i="5"/>
  <c r="S3" i="5"/>
  <c r="S7" i="5"/>
  <c r="AA7" i="5"/>
  <c r="AN7" i="5" s="1"/>
  <c r="W11" i="5"/>
  <c r="AJ11" i="5" s="1"/>
  <c r="W13" i="5"/>
  <c r="AJ13" i="5" s="1"/>
  <c r="Z29" i="5"/>
  <c r="AM29" i="5" s="1"/>
  <c r="V29" i="5"/>
  <c r="R29" i="5"/>
  <c r="AE29" i="5" s="1"/>
  <c r="AC29" i="5"/>
  <c r="Y29" i="5"/>
  <c r="U29" i="5"/>
  <c r="AB29" i="5"/>
  <c r="X29" i="5"/>
  <c r="T29" i="5"/>
  <c r="S2" i="5"/>
  <c r="W2" i="5"/>
  <c r="AJ2" i="5" s="1"/>
  <c r="AA2" i="5"/>
  <c r="T3" i="5"/>
  <c r="X3" i="5"/>
  <c r="AB3" i="5"/>
  <c r="AO3" i="5" s="1"/>
  <c r="R5" i="5"/>
  <c r="AE5" i="5" s="1"/>
  <c r="V5" i="5"/>
  <c r="Z5" i="5"/>
  <c r="AM5" i="5" s="1"/>
  <c r="S6" i="5"/>
  <c r="AF6" i="5" s="1"/>
  <c r="W6" i="5"/>
  <c r="AJ6" i="5" s="1"/>
  <c r="AA6" i="5"/>
  <c r="T7" i="5"/>
  <c r="X7" i="5"/>
  <c r="AB7" i="5"/>
  <c r="AO7" i="5" s="1"/>
  <c r="Z9" i="5"/>
  <c r="AM9" i="5" s="1"/>
  <c r="V9" i="5"/>
  <c r="R9" i="5"/>
  <c r="AE9" i="5" s="1"/>
  <c r="T9" i="5"/>
  <c r="Y9" i="5"/>
  <c r="AE14" i="5"/>
  <c r="U19" i="5"/>
  <c r="U21" i="5"/>
  <c r="Z25" i="5"/>
  <c r="AM25" i="5" s="1"/>
  <c r="V25" i="5"/>
  <c r="R25" i="5"/>
  <c r="AE25" i="5" s="1"/>
  <c r="AC25" i="5"/>
  <c r="Y25" i="5"/>
  <c r="U25" i="5"/>
  <c r="AB25" i="5"/>
  <c r="X25" i="5"/>
  <c r="T25" i="5"/>
  <c r="AG28" i="5"/>
  <c r="AE28" i="5"/>
  <c r="S29" i="5"/>
  <c r="AC32" i="5"/>
  <c r="Y32" i="5"/>
  <c r="U32" i="5"/>
  <c r="X32" i="5"/>
  <c r="S32" i="5"/>
  <c r="AB32" i="5"/>
  <c r="W32" i="5"/>
  <c r="AJ32" i="5" s="1"/>
  <c r="R32" i="5"/>
  <c r="AE32" i="5" s="1"/>
  <c r="AA32" i="5"/>
  <c r="V32" i="5"/>
  <c r="W3" i="5"/>
  <c r="AJ3" i="5" s="1"/>
  <c r="AB11" i="5"/>
  <c r="X11" i="5"/>
  <c r="T11" i="5"/>
  <c r="Z11" i="5"/>
  <c r="AM11" i="5" s="1"/>
  <c r="V11" i="5"/>
  <c r="R11" i="5"/>
  <c r="AE11" i="5" s="1"/>
  <c r="Z13" i="5"/>
  <c r="AM13" i="5" s="1"/>
  <c r="V13" i="5"/>
  <c r="R13" i="5"/>
  <c r="AE13" i="5" s="1"/>
  <c r="AB13" i="5"/>
  <c r="X13" i="5"/>
  <c r="T13" i="5"/>
  <c r="AC3" i="5"/>
  <c r="AP3" i="5" s="1"/>
  <c r="W5" i="5"/>
  <c r="AJ5" i="5" s="1"/>
  <c r="Y7" i="5"/>
  <c r="AA11" i="5"/>
  <c r="S13" i="5"/>
  <c r="AA13" i="5"/>
  <c r="AB19" i="5"/>
  <c r="X19" i="5"/>
  <c r="T19" i="5"/>
  <c r="Z19" i="5"/>
  <c r="AM19" i="5" s="1"/>
  <c r="V19" i="5"/>
  <c r="R19" i="5"/>
  <c r="AE19" i="5" s="1"/>
  <c r="W19" i="5"/>
  <c r="AJ19" i="5" s="1"/>
  <c r="Z21" i="5"/>
  <c r="AM21" i="5" s="1"/>
  <c r="V21" i="5"/>
  <c r="R21" i="5"/>
  <c r="AE21" i="5" s="1"/>
  <c r="AB21" i="5"/>
  <c r="X21" i="5"/>
  <c r="T21" i="5"/>
  <c r="W21" i="5"/>
  <c r="AJ21" i="5" s="1"/>
  <c r="W29" i="5"/>
  <c r="AJ29" i="5" s="1"/>
  <c r="Z33" i="5"/>
  <c r="AM33" i="5" s="1"/>
  <c r="V33" i="5"/>
  <c r="R33" i="5"/>
  <c r="AE33" i="5" s="1"/>
  <c r="AC33" i="5"/>
  <c r="Y33" i="5"/>
  <c r="X33" i="5"/>
  <c r="S33" i="5"/>
  <c r="AF33" i="5" s="1"/>
  <c r="W33" i="5"/>
  <c r="AJ33" i="5" s="1"/>
  <c r="AB33" i="5"/>
  <c r="AO33" i="5" s="1"/>
  <c r="U33" i="5"/>
  <c r="AA3" i="5"/>
  <c r="AN3" i="5" s="1"/>
  <c r="W7" i="5"/>
  <c r="AJ7" i="5" s="1"/>
  <c r="U3" i="5"/>
  <c r="Y3" i="5"/>
  <c r="S5" i="5"/>
  <c r="AA5" i="5"/>
  <c r="U7" i="5"/>
  <c r="AC7" i="5"/>
  <c r="AP7" i="5" s="1"/>
  <c r="S11" i="5"/>
  <c r="U2" i="5"/>
  <c r="Y2" i="5"/>
  <c r="R3" i="5"/>
  <c r="AE3" i="5" s="1"/>
  <c r="V3" i="5"/>
  <c r="S4" i="5"/>
  <c r="W4" i="5"/>
  <c r="AJ4" i="5" s="1"/>
  <c r="T5" i="5"/>
  <c r="X5" i="5"/>
  <c r="U6" i="5"/>
  <c r="AH6" i="5" s="1"/>
  <c r="Y6" i="5"/>
  <c r="R7" i="5"/>
  <c r="AE7" i="5" s="1"/>
  <c r="V7" i="5"/>
  <c r="AC8" i="5"/>
  <c r="Y8" i="5"/>
  <c r="S8" i="5"/>
  <c r="AF8" i="5" s="1"/>
  <c r="W8" i="5"/>
  <c r="AJ8" i="5" s="1"/>
  <c r="AB8" i="5"/>
  <c r="W9" i="5"/>
  <c r="AJ9" i="5" s="1"/>
  <c r="AB9" i="5"/>
  <c r="U11" i="5"/>
  <c r="AC11" i="5"/>
  <c r="U13" i="5"/>
  <c r="AC13" i="5"/>
  <c r="AB15" i="5"/>
  <c r="X15" i="5"/>
  <c r="T15" i="5"/>
  <c r="Z15" i="5"/>
  <c r="V15" i="5"/>
  <c r="R15" i="5"/>
  <c r="W15" i="5"/>
  <c r="AJ15" i="5" s="1"/>
  <c r="Z17" i="5"/>
  <c r="V17" i="5"/>
  <c r="R17" i="5"/>
  <c r="AB17" i="5"/>
  <c r="X17" i="5"/>
  <c r="T17" i="5"/>
  <c r="W17" i="5"/>
  <c r="AJ17" i="5" s="1"/>
  <c r="Y19" i="5"/>
  <c r="Y21" i="5"/>
  <c r="W25" i="5"/>
  <c r="AJ25" i="5" s="1"/>
  <c r="AA29" i="5"/>
  <c r="Z32" i="5"/>
  <c r="AM32" i="5" s="1"/>
  <c r="T33" i="5"/>
  <c r="S12" i="5"/>
  <c r="W12" i="5"/>
  <c r="AA12" i="5"/>
  <c r="AN12" i="5" s="1"/>
  <c r="S16" i="5"/>
  <c r="AF16" i="5" s="1"/>
  <c r="W16" i="5"/>
  <c r="AA16" i="5"/>
  <c r="S20" i="5"/>
  <c r="W20" i="5"/>
  <c r="AJ20" i="5" s="1"/>
  <c r="AA20" i="5"/>
  <c r="U22" i="5"/>
  <c r="Y22" i="5"/>
  <c r="AC22" i="5"/>
  <c r="R23" i="5"/>
  <c r="AE23" i="5" s="1"/>
  <c r="V23" i="5"/>
  <c r="Z23" i="5"/>
  <c r="AM23" i="5" s="1"/>
  <c r="S24" i="5"/>
  <c r="W24" i="5"/>
  <c r="AJ24" i="5" s="1"/>
  <c r="U26" i="5"/>
  <c r="Y26" i="5"/>
  <c r="AC26" i="5"/>
  <c r="R27" i="5"/>
  <c r="V27" i="5"/>
  <c r="Z27" i="5"/>
  <c r="AO27" i="5" s="1"/>
  <c r="S28" i="5"/>
  <c r="W28" i="5"/>
  <c r="AJ28" i="5" s="1"/>
  <c r="U30" i="5"/>
  <c r="Y30" i="5"/>
  <c r="AC30" i="5"/>
  <c r="R31" i="5"/>
  <c r="AE31" i="5" s="1"/>
  <c r="V31" i="5"/>
  <c r="Z31" i="5"/>
  <c r="AM31" i="5" s="1"/>
  <c r="S23" i="5"/>
  <c r="W23" i="5"/>
  <c r="AA23" i="5"/>
  <c r="S27" i="5"/>
  <c r="W27" i="5"/>
  <c r="AJ27" i="5" s="1"/>
  <c r="AA27" i="5"/>
  <c r="S31" i="5"/>
  <c r="W31" i="5"/>
  <c r="AA31" i="5"/>
  <c r="S10" i="5"/>
  <c r="W10" i="5"/>
  <c r="AJ10" i="5" s="1"/>
  <c r="U12" i="5"/>
  <c r="Y12" i="5"/>
  <c r="S14" i="5"/>
  <c r="AF14" i="5" s="1"/>
  <c r="W14" i="5"/>
  <c r="AJ14" i="5" s="1"/>
  <c r="U16" i="5"/>
  <c r="AH16" i="5" s="1"/>
  <c r="Y16" i="5"/>
  <c r="S18" i="5"/>
  <c r="W18" i="5"/>
  <c r="AJ18" i="5" s="1"/>
  <c r="U20" i="5"/>
  <c r="Y20" i="5"/>
  <c r="S22" i="5"/>
  <c r="W22" i="5"/>
  <c r="T23" i="5"/>
  <c r="X23" i="5"/>
  <c r="S26" i="5"/>
  <c r="W26" i="5"/>
  <c r="AJ26" i="5" s="1"/>
  <c r="T27" i="5"/>
  <c r="X27" i="5"/>
  <c r="S30" i="5"/>
  <c r="W30" i="5"/>
  <c r="AJ30" i="5" s="1"/>
  <c r="T31" i="5"/>
  <c r="X31" i="5"/>
  <c r="R36" i="5"/>
  <c r="AE36" i="5" s="1"/>
  <c r="V36" i="5"/>
  <c r="Z36" i="5"/>
  <c r="AM36" i="5" s="1"/>
  <c r="S37" i="5"/>
  <c r="W37" i="5"/>
  <c r="AJ37" i="5" s="1"/>
  <c r="T38" i="5"/>
  <c r="X38" i="5"/>
  <c r="AB38" i="5"/>
  <c r="U39" i="5"/>
  <c r="Y39" i="5"/>
  <c r="AC39" i="5"/>
  <c r="R40" i="5"/>
  <c r="AE40" i="5" s="1"/>
  <c r="V40" i="5"/>
  <c r="Z40" i="5"/>
  <c r="AM40" i="5" s="1"/>
  <c r="S41" i="5"/>
  <c r="W41" i="5"/>
  <c r="AJ41" i="5" s="1"/>
  <c r="T42" i="5"/>
  <c r="X42" i="5"/>
  <c r="AB42" i="5"/>
  <c r="U43" i="5"/>
  <c r="Y43" i="5"/>
  <c r="AC43" i="5"/>
  <c r="R44" i="5"/>
  <c r="AE44" i="5" s="1"/>
  <c r="V44" i="5"/>
  <c r="Z44" i="5"/>
  <c r="AM44" i="5" s="1"/>
  <c r="S45" i="5"/>
  <c r="W45" i="5"/>
  <c r="AJ45" i="5" s="1"/>
  <c r="T46" i="5"/>
  <c r="X46" i="5"/>
  <c r="AB46" i="5"/>
  <c r="U47" i="5"/>
  <c r="Y47" i="5"/>
  <c r="AC47" i="5"/>
  <c r="AP47" i="5" s="1"/>
  <c r="R48" i="5"/>
  <c r="AE48" i="5" s="1"/>
  <c r="V48" i="5"/>
  <c r="Z48" i="5"/>
  <c r="AM48" i="5" s="1"/>
  <c r="U34" i="5"/>
  <c r="Y34" i="5"/>
  <c r="AC34" i="5"/>
  <c r="R35" i="5"/>
  <c r="V35" i="5"/>
  <c r="Z35" i="5"/>
  <c r="AM35" i="5" s="1"/>
  <c r="S36" i="5"/>
  <c r="W36" i="5"/>
  <c r="AJ36" i="5" s="1"/>
  <c r="U38" i="5"/>
  <c r="Y38" i="5"/>
  <c r="AC38" i="5"/>
  <c r="R39" i="5"/>
  <c r="AE39" i="5" s="1"/>
  <c r="V39" i="5"/>
  <c r="Z39" i="5"/>
  <c r="AM39" i="5" s="1"/>
  <c r="S40" i="5"/>
  <c r="W40" i="5"/>
  <c r="AJ40" i="5" s="1"/>
  <c r="U42" i="5"/>
  <c r="Y42" i="5"/>
  <c r="AC42" i="5"/>
  <c r="R43" i="5"/>
  <c r="AE43" i="5" s="1"/>
  <c r="V43" i="5"/>
  <c r="Z43" i="5"/>
  <c r="AM43" i="5" s="1"/>
  <c r="S44" i="5"/>
  <c r="W44" i="5"/>
  <c r="AJ44" i="5" s="1"/>
  <c r="AA44" i="5"/>
  <c r="AN44" i="5" s="1"/>
  <c r="U46" i="5"/>
  <c r="Y46" i="5"/>
  <c r="AC46" i="5"/>
  <c r="S48" i="5"/>
  <c r="W48" i="5"/>
  <c r="AJ48" i="5" s="1"/>
  <c r="AA48" i="5"/>
  <c r="R34" i="5"/>
  <c r="AE34" i="5" s="1"/>
  <c r="V34" i="5"/>
  <c r="Z34" i="5"/>
  <c r="AM34" i="5" s="1"/>
  <c r="S35" i="5"/>
  <c r="W35" i="5"/>
  <c r="AJ35" i="5" s="1"/>
  <c r="R38" i="5"/>
  <c r="AE38" i="5" s="1"/>
  <c r="V38" i="5"/>
  <c r="Z38" i="5"/>
  <c r="AM38" i="5" s="1"/>
  <c r="S39" i="5"/>
  <c r="W39" i="5"/>
  <c r="AJ39" i="5" s="1"/>
  <c r="R42" i="5"/>
  <c r="AE42" i="5" s="1"/>
  <c r="V42" i="5"/>
  <c r="Z42" i="5"/>
  <c r="AM42" i="5" s="1"/>
  <c r="S43" i="5"/>
  <c r="W43" i="5"/>
  <c r="AJ43" i="5" s="1"/>
  <c r="R46" i="5"/>
  <c r="AE46" i="5" s="1"/>
  <c r="V46" i="5"/>
  <c r="Z46" i="5"/>
  <c r="AM46" i="5" s="1"/>
  <c r="S47" i="5"/>
  <c r="W47" i="5"/>
  <c r="AJ47" i="5" s="1"/>
  <c r="AA47" i="5"/>
  <c r="T48" i="5"/>
  <c r="X48" i="5"/>
  <c r="AB48" i="5"/>
  <c r="S34" i="5"/>
  <c r="W34" i="5"/>
  <c r="S38" i="5"/>
  <c r="W38" i="5"/>
  <c r="AJ38" i="5" s="1"/>
  <c r="S42" i="5"/>
  <c r="W42" i="5"/>
  <c r="AJ42" i="5" s="1"/>
  <c r="S46" i="5"/>
  <c r="W46" i="5"/>
  <c r="AJ46" i="5" s="1"/>
  <c r="T47" i="5"/>
  <c r="X47" i="5"/>
  <c r="U48" i="5"/>
  <c r="AH48" i="5" s="1"/>
  <c r="Y48" i="5"/>
  <c r="AF47" i="5" l="1"/>
  <c r="AF45" i="5"/>
  <c r="AN16" i="5"/>
  <c r="AH2" i="5"/>
  <c r="AN5" i="5"/>
  <c r="AN2" i="5"/>
  <c r="AP16" i="5"/>
  <c r="AP24" i="5"/>
  <c r="AO2" i="5"/>
  <c r="AO12" i="5"/>
  <c r="AN6" i="5"/>
  <c r="AG41" i="5"/>
  <c r="AO37" i="5"/>
  <c r="AH28" i="5"/>
  <c r="AP18" i="5"/>
  <c r="AG4" i="5"/>
  <c r="AH10" i="5"/>
  <c r="AP44" i="5"/>
  <c r="AO25" i="5"/>
  <c r="AL19" i="5"/>
  <c r="AF2" i="5"/>
  <c r="AP6" i="5"/>
  <c r="AO24" i="5"/>
  <c r="AH37" i="5"/>
  <c r="AF37" i="5"/>
  <c r="AF26" i="5"/>
  <c r="AI26" i="5"/>
  <c r="AH41" i="5"/>
  <c r="AP37" i="5"/>
  <c r="AG30" i="5"/>
  <c r="AI47" i="5"/>
  <c r="AN37" i="5"/>
  <c r="AG12" i="5"/>
  <c r="AI41" i="5"/>
  <c r="AO18" i="5"/>
  <c r="AN47" i="5"/>
  <c r="AF30" i="5"/>
  <c r="AF10" i="5"/>
  <c r="AL48" i="5"/>
  <c r="AF36" i="5"/>
  <c r="AH47" i="5"/>
  <c r="AF41" i="5"/>
  <c r="AN31" i="5"/>
  <c r="AF28" i="5"/>
  <c r="AP22" i="5"/>
  <c r="AK15" i="5"/>
  <c r="AL2" i="5"/>
  <c r="AO19" i="5"/>
  <c r="AP12" i="5"/>
  <c r="AP25" i="5"/>
  <c r="AH45" i="5"/>
  <c r="AO22" i="5"/>
  <c r="AI2" i="5"/>
  <c r="AG45" i="5"/>
  <c r="AP40" i="5"/>
  <c r="L37" i="5"/>
  <c r="N37" i="5" s="1"/>
  <c r="AO34" i="5"/>
  <c r="AP28" i="5"/>
  <c r="AN18" i="5"/>
  <c r="AO10" i="5"/>
  <c r="AO8" i="5"/>
  <c r="AP8" i="5"/>
  <c r="AI13" i="5"/>
  <c r="AN8" i="5"/>
  <c r="AH24" i="5"/>
  <c r="AO21" i="5"/>
  <c r="AN27" i="5"/>
  <c r="AF12" i="5"/>
  <c r="AH13" i="5"/>
  <c r="AF13" i="5"/>
  <c r="AP34" i="5"/>
  <c r="AI48" i="5"/>
  <c r="AF23" i="5"/>
  <c r="AP30" i="5"/>
  <c r="AP26" i="5"/>
  <c r="AL3" i="5"/>
  <c r="AL7" i="5"/>
  <c r="L32" i="5"/>
  <c r="N32" i="5" s="1"/>
  <c r="AG14" i="5"/>
  <c r="AH12" i="5"/>
  <c r="AF15" i="5"/>
  <c r="AP11" i="5"/>
  <c r="L8" i="5"/>
  <c r="N8" i="5" s="1"/>
  <c r="AE12" i="5"/>
  <c r="AN15" i="5"/>
  <c r="AF4" i="5"/>
  <c r="L28" i="5"/>
  <c r="N28" i="5" s="1"/>
  <c r="AN9" i="5"/>
  <c r="AG18" i="5"/>
  <c r="AG37" i="5"/>
  <c r="AO48" i="5"/>
  <c r="AN48" i="5"/>
  <c r="AO42" i="5"/>
  <c r="AG43" i="5"/>
  <c r="AG39" i="5"/>
  <c r="AP33" i="5"/>
  <c r="AO45" i="5"/>
  <c r="AP45" i="5"/>
  <c r="L36" i="5"/>
  <c r="N36" i="5" s="1"/>
  <c r="AG36" i="5"/>
  <c r="AF18" i="5"/>
  <c r="AF31" i="5"/>
  <c r="AF20" i="5"/>
  <c r="AN28" i="5"/>
  <c r="AF11" i="5"/>
  <c r="AN33" i="5"/>
  <c r="AH29" i="5"/>
  <c r="AI29" i="5"/>
  <c r="AG24" i="5"/>
  <c r="AI28" i="5"/>
  <c r="L14" i="5"/>
  <c r="N14" i="5" s="1"/>
  <c r="AI4" i="5"/>
  <c r="AF35" i="5"/>
  <c r="AF40" i="5"/>
  <c r="AF24" i="5"/>
  <c r="AK30" i="5"/>
  <c r="AI43" i="5"/>
  <c r="AK31" i="5"/>
  <c r="AO35" i="5"/>
  <c r="AO9" i="5"/>
  <c r="AF29" i="5"/>
  <c r="AK25" i="5"/>
  <c r="AK24" i="5"/>
  <c r="AM14" i="5"/>
  <c r="AH4" i="5"/>
  <c r="L24" i="5"/>
  <c r="N24" i="5" s="1"/>
  <c r="AI18" i="5"/>
  <c r="AI12" i="5"/>
  <c r="L4" i="5"/>
  <c r="N4" i="5" s="1"/>
  <c r="AN45" i="5"/>
  <c r="AP4" i="5"/>
  <c r="AI45" i="5"/>
  <c r="AO6" i="5"/>
  <c r="AH18" i="5"/>
  <c r="AL6" i="5"/>
  <c r="AN35" i="5"/>
  <c r="AG32" i="5"/>
  <c r="AI21" i="5"/>
  <c r="AI19" i="5"/>
  <c r="AK13" i="5"/>
  <c r="AH32" i="5"/>
  <c r="AI9" i="5"/>
  <c r="L18" i="5"/>
  <c r="N18" i="5" s="1"/>
  <c r="AO26" i="5"/>
  <c r="AO20" i="5"/>
  <c r="AM20" i="5"/>
  <c r="AN30" i="5"/>
  <c r="AN26" i="5"/>
  <c r="AL38" i="5"/>
  <c r="AL13" i="5"/>
  <c r="AG22" i="5"/>
  <c r="AE22" i="5"/>
  <c r="L41" i="5"/>
  <c r="N41" i="5" s="1"/>
  <c r="AF22" i="5"/>
  <c r="AL21" i="5"/>
  <c r="AK47" i="5"/>
  <c r="AF43" i="5"/>
  <c r="AI35" i="5"/>
  <c r="AI40" i="5"/>
  <c r="AK23" i="5"/>
  <c r="AL16" i="5"/>
  <c r="AF27" i="5"/>
  <c r="AN42" i="5"/>
  <c r="AI31" i="5"/>
  <c r="AI27" i="5"/>
  <c r="AI23" i="5"/>
  <c r="AN29" i="5"/>
  <c r="AP13" i="5"/>
  <c r="AH33" i="5"/>
  <c r="AI33" i="5"/>
  <c r="AK21" i="5"/>
  <c r="AO13" i="5"/>
  <c r="AK11" i="5"/>
  <c r="AI32" i="5"/>
  <c r="AH25" i="5"/>
  <c r="AI25" i="5"/>
  <c r="AP29" i="5"/>
  <c r="AN25" i="5"/>
  <c r="AH31" i="5"/>
  <c r="AN41" i="5"/>
  <c r="AN4" i="5"/>
  <c r="AG26" i="5"/>
  <c r="AG20" i="5"/>
  <c r="AE20" i="5"/>
  <c r="AO14" i="5"/>
  <c r="AG2" i="5"/>
  <c r="AI37" i="5"/>
  <c r="AN22" i="5"/>
  <c r="AI20" i="5"/>
  <c r="AO4" i="5"/>
  <c r="AK38" i="5"/>
  <c r="AK6" i="5"/>
  <c r="AF48" i="5"/>
  <c r="L45" i="5"/>
  <c r="N45" i="5" s="1"/>
  <c r="AL36" i="5"/>
  <c r="AN23" i="5"/>
  <c r="AO40" i="5"/>
  <c r="AN20" i="5"/>
  <c r="AI24" i="5"/>
  <c r="L10" i="5"/>
  <c r="N10" i="5" s="1"/>
  <c r="AI7" i="5"/>
  <c r="AK5" i="5"/>
  <c r="AI3" i="5"/>
  <c r="AF5" i="5"/>
  <c r="AN13" i="5"/>
  <c r="L2" i="5"/>
  <c r="N2" i="5" s="1"/>
  <c r="AF32" i="5"/>
  <c r="AI5" i="5"/>
  <c r="AN40" i="5"/>
  <c r="AO29" i="5"/>
  <c r="AL18" i="5"/>
  <c r="AF7" i="5"/>
  <c r="AH5" i="5"/>
  <c r="AP21" i="5"/>
  <c r="AK14" i="5"/>
  <c r="AI30" i="5"/>
  <c r="AO30" i="5"/>
  <c r="AI22" i="5"/>
  <c r="AP14" i="5"/>
  <c r="AG48" i="5"/>
  <c r="L48" i="5"/>
  <c r="N48" i="5" s="1"/>
  <c r="AO39" i="5"/>
  <c r="AG27" i="5"/>
  <c r="L27" i="5"/>
  <c r="N27" i="5" s="1"/>
  <c r="AL45" i="5"/>
  <c r="AH22" i="5"/>
  <c r="L22" i="5"/>
  <c r="N22" i="5" s="1"/>
  <c r="AG21" i="5"/>
  <c r="L21" i="5"/>
  <c r="N21" i="5" s="1"/>
  <c r="AG9" i="5"/>
  <c r="L9" i="5"/>
  <c r="N9" i="5" s="1"/>
  <c r="AG3" i="5"/>
  <c r="L3" i="5"/>
  <c r="N3" i="5" s="1"/>
  <c r="AH44" i="5"/>
  <c r="AL17" i="5"/>
  <c r="AG47" i="5"/>
  <c r="L47" i="5"/>
  <c r="N47" i="5" s="1"/>
  <c r="AF42" i="5"/>
  <c r="AF34" i="5"/>
  <c r="AI46" i="5"/>
  <c r="L40" i="5"/>
  <c r="N40" i="5" s="1"/>
  <c r="AI38" i="5"/>
  <c r="AL46" i="5"/>
  <c r="AI39" i="5"/>
  <c r="AH38" i="5"/>
  <c r="AL34" i="5"/>
  <c r="AO46" i="5"/>
  <c r="AP43" i="5"/>
  <c r="AK42" i="5"/>
  <c r="AL39" i="5"/>
  <c r="AG38" i="5"/>
  <c r="L38" i="5"/>
  <c r="N38" i="5" s="1"/>
  <c r="AI36" i="5"/>
  <c r="AG44" i="5"/>
  <c r="AN38" i="5"/>
  <c r="AP35" i="5"/>
  <c r="AJ22" i="5"/>
  <c r="AK22" i="5"/>
  <c r="AL44" i="5"/>
  <c r="AH40" i="5"/>
  <c r="AN36" i="5"/>
  <c r="AJ31" i="5"/>
  <c r="AL31" i="5"/>
  <c r="AK45" i="5"/>
  <c r="AL41" i="5"/>
  <c r="AK36" i="5"/>
  <c r="AE27" i="5"/>
  <c r="AH27" i="5"/>
  <c r="AJ16" i="5"/>
  <c r="AK16" i="5"/>
  <c r="AG17" i="5"/>
  <c r="L17" i="5"/>
  <c r="N17" i="5" s="1"/>
  <c r="AI17" i="5"/>
  <c r="AI15" i="5"/>
  <c r="AO15" i="5"/>
  <c r="AG5" i="5"/>
  <c r="L5" i="5"/>
  <c r="N5" i="5" s="1"/>
  <c r="AL10" i="5"/>
  <c r="AN34" i="5"/>
  <c r="L16" i="5"/>
  <c r="N16" i="5" s="1"/>
  <c r="L6" i="5"/>
  <c r="N6" i="5" s="1"/>
  <c r="AO23" i="5"/>
  <c r="AI11" i="5"/>
  <c r="AO11" i="5"/>
  <c r="AO32" i="5"/>
  <c r="AL32" i="5"/>
  <c r="AL28" i="5"/>
  <c r="AH21" i="5"/>
  <c r="AK43" i="5"/>
  <c r="AN39" i="5"/>
  <c r="AG29" i="5"/>
  <c r="L29" i="5"/>
  <c r="N29" i="5" s="1"/>
  <c r="AL29" i="5"/>
  <c r="AF21" i="5"/>
  <c r="AK10" i="5"/>
  <c r="AK26" i="5"/>
  <c r="AL5" i="5"/>
  <c r="AP19" i="5"/>
  <c r="AO5" i="5"/>
  <c r="AN21" i="5"/>
  <c r="AK2" i="5"/>
  <c r="AP9" i="5"/>
  <c r="AJ34" i="5"/>
  <c r="AK34" i="5"/>
  <c r="AP46" i="5"/>
  <c r="AH42" i="5"/>
  <c r="AP39" i="5"/>
  <c r="AG31" i="5"/>
  <c r="L31" i="5"/>
  <c r="N31" i="5" s="1"/>
  <c r="AH20" i="5"/>
  <c r="L20" i="5"/>
  <c r="N20" i="5" s="1"/>
  <c r="AH26" i="5"/>
  <c r="L26" i="5"/>
  <c r="N26" i="5" s="1"/>
  <c r="AJ12" i="5"/>
  <c r="AK12" i="5"/>
  <c r="AH46" i="5"/>
  <c r="AF44" i="5"/>
  <c r="AP42" i="5"/>
  <c r="AH34" i="5"/>
  <c r="AK46" i="5"/>
  <c r="AL43" i="5"/>
  <c r="AG42" i="5"/>
  <c r="L42" i="5"/>
  <c r="N42" i="5" s="1"/>
  <c r="L39" i="5"/>
  <c r="N39" i="5" s="1"/>
  <c r="AH39" i="5"/>
  <c r="AL37" i="5"/>
  <c r="L35" i="5"/>
  <c r="N35" i="5" s="1"/>
  <c r="AO44" i="5"/>
  <c r="AK39" i="5"/>
  <c r="AK44" i="5"/>
  <c r="L34" i="5"/>
  <c r="N34" i="5" s="1"/>
  <c r="AG34" i="5"/>
  <c r="AK17" i="5"/>
  <c r="AM17" i="5"/>
  <c r="AP17" i="5"/>
  <c r="AM15" i="5"/>
  <c r="AP15" i="5"/>
  <c r="AH11" i="5"/>
  <c r="AL8" i="5"/>
  <c r="AK33" i="5"/>
  <c r="AP31" i="5"/>
  <c r="AL24" i="5"/>
  <c r="AG19" i="5"/>
  <c r="L19" i="5"/>
  <c r="N19" i="5" s="1"/>
  <c r="AG13" i="5"/>
  <c r="L13" i="5"/>
  <c r="N13" i="5" s="1"/>
  <c r="AN32" i="5"/>
  <c r="AP32" i="5"/>
  <c r="AH19" i="5"/>
  <c r="AL14" i="5"/>
  <c r="AK7" i="5"/>
  <c r="AK41" i="5"/>
  <c r="AP36" i="5"/>
  <c r="AK29" i="5"/>
  <c r="AK28" i="5"/>
  <c r="AF3" i="5"/>
  <c r="AF19" i="5"/>
  <c r="AK9" i="5"/>
  <c r="AP23" i="5"/>
  <c r="AF25" i="5"/>
  <c r="AL11" i="5"/>
  <c r="AN19" i="5"/>
  <c r="AK20" i="5"/>
  <c r="AF9" i="5"/>
  <c r="AG23" i="5"/>
  <c r="L23" i="5"/>
  <c r="N23" i="5" s="1"/>
  <c r="AH30" i="5"/>
  <c r="L30" i="5"/>
  <c r="N30" i="5" s="1"/>
  <c r="AE17" i="5"/>
  <c r="AH17" i="5"/>
  <c r="AE15" i="5"/>
  <c r="AH15" i="5"/>
  <c r="L12" i="5"/>
  <c r="N12" i="5" s="1"/>
  <c r="AF46" i="5"/>
  <c r="AF38" i="5"/>
  <c r="AK48" i="5"/>
  <c r="L44" i="5"/>
  <c r="N44" i="5" s="1"/>
  <c r="AI42" i="5"/>
  <c r="AF39" i="5"/>
  <c r="AI34" i="5"/>
  <c r="AL42" i="5"/>
  <c r="AP38" i="5"/>
  <c r="AE35" i="5"/>
  <c r="AH35" i="5"/>
  <c r="AL47" i="5"/>
  <c r="AG46" i="5"/>
  <c r="L46" i="5"/>
  <c r="N46" i="5" s="1"/>
  <c r="AI44" i="5"/>
  <c r="L43" i="5"/>
  <c r="N43" i="5" s="1"/>
  <c r="AH43" i="5"/>
  <c r="AO38" i="5"/>
  <c r="AP48" i="5"/>
  <c r="AK40" i="5"/>
  <c r="AO36" i="5"/>
  <c r="AK27" i="5"/>
  <c r="AL20" i="5"/>
  <c r="AL12" i="5"/>
  <c r="AN46" i="5"/>
  <c r="AN43" i="5"/>
  <c r="AK37" i="5"/>
  <c r="AG35" i="5"/>
  <c r="AJ23" i="5"/>
  <c r="AL23" i="5"/>
  <c r="AO43" i="5"/>
  <c r="AG40" i="5"/>
  <c r="AL30" i="5"/>
  <c r="AM27" i="5"/>
  <c r="AP27" i="5"/>
  <c r="AL26" i="5"/>
  <c r="AL22" i="5"/>
  <c r="AG33" i="5"/>
  <c r="L33" i="5"/>
  <c r="N33" i="5" s="1"/>
  <c r="AO17" i="5"/>
  <c r="AG15" i="5"/>
  <c r="L15" i="5"/>
  <c r="N15" i="5" s="1"/>
  <c r="AH7" i="5"/>
  <c r="AH3" i="5"/>
  <c r="AL35" i="5"/>
  <c r="AL33" i="5"/>
  <c r="AO31" i="5"/>
  <c r="AK19" i="5"/>
  <c r="AN11" i="5"/>
  <c r="AG11" i="5"/>
  <c r="L11" i="5"/>
  <c r="N11" i="5" s="1"/>
  <c r="AK35" i="5"/>
  <c r="AK32" i="5"/>
  <c r="AG25" i="5"/>
  <c r="L25" i="5"/>
  <c r="N25" i="5" s="1"/>
  <c r="AL25" i="5"/>
  <c r="AL9" i="5"/>
  <c r="AG7" i="5"/>
  <c r="L7" i="5"/>
  <c r="N7" i="5" s="1"/>
  <c r="AK3" i="5"/>
  <c r="AL40" i="5"/>
  <c r="AH36" i="5"/>
  <c r="AL27" i="5"/>
  <c r="AK18" i="5"/>
  <c r="AK8" i="5"/>
  <c r="AL4" i="5"/>
  <c r="AL15" i="5"/>
  <c r="AH23" i="5"/>
  <c r="AH9" i="5"/>
  <c r="AP5" i="5"/>
  <c r="AN17" i="5"/>
  <c r="AF17" i="5"/>
  <c r="AK4" i="5"/>
</calcChain>
</file>

<file path=xl/sharedStrings.xml><?xml version="1.0" encoding="utf-8"?>
<sst xmlns="http://schemas.openxmlformats.org/spreadsheetml/2006/main" count="514" uniqueCount="258">
  <si>
    <t>Rk</t>
  </si>
  <si>
    <t>Tm</t>
  </si>
  <si>
    <t>G</t>
  </si>
  <si>
    <t>Att</t>
  </si>
  <si>
    <t>Yds</t>
  </si>
  <si>
    <t>TD</t>
  </si>
  <si>
    <t>Lng</t>
  </si>
  <si>
    <t>Y/A</t>
  </si>
  <si>
    <t>Y/G</t>
  </si>
  <si>
    <t>Fmb</t>
  </si>
  <si>
    <t>EXP</t>
  </si>
  <si>
    <t>Baltimore Ravens</t>
  </si>
  <si>
    <t>Philadelphia Eagles</t>
  </si>
  <si>
    <t>Washington Commanders</t>
  </si>
  <si>
    <t>Tampa Bay Buccaneers</t>
  </si>
  <si>
    <t>Green Bay Packers</t>
  </si>
  <si>
    <t>Detroit Lions</t>
  </si>
  <si>
    <t>Arizona Cardinals</t>
  </si>
  <si>
    <t>Indianapolis Colts</t>
  </si>
  <si>
    <t>Buffalo Bills</t>
  </si>
  <si>
    <t>Atlanta Falcons</t>
  </si>
  <si>
    <t>Pittsburgh Steelers</t>
  </si>
  <si>
    <t>San Francisco 49ers</t>
  </si>
  <si>
    <t>New England Patriots</t>
  </si>
  <si>
    <t>New Orleans Saints</t>
  </si>
  <si>
    <t>Houston Texans</t>
  </si>
  <si>
    <t>Denver Broncos</t>
  </si>
  <si>
    <t>Los Angeles Chargers</t>
  </si>
  <si>
    <t>Carolina Panthers</t>
  </si>
  <si>
    <t>Minnesota Vikings</t>
  </si>
  <si>
    <t>Tennessee Titans</t>
  </si>
  <si>
    <t>Miami Dolphins</t>
  </si>
  <si>
    <t>Kansas City Chiefs</t>
  </si>
  <si>
    <t>New York Giants</t>
  </si>
  <si>
    <t>Los Angeles Rams</t>
  </si>
  <si>
    <t>Chicago Bears</t>
  </si>
  <si>
    <t>Jacksonville Jaguars</t>
  </si>
  <si>
    <t>Dallas Cowboys</t>
  </si>
  <si>
    <t>Seattle Seahawks</t>
  </si>
  <si>
    <t>Cleveland Browns</t>
  </si>
  <si>
    <t>Cincinnati Bengals</t>
  </si>
  <si>
    <t>New York Jets</t>
  </si>
  <si>
    <t>Las Vegas Raiders</t>
  </si>
  <si>
    <t>Avg Team</t>
  </si>
  <si>
    <t>League Total</t>
  </si>
  <si>
    <t>Avg Tm/G</t>
  </si>
  <si>
    <t>TO%</t>
  </si>
  <si>
    <t>Sc%</t>
  </si>
  <si>
    <t>1stPy</t>
  </si>
  <si>
    <t>Pen</t>
  </si>
  <si>
    <t>1stD</t>
  </si>
  <si>
    <t>NY/A</t>
  </si>
  <si>
    <t>Int</t>
  </si>
  <si>
    <t>Cmp</t>
  </si>
  <si>
    <t>FL</t>
  </si>
  <si>
    <t>TO</t>
  </si>
  <si>
    <t>Y/P</t>
  </si>
  <si>
    <t>Ply</t>
  </si>
  <si>
    <t>PF</t>
  </si>
  <si>
    <t>Penalties</t>
  </si>
  <si>
    <t>Rushing</t>
  </si>
  <si>
    <t>Passing</t>
  </si>
  <si>
    <t>Tot Yds &amp; TO</t>
  </si>
  <si>
    <t>GWD</t>
  </si>
  <si>
    <t>4QC</t>
  </si>
  <si>
    <t>ANY/A</t>
  </si>
  <si>
    <t>Sk%</t>
  </si>
  <si>
    <t>Sk</t>
  </si>
  <si>
    <t>Rate</t>
  </si>
  <si>
    <t>Y/C</t>
  </si>
  <si>
    <t>AY/A</t>
  </si>
  <si>
    <t>Int%</t>
  </si>
  <si>
    <t>TD%</t>
  </si>
  <si>
    <t>Cmp%</t>
  </si>
  <si>
    <t>Position</t>
  </si>
  <si>
    <t>Games</t>
  </si>
  <si>
    <t>Car</t>
  </si>
  <si>
    <t>RuYD</t>
  </si>
  <si>
    <t>RuTD</t>
  </si>
  <si>
    <t>Tar</t>
  </si>
  <si>
    <t>Rec</t>
  </si>
  <si>
    <t>ReYD</t>
  </si>
  <si>
    <t>ReTD</t>
  </si>
  <si>
    <t>PaAtt</t>
  </si>
  <si>
    <t>Comp</t>
  </si>
  <si>
    <t>PaYD</t>
  </si>
  <si>
    <t>PaTD</t>
  </si>
  <si>
    <t>INT</t>
  </si>
  <si>
    <t>Mod Rate</t>
  </si>
  <si>
    <t>RB</t>
  </si>
  <si>
    <t>WR</t>
  </si>
  <si>
    <t>QB</t>
  </si>
  <si>
    <t>TE</t>
  </si>
  <si>
    <t>Name</t>
  </si>
  <si>
    <t>Team</t>
  </si>
  <si>
    <t>Wk17</t>
  </si>
  <si>
    <t>Pos</t>
  </si>
  <si>
    <t>Pos Rk</t>
  </si>
  <si>
    <t>Rank</t>
  </si>
  <si>
    <t>ADP</t>
  </si>
  <si>
    <t>Rookie</t>
  </si>
  <si>
    <t>+/-</t>
  </si>
  <si>
    <t>id</t>
  </si>
  <si>
    <t>ADP Mod</t>
  </si>
  <si>
    <t>HPPR</t>
  </si>
  <si>
    <t>PG</t>
  </si>
  <si>
    <t>Gm</t>
  </si>
  <si>
    <t>PaATT</t>
  </si>
  <si>
    <t>Att%</t>
  </si>
  <si>
    <t>Comp%</t>
  </si>
  <si>
    <t>YPA</t>
  </si>
  <si>
    <t>INT%</t>
  </si>
  <si>
    <t>Car%</t>
  </si>
  <si>
    <t>YPC</t>
  </si>
  <si>
    <t>Tar%</t>
  </si>
  <si>
    <t>YPT</t>
  </si>
  <si>
    <t>Ashton Jeanty</t>
  </si>
  <si>
    <t>FA</t>
  </si>
  <si>
    <t>RB4</t>
  </si>
  <si>
    <t>dc9f2658-d0ce-477a-8c1f-d0b70c3a3c25</t>
  </si>
  <si>
    <t>Tetairoa McMillan</t>
  </si>
  <si>
    <t>WR22</t>
  </si>
  <si>
    <t>377ba63d-bda8-486e-9ab5-4b86ee3944b9</t>
  </si>
  <si>
    <t>Luther Burden III</t>
  </si>
  <si>
    <t>WR38</t>
  </si>
  <si>
    <t>d8dedcee-12da-4022-9444-75c536c0bf2b</t>
  </si>
  <si>
    <t>Emeka Egbuka</t>
  </si>
  <si>
    <t>WR39</t>
  </si>
  <si>
    <t>f5054107-d824-4233-9ac9-d03bca9eedf2</t>
  </si>
  <si>
    <t>Cam Ward</t>
  </si>
  <si>
    <t>QB21</t>
  </si>
  <si>
    <t>985e271f-a9ff-4ed0-943f-569b1d8cc4d1</t>
  </si>
  <si>
    <t>Omarion Hampton</t>
  </si>
  <si>
    <t>RB17</t>
  </si>
  <si>
    <t>5a00d139-d838-4968-8555-bf0de26ad52f</t>
  </si>
  <si>
    <t>Shedeur Sanders</t>
  </si>
  <si>
    <t>QB27</t>
  </si>
  <si>
    <t>ba55deb5-ec96-4411-9027-edcd1dfdd01e</t>
  </si>
  <si>
    <t>Kaleb Johnson</t>
  </si>
  <si>
    <t>RB21</t>
  </si>
  <si>
    <t>6aed6fce-2c8f-4333-9eaf-0d60e4ce4693</t>
  </si>
  <si>
    <t>TreVeyon Henderson</t>
  </si>
  <si>
    <t>RB19</t>
  </si>
  <si>
    <t>f7bdd2c5-f278-4e3d-aa6b-a7b353ee162f</t>
  </si>
  <si>
    <t>Matthew Golden</t>
  </si>
  <si>
    <t>WR48</t>
  </si>
  <si>
    <t>71184e23-4ef5-4e1f-b4dc-23bf64e5f929</t>
  </si>
  <si>
    <t>Quinshon Judkins</t>
  </si>
  <si>
    <t>RB24</t>
  </si>
  <si>
    <t>46f00a29-b7aa-4a69-9a3b-17851be394b8</t>
  </si>
  <si>
    <t>Travis Hunter</t>
  </si>
  <si>
    <t>WR60</t>
  </si>
  <si>
    <t>cbe59921-f2a5-4987-bb5e-2686ec73bc4b</t>
  </si>
  <si>
    <t>Tre Harris</t>
  </si>
  <si>
    <t>WR59</t>
  </si>
  <si>
    <t>2b5aebd1-b709-41d3-96c6-ff1cd8b8025c</t>
  </si>
  <si>
    <t>Isaiah Bond</t>
  </si>
  <si>
    <t>WR66</t>
  </si>
  <si>
    <t>8a2f104f-f640-4830-bf69-138da4084f41</t>
  </si>
  <si>
    <t>Cam Skattebo</t>
  </si>
  <si>
    <t>RB38</t>
  </si>
  <si>
    <t>2b840742-8233-4de4-a073-be236ca59595</t>
  </si>
  <si>
    <t>Jalen Royals</t>
  </si>
  <si>
    <t>WR72</t>
  </si>
  <si>
    <t>aa4c3f92-5076-4c51-aa3c-962efecbb462</t>
  </si>
  <si>
    <t>Jayden Higgins</t>
  </si>
  <si>
    <t>WR73</t>
  </si>
  <si>
    <t>27747522-e1d5-47e2-9124-7c729cc1834e</t>
  </si>
  <si>
    <t>Devin Neal</t>
  </si>
  <si>
    <t>RB36</t>
  </si>
  <si>
    <t>85245e8d-c5ca-4a51-a935-06bcd38d63b2</t>
  </si>
  <si>
    <t>Xavier Restrepo</t>
  </si>
  <si>
    <t>WR65</t>
  </si>
  <si>
    <t>fd917e13-1595-4d7b-996f-0130eb43edfe</t>
  </si>
  <si>
    <t>Ollie Gordon II</t>
  </si>
  <si>
    <t>RB55</t>
  </si>
  <si>
    <t>ca6a9c85-5513-46c5-987d-8d97d082ff09</t>
  </si>
  <si>
    <t>Jack Bech</t>
  </si>
  <si>
    <t>WR80</t>
  </si>
  <si>
    <t>ed45a726-b401-4d71-bd3c-c70044b355f3</t>
  </si>
  <si>
    <t>Elic Ayomanor</t>
  </si>
  <si>
    <t>WR68</t>
  </si>
  <si>
    <t>8ab364d5-d787-4f0e-b7bd-26a6708cfc1a</t>
  </si>
  <si>
    <t>Ricky White</t>
  </si>
  <si>
    <t>WR88</t>
  </si>
  <si>
    <t>6e65265d-a4c7-41e5-aae5-c20f8a868387</t>
  </si>
  <si>
    <t>Tory Horton</t>
  </si>
  <si>
    <t>WR89</t>
  </si>
  <si>
    <t>ac1d6f18-4878-4753-900e-eab84a8b20d6</t>
  </si>
  <si>
    <t>Tai Felton</t>
  </si>
  <si>
    <t>WR102</t>
  </si>
  <si>
    <t>98ab38bc-0915-4467-906c-365b878a8c2e</t>
  </si>
  <si>
    <t>Savion Williams</t>
  </si>
  <si>
    <t>WR77</t>
  </si>
  <si>
    <t>26e82785-f295-49aa-b38e-6245955cbf34</t>
  </si>
  <si>
    <t>Woody Marks</t>
  </si>
  <si>
    <t>RB78</t>
  </si>
  <si>
    <t>6b107a45-cf1a-4dfd-8cc8-945831ad1667</t>
  </si>
  <si>
    <t>Tez Johnson</t>
  </si>
  <si>
    <t>WR78</t>
  </si>
  <si>
    <t>b2646fea-6cd2-43c6-87a6-f7832aa120c4</t>
  </si>
  <si>
    <t>Dylan Sampson</t>
  </si>
  <si>
    <t>RB40</t>
  </si>
  <si>
    <t>d907807c-f5b6-4d19-8bde-8a4f733e86fc</t>
  </si>
  <si>
    <t>Jaylin Noel</t>
  </si>
  <si>
    <t>WR85</t>
  </si>
  <si>
    <t>03fa5abb-9a02-4a55-8ea4-2be0789cc486</t>
  </si>
  <si>
    <t>DJ Giddens</t>
  </si>
  <si>
    <t>RB58</t>
  </si>
  <si>
    <t>0d2598f2-8c30-4d9b-8e1a-be92e18f58d6</t>
  </si>
  <si>
    <t>Jordan James</t>
  </si>
  <si>
    <t>RB67</t>
  </si>
  <si>
    <t>6332e4fb-ae3c-4c71-8ad6-b8b4891d4da1</t>
  </si>
  <si>
    <t>RJ Harvey</t>
  </si>
  <si>
    <t>RB54</t>
  </si>
  <si>
    <t>2aee5be9-da00-4310-9a4f-b653318ecc24</t>
  </si>
  <si>
    <t>Tyler Warren</t>
  </si>
  <si>
    <t>TE8</t>
  </si>
  <si>
    <t>db9ebcd6-37c0-4541-b196-6dc5229b77f5</t>
  </si>
  <si>
    <t>Trevor Etienne</t>
  </si>
  <si>
    <t>RB74</t>
  </si>
  <si>
    <t>f28c0797-90fc-4de6-8ce9-63c41de9c45b</t>
  </si>
  <si>
    <t>Kalel Mullings</t>
  </si>
  <si>
    <t>RB63</t>
  </si>
  <si>
    <t>772b30ac-426e-445c-aeca-b0cfdd5601cb</t>
  </si>
  <si>
    <t>Bhayshul Tuten</t>
  </si>
  <si>
    <t>RB75</t>
  </si>
  <si>
    <t>969daecb-eacd-4590-8b20-fd5682627f7d</t>
  </si>
  <si>
    <t>Rahiem Sanders</t>
  </si>
  <si>
    <t>RB64</t>
  </si>
  <si>
    <t>5ddab591-f590-449e-95be-bbb9e201dc7b</t>
  </si>
  <si>
    <t>Kyle Monangai</t>
  </si>
  <si>
    <t>RB81</t>
  </si>
  <si>
    <t>1b60cd29-2a8b-4937-b9c1-d5eb778f428d</t>
  </si>
  <si>
    <t>Damien Martinez</t>
  </si>
  <si>
    <t>RB61</t>
  </si>
  <si>
    <t>46a140dc-52d0-4533-b640-180836f05f56</t>
  </si>
  <si>
    <t>Brashard Smith</t>
  </si>
  <si>
    <t>RB59</t>
  </si>
  <si>
    <t>25711927-5878-48b0-92fd-61e2b2bd5266</t>
  </si>
  <si>
    <t>LeQuint Allen Jr.</t>
  </si>
  <si>
    <t>RB62</t>
  </si>
  <si>
    <t>a16c6edd-e99a-4622-b40a-df98f4b90059</t>
  </si>
  <si>
    <t>Colston Loveland</t>
  </si>
  <si>
    <t>TE13</t>
  </si>
  <si>
    <t>f926f55d-f9bc-4023-b40d-4f6676dff716</t>
  </si>
  <si>
    <t>Harold Fannin Jr.</t>
  </si>
  <si>
    <t>TE22</t>
  </si>
  <si>
    <t>671b5fc8-35e6-40fc-a04e-fdae1079d532</t>
  </si>
  <si>
    <t>Gunnar Helm</t>
  </si>
  <si>
    <t>TE36</t>
  </si>
  <si>
    <t>d6f71a88-60fb-47a0-8572-d1f9c66cd6bc</t>
  </si>
  <si>
    <t>Elijah Arroyo</t>
  </si>
  <si>
    <t>TE29</t>
  </si>
  <si>
    <t>63b14120-1d8e-48c2-b6b0-3f12c49990aa</t>
  </si>
  <si>
    <t>Mason Taylor</t>
  </si>
  <si>
    <t>TE27</t>
  </si>
  <si>
    <t>4b1309a5-25c2-49f5-90c0-3737b5f869c4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</si>
</sst>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8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8" fontId="18" fillId="0" borderId="11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169" fontId="18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69" fontId="0" fillId="0" borderId="0" xfId="1" applyNumberFormat="1" applyFon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bjoh\NFLData\data\rookie_projections.xlsx" TargetMode="External"/><Relationship Id="rId1" Type="http://schemas.openxmlformats.org/officeDocument/2006/relationships/externalLinkPath" Target="/Users/xbjoh/NFLData/data/rookie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s"/>
      <sheetName val="Base_Players"/>
    </sheetNames>
    <sheetDataSet>
      <sheetData sheetId="0"/>
      <sheetData sheetId="1">
        <row r="1">
          <cell r="A1" t="str">
            <v>Position</v>
          </cell>
          <cell r="C1" t="str">
            <v>Car</v>
          </cell>
          <cell r="D1" t="str">
            <v>RuYD</v>
          </cell>
          <cell r="E1" t="str">
            <v>RuTD</v>
          </cell>
          <cell r="F1" t="str">
            <v>Tar</v>
          </cell>
          <cell r="G1" t="str">
            <v>Rec</v>
          </cell>
          <cell r="H1" t="str">
            <v>ReYD</v>
          </cell>
          <cell r="I1" t="str">
            <v>ReTD</v>
          </cell>
          <cell r="J1" t="str">
            <v>PaAtt</v>
          </cell>
          <cell r="K1" t="str">
            <v>Comp</v>
          </cell>
          <cell r="L1" t="str">
            <v>PaYD</v>
          </cell>
          <cell r="M1" t="str">
            <v>PaTD</v>
          </cell>
          <cell r="N1" t="str">
            <v>INT</v>
          </cell>
          <cell r="O1" t="str">
            <v>Mod Rate</v>
          </cell>
        </row>
        <row r="2">
          <cell r="A2" t="str">
            <v>RB</v>
          </cell>
          <cell r="C2">
            <v>180</v>
          </cell>
          <cell r="D2">
            <v>850</v>
          </cell>
          <cell r="E2">
            <v>7</v>
          </cell>
          <cell r="F2">
            <v>40</v>
          </cell>
          <cell r="G2">
            <v>25</v>
          </cell>
          <cell r="H2">
            <v>275</v>
          </cell>
          <cell r="I2">
            <v>2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125</v>
          </cell>
        </row>
        <row r="3">
          <cell r="A3" t="str">
            <v>WR</v>
          </cell>
          <cell r="C3">
            <v>5</v>
          </cell>
          <cell r="D3">
            <v>35</v>
          </cell>
          <cell r="E3">
            <v>0</v>
          </cell>
          <cell r="F3">
            <v>90</v>
          </cell>
          <cell r="G3">
            <v>65</v>
          </cell>
          <cell r="H3">
            <v>1100</v>
          </cell>
          <cell r="I3">
            <v>9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140</v>
          </cell>
        </row>
        <row r="4">
          <cell r="A4" t="str">
            <v>QB</v>
          </cell>
          <cell r="C4">
            <v>40</v>
          </cell>
          <cell r="D4">
            <v>220</v>
          </cell>
          <cell r="E4">
            <v>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500</v>
          </cell>
          <cell r="K4">
            <v>315</v>
          </cell>
          <cell r="L4">
            <v>3200</v>
          </cell>
          <cell r="M4">
            <v>18</v>
          </cell>
          <cell r="N4">
            <v>12</v>
          </cell>
          <cell r="O4">
            <v>250</v>
          </cell>
        </row>
        <row r="5">
          <cell r="A5" t="str">
            <v>TE</v>
          </cell>
          <cell r="C5">
            <v>2</v>
          </cell>
          <cell r="D5">
            <v>10</v>
          </cell>
          <cell r="E5">
            <v>0</v>
          </cell>
          <cell r="F5">
            <v>45</v>
          </cell>
          <cell r="G5">
            <v>35</v>
          </cell>
          <cell r="H5">
            <v>450</v>
          </cell>
          <cell r="I5">
            <v>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2C4D-E915-4F21-8F86-96EF2E320216}">
  <sheetPr codeName="Sheet1"/>
  <dimension ref="A1:AB37"/>
  <sheetViews>
    <sheetView tabSelected="1" workbookViewId="0">
      <selection activeCell="K41" sqref="K41"/>
    </sheetView>
  </sheetViews>
  <sheetFormatPr defaultRowHeight="15" x14ac:dyDescent="0.25"/>
  <cols>
    <col min="1" max="1" width="3.140625" bestFit="1" customWidth="1"/>
    <col min="2" max="2" width="24.140625" bestFit="1" customWidth="1"/>
    <col min="3" max="3" width="3" bestFit="1" customWidth="1"/>
    <col min="4" max="4" width="6" bestFit="1" customWidth="1"/>
    <col min="5" max="6" width="7" bestFit="1" customWidth="1"/>
    <col min="7" max="7" width="4.140625" bestFit="1" customWidth="1"/>
    <col min="8" max="8" width="5" bestFit="1" customWidth="1"/>
    <col min="9" max="9" width="4" bestFit="1" customWidth="1"/>
    <col min="10" max="12" width="6" bestFit="1" customWidth="1"/>
    <col min="13" max="13" width="7" bestFit="1" customWidth="1"/>
    <col min="14" max="15" width="5" bestFit="1" customWidth="1"/>
    <col min="16" max="16" width="5.7109375" bestFit="1" customWidth="1"/>
    <col min="17" max="18" width="6" bestFit="1" customWidth="1"/>
    <col min="19" max="19" width="7" bestFit="1" customWidth="1"/>
    <col min="20" max="20" width="4" bestFit="1" customWidth="1"/>
    <col min="21" max="21" width="4.28515625" bestFit="1" customWidth="1"/>
    <col min="22" max="24" width="6" bestFit="1" customWidth="1"/>
    <col min="25" max="25" width="5.7109375" bestFit="1" customWidth="1"/>
    <col min="26" max="27" width="5" bestFit="1" customWidth="1"/>
    <col min="28" max="28" width="7.7109375" bestFit="1" customWidth="1"/>
  </cols>
  <sheetData>
    <row r="1" spans="1:28" ht="15" customHeight="1" x14ac:dyDescent="0.25">
      <c r="A1" s="3"/>
      <c r="B1" s="3"/>
      <c r="C1" s="1"/>
      <c r="D1" s="1"/>
      <c r="E1" s="1"/>
      <c r="F1" s="3" t="s">
        <v>62</v>
      </c>
      <c r="G1" s="3"/>
      <c r="H1" s="3"/>
      <c r="I1" s="1"/>
      <c r="J1" s="1"/>
      <c r="K1" s="3" t="s">
        <v>61</v>
      </c>
      <c r="L1" s="3"/>
      <c r="M1" s="3"/>
      <c r="N1" s="3"/>
      <c r="O1" s="3"/>
      <c r="P1" s="3"/>
      <c r="Q1" s="3"/>
      <c r="R1" s="3" t="s">
        <v>60</v>
      </c>
      <c r="S1" s="3"/>
      <c r="T1" s="3"/>
      <c r="U1" s="3"/>
      <c r="V1" s="3"/>
      <c r="W1" s="3" t="s">
        <v>59</v>
      </c>
      <c r="X1" s="3"/>
      <c r="Y1" s="3"/>
      <c r="Z1" s="3"/>
      <c r="AA1" s="3"/>
      <c r="AB1" s="1"/>
    </row>
    <row r="2" spans="1:28" x14ac:dyDescent="0.25">
      <c r="A2" s="1" t="s">
        <v>0</v>
      </c>
      <c r="B2" s="1" t="s">
        <v>1</v>
      </c>
      <c r="C2" s="1" t="s">
        <v>2</v>
      </c>
      <c r="D2" s="1" t="s">
        <v>58</v>
      </c>
      <c r="E2" s="1" t="s">
        <v>4</v>
      </c>
      <c r="F2" s="1" t="s">
        <v>57</v>
      </c>
      <c r="G2" s="1" t="s">
        <v>56</v>
      </c>
      <c r="H2" s="1" t="s">
        <v>55</v>
      </c>
      <c r="I2" s="1" t="s">
        <v>54</v>
      </c>
      <c r="J2" s="1" t="s">
        <v>50</v>
      </c>
      <c r="K2" s="1" t="s">
        <v>53</v>
      </c>
      <c r="L2" s="1" t="s">
        <v>3</v>
      </c>
      <c r="M2" s="1" t="s">
        <v>4</v>
      </c>
      <c r="N2" s="1" t="s">
        <v>5</v>
      </c>
      <c r="O2" s="1" t="s">
        <v>52</v>
      </c>
      <c r="P2" s="1" t="s">
        <v>51</v>
      </c>
      <c r="Q2" s="1" t="s">
        <v>50</v>
      </c>
      <c r="R2" s="1" t="s">
        <v>3</v>
      </c>
      <c r="S2" s="1" t="s">
        <v>4</v>
      </c>
      <c r="T2" s="1" t="s">
        <v>5</v>
      </c>
      <c r="U2" s="1" t="s">
        <v>7</v>
      </c>
      <c r="V2" s="1" t="s">
        <v>50</v>
      </c>
      <c r="W2" s="1" t="s">
        <v>49</v>
      </c>
      <c r="X2" s="1" t="s">
        <v>4</v>
      </c>
      <c r="Y2" s="1" t="s">
        <v>48</v>
      </c>
      <c r="Z2" s="1" t="s">
        <v>47</v>
      </c>
      <c r="AA2" s="1" t="s">
        <v>46</v>
      </c>
      <c r="AB2" s="1" t="s">
        <v>10</v>
      </c>
    </row>
    <row r="3" spans="1:28" x14ac:dyDescent="0.25">
      <c r="A3" s="1">
        <v>1</v>
      </c>
      <c r="B3" s="2" t="s">
        <v>16</v>
      </c>
      <c r="C3" s="2">
        <v>17</v>
      </c>
      <c r="D3" s="2">
        <v>564</v>
      </c>
      <c r="E3" s="2">
        <v>6962</v>
      </c>
      <c r="F3" s="2">
        <v>1118</v>
      </c>
      <c r="G3" s="2">
        <v>6.2</v>
      </c>
      <c r="H3" s="2">
        <v>15</v>
      </c>
      <c r="I3" s="2">
        <v>3</v>
      </c>
      <c r="J3" s="2">
        <v>410</v>
      </c>
      <c r="K3" s="2">
        <v>399</v>
      </c>
      <c r="L3" s="2">
        <v>551</v>
      </c>
      <c r="M3" s="2">
        <v>4474</v>
      </c>
      <c r="N3" s="2">
        <v>39</v>
      </c>
      <c r="O3" s="2">
        <v>12</v>
      </c>
      <c r="P3" s="2">
        <v>7.7</v>
      </c>
      <c r="Q3" s="2">
        <v>242</v>
      </c>
      <c r="R3" s="2">
        <v>534</v>
      </c>
      <c r="S3" s="2">
        <v>2488</v>
      </c>
      <c r="T3" s="2">
        <v>29</v>
      </c>
      <c r="U3" s="2">
        <v>4.7</v>
      </c>
      <c r="V3" s="2">
        <v>144</v>
      </c>
      <c r="W3" s="2">
        <v>107</v>
      </c>
      <c r="X3" s="2">
        <v>988</v>
      </c>
      <c r="Y3" s="2">
        <v>24</v>
      </c>
      <c r="Z3" s="2">
        <v>51.6</v>
      </c>
      <c r="AA3" s="2">
        <v>8.1999999999999993</v>
      </c>
      <c r="AB3" s="2">
        <v>269.8</v>
      </c>
    </row>
    <row r="4" spans="1:28" x14ac:dyDescent="0.25">
      <c r="A4" s="1">
        <v>2</v>
      </c>
      <c r="B4" s="2" t="s">
        <v>19</v>
      </c>
      <c r="C4" s="2">
        <v>17</v>
      </c>
      <c r="D4" s="2">
        <v>525</v>
      </c>
      <c r="E4" s="2">
        <v>6105</v>
      </c>
      <c r="F4" s="2">
        <v>1025</v>
      </c>
      <c r="G4" s="2">
        <v>6</v>
      </c>
      <c r="H4" s="2">
        <v>8</v>
      </c>
      <c r="I4" s="2">
        <v>2</v>
      </c>
      <c r="J4" s="2">
        <v>360</v>
      </c>
      <c r="K4" s="2">
        <v>329</v>
      </c>
      <c r="L4" s="2">
        <v>520</v>
      </c>
      <c r="M4" s="2">
        <v>3875</v>
      </c>
      <c r="N4" s="2">
        <v>30</v>
      </c>
      <c r="O4" s="2">
        <v>6</v>
      </c>
      <c r="P4" s="2">
        <v>7.3</v>
      </c>
      <c r="Q4" s="2">
        <v>181</v>
      </c>
      <c r="R4" s="2">
        <v>491</v>
      </c>
      <c r="S4" s="2">
        <v>2230</v>
      </c>
      <c r="T4" s="2">
        <v>32</v>
      </c>
      <c r="U4" s="2">
        <v>4.5</v>
      </c>
      <c r="V4" s="2">
        <v>140</v>
      </c>
      <c r="W4" s="2">
        <v>112</v>
      </c>
      <c r="X4" s="2">
        <v>833</v>
      </c>
      <c r="Y4" s="2">
        <v>39</v>
      </c>
      <c r="Z4" s="2">
        <v>49.7</v>
      </c>
      <c r="AA4" s="2">
        <v>4.5999999999999996</v>
      </c>
      <c r="AB4" s="2">
        <v>266.70999999999998</v>
      </c>
    </row>
    <row r="5" spans="1:28" x14ac:dyDescent="0.25">
      <c r="A5" s="1">
        <v>3</v>
      </c>
      <c r="B5" s="2" t="s">
        <v>11</v>
      </c>
      <c r="C5" s="2">
        <v>17</v>
      </c>
      <c r="D5" s="2">
        <v>518</v>
      </c>
      <c r="E5" s="2">
        <v>7224</v>
      </c>
      <c r="F5" s="2">
        <v>1055</v>
      </c>
      <c r="G5" s="2">
        <v>6.8</v>
      </c>
      <c r="H5" s="2">
        <v>11</v>
      </c>
      <c r="I5" s="2">
        <v>7</v>
      </c>
      <c r="J5" s="2">
        <v>393</v>
      </c>
      <c r="K5" s="2">
        <v>318</v>
      </c>
      <c r="L5" s="2">
        <v>477</v>
      </c>
      <c r="M5" s="2">
        <v>4035</v>
      </c>
      <c r="N5" s="2">
        <v>41</v>
      </c>
      <c r="O5" s="2">
        <v>4</v>
      </c>
      <c r="P5" s="2">
        <v>8.1</v>
      </c>
      <c r="Q5" s="2">
        <v>199</v>
      </c>
      <c r="R5" s="2">
        <v>554</v>
      </c>
      <c r="S5" s="2">
        <v>3189</v>
      </c>
      <c r="T5" s="2">
        <v>21</v>
      </c>
      <c r="U5" s="2">
        <v>5.8</v>
      </c>
      <c r="V5" s="2">
        <v>164</v>
      </c>
      <c r="W5" s="2">
        <v>132</v>
      </c>
      <c r="X5" s="2">
        <v>1120</v>
      </c>
      <c r="Y5" s="2">
        <v>30</v>
      </c>
      <c r="Z5" s="2">
        <v>47</v>
      </c>
      <c r="AA5" s="2">
        <v>6.1</v>
      </c>
      <c r="AB5" s="2">
        <v>300.81</v>
      </c>
    </row>
    <row r="6" spans="1:28" x14ac:dyDescent="0.25">
      <c r="A6" s="1">
        <v>4</v>
      </c>
      <c r="B6" s="2" t="s">
        <v>14</v>
      </c>
      <c r="C6" s="2">
        <v>17</v>
      </c>
      <c r="D6" s="2">
        <v>502</v>
      </c>
      <c r="E6" s="2">
        <v>6793</v>
      </c>
      <c r="F6" s="2">
        <v>1094</v>
      </c>
      <c r="G6" s="2">
        <v>6.2</v>
      </c>
      <c r="H6" s="2">
        <v>23</v>
      </c>
      <c r="I6" s="2">
        <v>7</v>
      </c>
      <c r="J6" s="2">
        <v>395</v>
      </c>
      <c r="K6" s="2">
        <v>408</v>
      </c>
      <c r="L6" s="2">
        <v>571</v>
      </c>
      <c r="M6" s="2">
        <v>4257</v>
      </c>
      <c r="N6" s="2">
        <v>41</v>
      </c>
      <c r="O6" s="2">
        <v>16</v>
      </c>
      <c r="P6" s="2">
        <v>7</v>
      </c>
      <c r="Q6" s="2">
        <v>224</v>
      </c>
      <c r="R6" s="2">
        <v>483</v>
      </c>
      <c r="S6" s="2">
        <v>2536</v>
      </c>
      <c r="T6" s="2">
        <v>16</v>
      </c>
      <c r="U6" s="2">
        <v>5.3</v>
      </c>
      <c r="V6" s="2">
        <v>137</v>
      </c>
      <c r="W6" s="2">
        <v>108</v>
      </c>
      <c r="X6" s="2">
        <v>839</v>
      </c>
      <c r="Y6" s="2">
        <v>34</v>
      </c>
      <c r="Z6" s="2">
        <v>48.1</v>
      </c>
      <c r="AA6" s="2">
        <v>12.7</v>
      </c>
      <c r="AB6" s="2">
        <v>207.09</v>
      </c>
    </row>
    <row r="7" spans="1:28" x14ac:dyDescent="0.25">
      <c r="A7" s="1">
        <v>5</v>
      </c>
      <c r="B7" s="2" t="s">
        <v>13</v>
      </c>
      <c r="C7" s="2">
        <v>17</v>
      </c>
      <c r="D7" s="2">
        <v>485</v>
      </c>
      <c r="E7" s="2">
        <v>6284</v>
      </c>
      <c r="F7" s="2">
        <v>1101</v>
      </c>
      <c r="G7" s="2">
        <v>5.7</v>
      </c>
      <c r="H7" s="2">
        <v>16</v>
      </c>
      <c r="I7" s="2">
        <v>7</v>
      </c>
      <c r="J7" s="2">
        <v>380</v>
      </c>
      <c r="K7" s="2">
        <v>365</v>
      </c>
      <c r="L7" s="2">
        <v>525</v>
      </c>
      <c r="M7" s="2">
        <v>3665</v>
      </c>
      <c r="N7" s="2">
        <v>29</v>
      </c>
      <c r="O7" s="2">
        <v>9</v>
      </c>
      <c r="P7" s="2">
        <v>6.4</v>
      </c>
      <c r="Q7" s="2">
        <v>192</v>
      </c>
      <c r="R7" s="2">
        <v>526</v>
      </c>
      <c r="S7" s="2">
        <v>2619</v>
      </c>
      <c r="T7" s="2">
        <v>25</v>
      </c>
      <c r="U7" s="2">
        <v>5</v>
      </c>
      <c r="V7" s="2">
        <v>154</v>
      </c>
      <c r="W7" s="2">
        <v>111</v>
      </c>
      <c r="X7" s="2">
        <v>960</v>
      </c>
      <c r="Y7" s="2">
        <v>34</v>
      </c>
      <c r="Z7" s="2">
        <v>50</v>
      </c>
      <c r="AA7" s="2">
        <v>8</v>
      </c>
      <c r="AB7" s="2">
        <v>242.98</v>
      </c>
    </row>
    <row r="8" spans="1:28" x14ac:dyDescent="0.25">
      <c r="A8" s="1">
        <v>6</v>
      </c>
      <c r="B8" s="2" t="s">
        <v>40</v>
      </c>
      <c r="C8" s="2">
        <v>17</v>
      </c>
      <c r="D8" s="2">
        <v>472</v>
      </c>
      <c r="E8" s="2">
        <v>6214</v>
      </c>
      <c r="F8" s="2">
        <v>1080</v>
      </c>
      <c r="G8" s="2">
        <v>5.8</v>
      </c>
      <c r="H8" s="2">
        <v>22</v>
      </c>
      <c r="I8" s="2">
        <v>13</v>
      </c>
      <c r="J8" s="2">
        <v>376</v>
      </c>
      <c r="K8" s="2">
        <v>460</v>
      </c>
      <c r="L8" s="2">
        <v>652</v>
      </c>
      <c r="M8" s="2">
        <v>4640</v>
      </c>
      <c r="N8" s="2">
        <v>43</v>
      </c>
      <c r="O8" s="2">
        <v>9</v>
      </c>
      <c r="P8" s="2">
        <v>6.6</v>
      </c>
      <c r="Q8" s="2">
        <v>253</v>
      </c>
      <c r="R8" s="2">
        <v>380</v>
      </c>
      <c r="S8" s="2">
        <v>1574</v>
      </c>
      <c r="T8" s="2">
        <v>11</v>
      </c>
      <c r="U8" s="2">
        <v>4.0999999999999996</v>
      </c>
      <c r="V8" s="2">
        <v>88</v>
      </c>
      <c r="W8" s="2">
        <v>101</v>
      </c>
      <c r="X8" s="2">
        <v>780</v>
      </c>
      <c r="Y8" s="2">
        <v>35</v>
      </c>
      <c r="Z8" s="2">
        <v>43.6</v>
      </c>
      <c r="AA8" s="2">
        <v>10.5</v>
      </c>
      <c r="AB8" s="2">
        <v>150.85</v>
      </c>
    </row>
    <row r="9" spans="1:28" x14ac:dyDescent="0.25">
      <c r="A9" s="1">
        <v>7</v>
      </c>
      <c r="B9" s="2" t="s">
        <v>12</v>
      </c>
      <c r="C9" s="2">
        <v>17</v>
      </c>
      <c r="D9" s="2">
        <v>463</v>
      </c>
      <c r="E9" s="2">
        <v>6242</v>
      </c>
      <c r="F9" s="2">
        <v>1114</v>
      </c>
      <c r="G9" s="2">
        <v>5.6</v>
      </c>
      <c r="H9" s="2">
        <v>15</v>
      </c>
      <c r="I9" s="2">
        <v>9</v>
      </c>
      <c r="J9" s="2">
        <v>360</v>
      </c>
      <c r="K9" s="2">
        <v>303</v>
      </c>
      <c r="L9" s="2">
        <v>448</v>
      </c>
      <c r="M9" s="2">
        <v>3194</v>
      </c>
      <c r="N9" s="2">
        <v>24</v>
      </c>
      <c r="O9" s="2">
        <v>6</v>
      </c>
      <c r="P9" s="2">
        <v>6.5</v>
      </c>
      <c r="Q9" s="2">
        <v>168</v>
      </c>
      <c r="R9" s="2">
        <v>621</v>
      </c>
      <c r="S9" s="2">
        <v>3048</v>
      </c>
      <c r="T9" s="2">
        <v>29</v>
      </c>
      <c r="U9" s="2">
        <v>4.9000000000000004</v>
      </c>
      <c r="V9" s="2">
        <v>164</v>
      </c>
      <c r="W9" s="2">
        <v>103</v>
      </c>
      <c r="X9" s="2">
        <v>793</v>
      </c>
      <c r="Y9" s="2">
        <v>28</v>
      </c>
      <c r="Z9" s="2">
        <v>44.5</v>
      </c>
      <c r="AA9" s="2">
        <v>6.6</v>
      </c>
      <c r="AB9" s="2">
        <v>202.72</v>
      </c>
    </row>
    <row r="10" spans="1:28" x14ac:dyDescent="0.25">
      <c r="A10" s="1">
        <v>8</v>
      </c>
      <c r="B10" s="2" t="s">
        <v>15</v>
      </c>
      <c r="C10" s="2">
        <v>17</v>
      </c>
      <c r="D10" s="2">
        <v>460</v>
      </c>
      <c r="E10" s="2">
        <v>6303</v>
      </c>
      <c r="F10" s="2">
        <v>1027</v>
      </c>
      <c r="G10" s="2">
        <v>6.1</v>
      </c>
      <c r="H10" s="2">
        <v>19</v>
      </c>
      <c r="I10" s="2">
        <v>8</v>
      </c>
      <c r="J10" s="2">
        <v>343</v>
      </c>
      <c r="K10" s="2">
        <v>308</v>
      </c>
      <c r="L10" s="2">
        <v>479</v>
      </c>
      <c r="M10" s="2">
        <v>3807</v>
      </c>
      <c r="N10" s="2">
        <v>28</v>
      </c>
      <c r="O10" s="2">
        <v>11</v>
      </c>
      <c r="P10" s="2">
        <v>7.6</v>
      </c>
      <c r="Q10" s="2">
        <v>171</v>
      </c>
      <c r="R10" s="2">
        <v>526</v>
      </c>
      <c r="S10" s="2">
        <v>2496</v>
      </c>
      <c r="T10" s="2">
        <v>23</v>
      </c>
      <c r="U10" s="2">
        <v>4.7</v>
      </c>
      <c r="V10" s="2">
        <v>142</v>
      </c>
      <c r="W10" s="2">
        <v>112</v>
      </c>
      <c r="X10" s="2">
        <v>836</v>
      </c>
      <c r="Y10" s="2">
        <v>30</v>
      </c>
      <c r="Z10" s="2">
        <v>45.9</v>
      </c>
      <c r="AA10" s="2">
        <v>9.9</v>
      </c>
      <c r="AB10" s="2">
        <v>138.96</v>
      </c>
    </row>
    <row r="11" spans="1:28" x14ac:dyDescent="0.25">
      <c r="A11" s="1">
        <v>9</v>
      </c>
      <c r="B11" s="2" t="s">
        <v>29</v>
      </c>
      <c r="C11" s="2">
        <v>17</v>
      </c>
      <c r="D11" s="2">
        <v>432</v>
      </c>
      <c r="E11" s="2">
        <v>5898</v>
      </c>
      <c r="F11" s="2">
        <v>1054</v>
      </c>
      <c r="G11" s="2">
        <v>5.6</v>
      </c>
      <c r="H11" s="2">
        <v>21</v>
      </c>
      <c r="I11" s="2">
        <v>9</v>
      </c>
      <c r="J11" s="2">
        <v>353</v>
      </c>
      <c r="K11" s="2">
        <v>364</v>
      </c>
      <c r="L11" s="2">
        <v>548</v>
      </c>
      <c r="M11" s="2">
        <v>4043</v>
      </c>
      <c r="N11" s="2">
        <v>35</v>
      </c>
      <c r="O11" s="2">
        <v>12</v>
      </c>
      <c r="P11" s="2">
        <v>6.8</v>
      </c>
      <c r="Q11" s="2">
        <v>210</v>
      </c>
      <c r="R11" s="2">
        <v>457</v>
      </c>
      <c r="S11" s="2">
        <v>1855</v>
      </c>
      <c r="T11" s="2">
        <v>9</v>
      </c>
      <c r="U11" s="2">
        <v>4.0999999999999996</v>
      </c>
      <c r="V11" s="2">
        <v>100</v>
      </c>
      <c r="W11" s="2">
        <v>110</v>
      </c>
      <c r="X11" s="2">
        <v>845</v>
      </c>
      <c r="Y11" s="2">
        <v>43</v>
      </c>
      <c r="Z11" s="2">
        <v>41.4</v>
      </c>
      <c r="AA11" s="2">
        <v>10.5</v>
      </c>
      <c r="AB11" s="2">
        <v>70.97</v>
      </c>
    </row>
    <row r="12" spans="1:28" x14ac:dyDescent="0.25">
      <c r="A12" s="1">
        <v>10</v>
      </c>
      <c r="B12" s="2" t="s">
        <v>26</v>
      </c>
      <c r="C12" s="2">
        <v>17</v>
      </c>
      <c r="D12" s="2">
        <v>425</v>
      </c>
      <c r="E12" s="2">
        <v>5518</v>
      </c>
      <c r="F12" s="2">
        <v>1055</v>
      </c>
      <c r="G12" s="2">
        <v>5.2</v>
      </c>
      <c r="H12" s="2">
        <v>19</v>
      </c>
      <c r="I12" s="2">
        <v>7</v>
      </c>
      <c r="J12" s="2">
        <v>315</v>
      </c>
      <c r="K12" s="2">
        <v>379</v>
      </c>
      <c r="L12" s="2">
        <v>570</v>
      </c>
      <c r="M12" s="2">
        <v>3610</v>
      </c>
      <c r="N12" s="2">
        <v>30</v>
      </c>
      <c r="O12" s="2">
        <v>12</v>
      </c>
      <c r="P12" s="2">
        <v>6.1</v>
      </c>
      <c r="Q12" s="2">
        <v>172</v>
      </c>
      <c r="R12" s="2">
        <v>461</v>
      </c>
      <c r="S12" s="2">
        <v>1908</v>
      </c>
      <c r="T12" s="2">
        <v>12</v>
      </c>
      <c r="U12" s="2">
        <v>4.0999999999999996</v>
      </c>
      <c r="V12" s="2">
        <v>124</v>
      </c>
      <c r="W12" s="2">
        <v>108</v>
      </c>
      <c r="X12" s="2">
        <v>941</v>
      </c>
      <c r="Y12" s="2">
        <v>19</v>
      </c>
      <c r="Z12" s="2">
        <v>38.4</v>
      </c>
      <c r="AA12" s="2">
        <v>10</v>
      </c>
      <c r="AB12" s="2">
        <v>48.21</v>
      </c>
    </row>
    <row r="13" spans="1:28" x14ac:dyDescent="0.25">
      <c r="A13" s="1">
        <v>11</v>
      </c>
      <c r="B13" s="2" t="s">
        <v>27</v>
      </c>
      <c r="C13" s="2">
        <v>17</v>
      </c>
      <c r="D13" s="2">
        <v>402</v>
      </c>
      <c r="E13" s="2">
        <v>5511</v>
      </c>
      <c r="F13" s="2">
        <v>1017</v>
      </c>
      <c r="G13" s="2">
        <v>5.4</v>
      </c>
      <c r="H13" s="2">
        <v>9</v>
      </c>
      <c r="I13" s="2">
        <v>6</v>
      </c>
      <c r="J13" s="2">
        <v>316</v>
      </c>
      <c r="K13" s="2">
        <v>336</v>
      </c>
      <c r="L13" s="2">
        <v>510</v>
      </c>
      <c r="M13" s="2">
        <v>3629</v>
      </c>
      <c r="N13" s="2">
        <v>23</v>
      </c>
      <c r="O13" s="2">
        <v>3</v>
      </c>
      <c r="P13" s="2">
        <v>6.6</v>
      </c>
      <c r="Q13" s="2">
        <v>176</v>
      </c>
      <c r="R13" s="2">
        <v>463</v>
      </c>
      <c r="S13" s="2">
        <v>1882</v>
      </c>
      <c r="T13" s="2">
        <v>17</v>
      </c>
      <c r="U13" s="2">
        <v>4.0999999999999996</v>
      </c>
      <c r="V13" s="2">
        <v>110</v>
      </c>
      <c r="W13" s="2">
        <v>96</v>
      </c>
      <c r="X13" s="2">
        <v>718</v>
      </c>
      <c r="Y13" s="2">
        <v>30</v>
      </c>
      <c r="Z13" s="2">
        <v>42.9</v>
      </c>
      <c r="AA13" s="2">
        <v>4.4000000000000004</v>
      </c>
      <c r="AB13" s="2">
        <v>83.28</v>
      </c>
    </row>
    <row r="14" spans="1:28" x14ac:dyDescent="0.25">
      <c r="A14" s="1">
        <v>12</v>
      </c>
      <c r="B14" s="2" t="s">
        <v>17</v>
      </c>
      <c r="C14" s="2">
        <v>17</v>
      </c>
      <c r="D14" s="2">
        <v>400</v>
      </c>
      <c r="E14" s="2">
        <v>6090</v>
      </c>
      <c r="F14" s="2">
        <v>1036</v>
      </c>
      <c r="G14" s="2">
        <v>5.9</v>
      </c>
      <c r="H14" s="2">
        <v>20</v>
      </c>
      <c r="I14" s="2">
        <v>9</v>
      </c>
      <c r="J14" s="2">
        <v>356</v>
      </c>
      <c r="K14" s="2">
        <v>374</v>
      </c>
      <c r="L14" s="2">
        <v>543</v>
      </c>
      <c r="M14" s="2">
        <v>3639</v>
      </c>
      <c r="N14" s="2">
        <v>21</v>
      </c>
      <c r="O14" s="2">
        <v>11</v>
      </c>
      <c r="P14" s="2">
        <v>6.4</v>
      </c>
      <c r="Q14" s="2">
        <v>191</v>
      </c>
      <c r="R14" s="2">
        <v>463</v>
      </c>
      <c r="S14" s="2">
        <v>2451</v>
      </c>
      <c r="T14" s="2">
        <v>18</v>
      </c>
      <c r="U14" s="2">
        <v>5.3</v>
      </c>
      <c r="V14" s="2">
        <v>136</v>
      </c>
      <c r="W14" s="2">
        <v>92</v>
      </c>
      <c r="X14" s="2">
        <v>806</v>
      </c>
      <c r="Y14" s="2">
        <v>29</v>
      </c>
      <c r="Z14" s="2">
        <v>44.6</v>
      </c>
      <c r="AA14" s="2">
        <v>11.9</v>
      </c>
      <c r="AB14" s="2">
        <v>132.27000000000001</v>
      </c>
    </row>
    <row r="15" spans="1:28" x14ac:dyDescent="0.25">
      <c r="A15" s="1">
        <v>13</v>
      </c>
      <c r="B15" s="2" t="s">
        <v>20</v>
      </c>
      <c r="C15" s="2">
        <v>17</v>
      </c>
      <c r="D15" s="2">
        <v>389</v>
      </c>
      <c r="E15" s="2">
        <v>6287</v>
      </c>
      <c r="F15" s="2">
        <v>1086</v>
      </c>
      <c r="G15" s="2">
        <v>5.8</v>
      </c>
      <c r="H15" s="2">
        <v>24</v>
      </c>
      <c r="I15" s="2">
        <v>5</v>
      </c>
      <c r="J15" s="2">
        <v>359</v>
      </c>
      <c r="K15" s="2">
        <v>364</v>
      </c>
      <c r="L15" s="2">
        <v>559</v>
      </c>
      <c r="M15" s="2">
        <v>4068</v>
      </c>
      <c r="N15" s="2">
        <v>21</v>
      </c>
      <c r="O15" s="2">
        <v>19</v>
      </c>
      <c r="P15" s="2">
        <v>6.9</v>
      </c>
      <c r="Q15" s="2">
        <v>198</v>
      </c>
      <c r="R15" s="2">
        <v>495</v>
      </c>
      <c r="S15" s="2">
        <v>2219</v>
      </c>
      <c r="T15" s="2">
        <v>18</v>
      </c>
      <c r="U15" s="2">
        <v>4.5</v>
      </c>
      <c r="V15" s="2">
        <v>133</v>
      </c>
      <c r="W15" s="2">
        <v>99</v>
      </c>
      <c r="X15" s="2">
        <v>828</v>
      </c>
      <c r="Y15" s="2">
        <v>28</v>
      </c>
      <c r="Z15" s="2">
        <v>39.6</v>
      </c>
      <c r="AA15" s="2">
        <v>13.6</v>
      </c>
      <c r="AB15" s="2">
        <v>99.63</v>
      </c>
    </row>
    <row r="16" spans="1:28" x14ac:dyDescent="0.25">
      <c r="A16" s="1">
        <v>14</v>
      </c>
      <c r="B16" s="2" t="s">
        <v>22</v>
      </c>
      <c r="C16" s="2">
        <v>17</v>
      </c>
      <c r="D16" s="2">
        <v>389</v>
      </c>
      <c r="E16" s="2">
        <v>6397</v>
      </c>
      <c r="F16" s="2">
        <v>1026</v>
      </c>
      <c r="G16" s="2">
        <v>6.2</v>
      </c>
      <c r="H16" s="2">
        <v>27</v>
      </c>
      <c r="I16" s="2">
        <v>11</v>
      </c>
      <c r="J16" s="2">
        <v>352</v>
      </c>
      <c r="K16" s="2">
        <v>349</v>
      </c>
      <c r="L16" s="2">
        <v>533</v>
      </c>
      <c r="M16" s="2">
        <v>4234</v>
      </c>
      <c r="N16" s="2">
        <v>23</v>
      </c>
      <c r="O16" s="2">
        <v>16</v>
      </c>
      <c r="P16" s="2">
        <v>7.4</v>
      </c>
      <c r="Q16" s="2">
        <v>204</v>
      </c>
      <c r="R16" s="2">
        <v>457</v>
      </c>
      <c r="S16" s="2">
        <v>2163</v>
      </c>
      <c r="T16" s="2">
        <v>17</v>
      </c>
      <c r="U16" s="2">
        <v>4.7</v>
      </c>
      <c r="V16" s="2">
        <v>120</v>
      </c>
      <c r="W16" s="2">
        <v>111</v>
      </c>
      <c r="X16" s="2">
        <v>843</v>
      </c>
      <c r="Y16" s="2">
        <v>28</v>
      </c>
      <c r="Z16" s="2">
        <v>41.7</v>
      </c>
      <c r="AA16" s="2">
        <v>13.7</v>
      </c>
      <c r="AB16" s="2">
        <v>115.77</v>
      </c>
    </row>
    <row r="17" spans="1:28" x14ac:dyDescent="0.25">
      <c r="A17" s="1">
        <v>15</v>
      </c>
      <c r="B17" s="2" t="s">
        <v>32</v>
      </c>
      <c r="C17" s="2">
        <v>17</v>
      </c>
      <c r="D17" s="2">
        <v>385</v>
      </c>
      <c r="E17" s="2">
        <v>5570</v>
      </c>
      <c r="F17" s="2">
        <v>1091</v>
      </c>
      <c r="G17" s="2">
        <v>5.0999999999999996</v>
      </c>
      <c r="H17" s="2">
        <v>14</v>
      </c>
      <c r="I17" s="2">
        <v>3</v>
      </c>
      <c r="J17" s="2">
        <v>350</v>
      </c>
      <c r="K17" s="2">
        <v>404</v>
      </c>
      <c r="L17" s="2">
        <v>600</v>
      </c>
      <c r="M17" s="2">
        <v>3780</v>
      </c>
      <c r="N17" s="2">
        <v>26</v>
      </c>
      <c r="O17" s="2">
        <v>11</v>
      </c>
      <c r="P17" s="2">
        <v>5.9</v>
      </c>
      <c r="Q17" s="2">
        <v>219</v>
      </c>
      <c r="R17" s="2">
        <v>450</v>
      </c>
      <c r="S17" s="2">
        <v>1790</v>
      </c>
      <c r="T17" s="2">
        <v>15</v>
      </c>
      <c r="U17" s="2">
        <v>4</v>
      </c>
      <c r="V17" s="2">
        <v>106</v>
      </c>
      <c r="W17" s="2">
        <v>94</v>
      </c>
      <c r="X17" s="2">
        <v>829</v>
      </c>
      <c r="Y17" s="2">
        <v>25</v>
      </c>
      <c r="Z17" s="2">
        <v>43.2</v>
      </c>
      <c r="AA17" s="2">
        <v>8.3000000000000007</v>
      </c>
      <c r="AB17" s="2">
        <v>113.11</v>
      </c>
    </row>
    <row r="18" spans="1:28" x14ac:dyDescent="0.25">
      <c r="A18" s="1">
        <v>16</v>
      </c>
      <c r="B18" s="2" t="s">
        <v>21</v>
      </c>
      <c r="C18" s="2">
        <v>17</v>
      </c>
      <c r="D18" s="2">
        <v>380</v>
      </c>
      <c r="E18" s="2">
        <v>5430</v>
      </c>
      <c r="F18" s="2">
        <v>1081</v>
      </c>
      <c r="G18" s="2">
        <v>5</v>
      </c>
      <c r="H18" s="2">
        <v>17</v>
      </c>
      <c r="I18" s="2">
        <v>11</v>
      </c>
      <c r="J18" s="2">
        <v>318</v>
      </c>
      <c r="K18" s="2">
        <v>321</v>
      </c>
      <c r="L18" s="2">
        <v>499</v>
      </c>
      <c r="M18" s="2">
        <v>3264</v>
      </c>
      <c r="N18" s="2">
        <v>21</v>
      </c>
      <c r="O18" s="2">
        <v>6</v>
      </c>
      <c r="P18" s="2">
        <v>6</v>
      </c>
      <c r="Q18" s="2">
        <v>158</v>
      </c>
      <c r="R18" s="2">
        <v>533</v>
      </c>
      <c r="S18" s="2">
        <v>2166</v>
      </c>
      <c r="T18" s="2">
        <v>14</v>
      </c>
      <c r="U18" s="2">
        <v>4.0999999999999996</v>
      </c>
      <c r="V18" s="2">
        <v>122</v>
      </c>
      <c r="W18" s="2">
        <v>102</v>
      </c>
      <c r="X18" s="2">
        <v>823</v>
      </c>
      <c r="Y18" s="2">
        <v>38</v>
      </c>
      <c r="Z18" s="2">
        <v>39.6</v>
      </c>
      <c r="AA18" s="2">
        <v>8.6</v>
      </c>
      <c r="AB18" s="2">
        <v>13.94</v>
      </c>
    </row>
    <row r="19" spans="1:28" x14ac:dyDescent="0.25">
      <c r="A19" s="1">
        <v>17</v>
      </c>
      <c r="B19" s="2" t="s">
        <v>18</v>
      </c>
      <c r="C19" s="2">
        <v>17</v>
      </c>
      <c r="D19" s="2">
        <v>377</v>
      </c>
      <c r="E19" s="2">
        <v>5692</v>
      </c>
      <c r="F19" s="2">
        <v>1041</v>
      </c>
      <c r="G19" s="2">
        <v>5.5</v>
      </c>
      <c r="H19" s="2">
        <v>29</v>
      </c>
      <c r="I19" s="2">
        <v>10</v>
      </c>
      <c r="J19" s="2">
        <v>315</v>
      </c>
      <c r="K19" s="2">
        <v>289</v>
      </c>
      <c r="L19" s="2">
        <v>513</v>
      </c>
      <c r="M19" s="2">
        <v>3361</v>
      </c>
      <c r="N19" s="2">
        <v>20</v>
      </c>
      <c r="O19" s="2">
        <v>19</v>
      </c>
      <c r="P19" s="2">
        <v>6.2</v>
      </c>
      <c r="Q19" s="2">
        <v>161</v>
      </c>
      <c r="R19" s="2">
        <v>496</v>
      </c>
      <c r="S19" s="2">
        <v>2331</v>
      </c>
      <c r="T19" s="2">
        <v>20</v>
      </c>
      <c r="U19" s="2">
        <v>4.7</v>
      </c>
      <c r="V19" s="2">
        <v>130</v>
      </c>
      <c r="W19" s="2">
        <v>93</v>
      </c>
      <c r="X19" s="2">
        <v>684</v>
      </c>
      <c r="Y19" s="2">
        <v>24</v>
      </c>
      <c r="Z19" s="2">
        <v>36.6</v>
      </c>
      <c r="AA19" s="2">
        <v>14.9</v>
      </c>
      <c r="AB19" s="2">
        <v>12.49</v>
      </c>
    </row>
    <row r="20" spans="1:28" x14ac:dyDescent="0.25">
      <c r="A20" s="1">
        <v>18</v>
      </c>
      <c r="B20" s="2" t="s">
        <v>38</v>
      </c>
      <c r="C20" s="2">
        <v>17</v>
      </c>
      <c r="D20" s="2">
        <v>375</v>
      </c>
      <c r="E20" s="2">
        <v>5647</v>
      </c>
      <c r="F20" s="2">
        <v>1030</v>
      </c>
      <c r="G20" s="2">
        <v>5.5</v>
      </c>
      <c r="H20" s="2">
        <v>24</v>
      </c>
      <c r="I20" s="2">
        <v>8</v>
      </c>
      <c r="J20" s="2">
        <v>329</v>
      </c>
      <c r="K20" s="2">
        <v>413</v>
      </c>
      <c r="L20" s="2">
        <v>593</v>
      </c>
      <c r="M20" s="2">
        <v>4020</v>
      </c>
      <c r="N20" s="2">
        <v>21</v>
      </c>
      <c r="O20" s="2">
        <v>16</v>
      </c>
      <c r="P20" s="2">
        <v>6.2</v>
      </c>
      <c r="Q20" s="2">
        <v>211</v>
      </c>
      <c r="R20" s="2">
        <v>383</v>
      </c>
      <c r="S20" s="2">
        <v>1627</v>
      </c>
      <c r="T20" s="2">
        <v>17</v>
      </c>
      <c r="U20" s="2">
        <v>4.2</v>
      </c>
      <c r="V20" s="2">
        <v>88</v>
      </c>
      <c r="W20" s="2">
        <v>119</v>
      </c>
      <c r="X20" s="2">
        <v>987</v>
      </c>
      <c r="Y20" s="2">
        <v>30</v>
      </c>
      <c r="Z20" s="2">
        <v>35.200000000000003</v>
      </c>
      <c r="AA20" s="2">
        <v>9.9</v>
      </c>
      <c r="AB20" s="2">
        <v>26.6</v>
      </c>
    </row>
    <row r="21" spans="1:28" x14ac:dyDescent="0.25">
      <c r="A21" s="1">
        <v>19</v>
      </c>
      <c r="B21" s="2" t="s">
        <v>25</v>
      </c>
      <c r="C21" s="2">
        <v>17</v>
      </c>
      <c r="D21" s="2">
        <v>372</v>
      </c>
      <c r="E21" s="2">
        <v>5435</v>
      </c>
      <c r="F21" s="2">
        <v>1058</v>
      </c>
      <c r="G21" s="2">
        <v>5.0999999999999996</v>
      </c>
      <c r="H21" s="2">
        <v>19</v>
      </c>
      <c r="I21" s="2">
        <v>7</v>
      </c>
      <c r="J21" s="2">
        <v>308</v>
      </c>
      <c r="K21" s="2">
        <v>357</v>
      </c>
      <c r="L21" s="2">
        <v>570</v>
      </c>
      <c r="M21" s="2">
        <v>3526</v>
      </c>
      <c r="N21" s="2">
        <v>20</v>
      </c>
      <c r="O21" s="2">
        <v>12</v>
      </c>
      <c r="P21" s="2">
        <v>5.7</v>
      </c>
      <c r="Q21" s="2">
        <v>197</v>
      </c>
      <c r="R21" s="2">
        <v>434</v>
      </c>
      <c r="S21" s="2">
        <v>1909</v>
      </c>
      <c r="T21" s="2">
        <v>15</v>
      </c>
      <c r="U21" s="2">
        <v>4.4000000000000004</v>
      </c>
      <c r="V21" s="2">
        <v>89</v>
      </c>
      <c r="W21" s="2">
        <v>119</v>
      </c>
      <c r="X21" s="2">
        <v>981</v>
      </c>
      <c r="Y21" s="2">
        <v>22</v>
      </c>
      <c r="Z21" s="2">
        <v>36.799999999999997</v>
      </c>
      <c r="AA21" s="2">
        <v>9.3000000000000007</v>
      </c>
      <c r="AB21" s="2">
        <v>11.46</v>
      </c>
    </row>
    <row r="22" spans="1:28" x14ac:dyDescent="0.25">
      <c r="A22" s="1">
        <v>20</v>
      </c>
      <c r="B22" s="2" t="s">
        <v>34</v>
      </c>
      <c r="C22" s="2">
        <v>17</v>
      </c>
      <c r="D22" s="2">
        <v>367</v>
      </c>
      <c r="E22" s="2">
        <v>5633</v>
      </c>
      <c r="F22" s="2">
        <v>1040</v>
      </c>
      <c r="G22" s="2">
        <v>5.4</v>
      </c>
      <c r="H22" s="2">
        <v>14</v>
      </c>
      <c r="I22" s="2">
        <v>5</v>
      </c>
      <c r="J22" s="2">
        <v>342</v>
      </c>
      <c r="K22" s="2">
        <v>367</v>
      </c>
      <c r="L22" s="2">
        <v>559</v>
      </c>
      <c r="M22" s="2">
        <v>3868</v>
      </c>
      <c r="N22" s="2">
        <v>22</v>
      </c>
      <c r="O22" s="2">
        <v>9</v>
      </c>
      <c r="P22" s="2">
        <v>6.6</v>
      </c>
      <c r="Q22" s="2">
        <v>192</v>
      </c>
      <c r="R22" s="2">
        <v>450</v>
      </c>
      <c r="S22" s="2">
        <v>1765</v>
      </c>
      <c r="T22" s="2">
        <v>15</v>
      </c>
      <c r="U22" s="2">
        <v>3.9</v>
      </c>
      <c r="V22" s="2">
        <v>119</v>
      </c>
      <c r="W22" s="2">
        <v>91</v>
      </c>
      <c r="X22" s="2">
        <v>798</v>
      </c>
      <c r="Y22" s="2">
        <v>31</v>
      </c>
      <c r="Z22" s="2">
        <v>39.1</v>
      </c>
      <c r="AA22" s="2">
        <v>8.3000000000000007</v>
      </c>
      <c r="AB22" s="2">
        <v>87.14</v>
      </c>
    </row>
    <row r="23" spans="1:28" x14ac:dyDescent="0.25">
      <c r="A23" s="1">
        <v>21</v>
      </c>
      <c r="B23" s="2" t="s">
        <v>37</v>
      </c>
      <c r="C23" s="2">
        <v>17</v>
      </c>
      <c r="D23" s="2">
        <v>350</v>
      </c>
      <c r="E23" s="2">
        <v>5567</v>
      </c>
      <c r="F23" s="2">
        <v>1104</v>
      </c>
      <c r="G23" s="2">
        <v>5</v>
      </c>
      <c r="H23" s="2">
        <v>28</v>
      </c>
      <c r="I23" s="2">
        <v>14</v>
      </c>
      <c r="J23" s="2">
        <v>327</v>
      </c>
      <c r="K23" s="2">
        <v>398</v>
      </c>
      <c r="L23" s="2">
        <v>637</v>
      </c>
      <c r="M23" s="2">
        <v>3862</v>
      </c>
      <c r="N23" s="2">
        <v>23</v>
      </c>
      <c r="O23" s="2">
        <v>14</v>
      </c>
      <c r="P23" s="2">
        <v>5.7</v>
      </c>
      <c r="Q23" s="2">
        <v>192</v>
      </c>
      <c r="R23" s="2">
        <v>429</v>
      </c>
      <c r="S23" s="2">
        <v>1705</v>
      </c>
      <c r="T23" s="2">
        <v>6</v>
      </c>
      <c r="U23" s="2">
        <v>4</v>
      </c>
      <c r="V23" s="2">
        <v>98</v>
      </c>
      <c r="W23" s="2">
        <v>128</v>
      </c>
      <c r="X23" s="2">
        <v>921</v>
      </c>
      <c r="Y23" s="2">
        <v>37</v>
      </c>
      <c r="Z23" s="2">
        <v>36.5</v>
      </c>
      <c r="AA23" s="2">
        <v>14.3</v>
      </c>
      <c r="AB23" s="2">
        <v>-42.28</v>
      </c>
    </row>
    <row r="24" spans="1:28" x14ac:dyDescent="0.25">
      <c r="A24" s="1">
        <v>22</v>
      </c>
      <c r="B24" s="2" t="s">
        <v>31</v>
      </c>
      <c r="C24" s="2">
        <v>17</v>
      </c>
      <c r="D24" s="2">
        <v>345</v>
      </c>
      <c r="E24" s="2">
        <v>5532</v>
      </c>
      <c r="F24" s="2">
        <v>1082</v>
      </c>
      <c r="G24" s="2">
        <v>5.0999999999999996</v>
      </c>
      <c r="H24" s="2">
        <v>21</v>
      </c>
      <c r="I24" s="2">
        <v>11</v>
      </c>
      <c r="J24" s="2">
        <v>344</v>
      </c>
      <c r="K24" s="2">
        <v>413</v>
      </c>
      <c r="L24" s="2">
        <v>591</v>
      </c>
      <c r="M24" s="2">
        <v>3737</v>
      </c>
      <c r="N24" s="2">
        <v>22</v>
      </c>
      <c r="O24" s="2">
        <v>10</v>
      </c>
      <c r="P24" s="2">
        <v>5.9</v>
      </c>
      <c r="Q24" s="2">
        <v>221</v>
      </c>
      <c r="R24" s="2">
        <v>448</v>
      </c>
      <c r="S24" s="2">
        <v>1795</v>
      </c>
      <c r="T24" s="2">
        <v>12</v>
      </c>
      <c r="U24" s="2">
        <v>4</v>
      </c>
      <c r="V24" s="2">
        <v>90</v>
      </c>
      <c r="W24" s="2">
        <v>114</v>
      </c>
      <c r="X24" s="2">
        <v>926</v>
      </c>
      <c r="Y24" s="2">
        <v>33</v>
      </c>
      <c r="Z24" s="2">
        <v>39</v>
      </c>
      <c r="AA24" s="2">
        <v>11</v>
      </c>
      <c r="AB24" s="2">
        <v>0.06</v>
      </c>
    </row>
    <row r="25" spans="1:28" x14ac:dyDescent="0.25">
      <c r="A25" s="1">
        <v>23</v>
      </c>
      <c r="B25" s="2" t="s">
        <v>28</v>
      </c>
      <c r="C25" s="2">
        <v>17</v>
      </c>
      <c r="D25" s="2">
        <v>341</v>
      </c>
      <c r="E25" s="2">
        <v>5066</v>
      </c>
      <c r="F25" s="2">
        <v>993</v>
      </c>
      <c r="G25" s="2">
        <v>5.0999999999999996</v>
      </c>
      <c r="H25" s="2">
        <v>22</v>
      </c>
      <c r="I25" s="2">
        <v>7</v>
      </c>
      <c r="J25" s="2">
        <v>293</v>
      </c>
      <c r="K25" s="2">
        <v>341</v>
      </c>
      <c r="L25" s="2">
        <v>547</v>
      </c>
      <c r="M25" s="2">
        <v>3188</v>
      </c>
      <c r="N25" s="2">
        <v>22</v>
      </c>
      <c r="O25" s="2">
        <v>15</v>
      </c>
      <c r="P25" s="2">
        <v>5.5</v>
      </c>
      <c r="Q25" s="2">
        <v>168</v>
      </c>
      <c r="R25" s="2">
        <v>410</v>
      </c>
      <c r="S25" s="2">
        <v>1878</v>
      </c>
      <c r="T25" s="2">
        <v>18</v>
      </c>
      <c r="U25" s="2">
        <v>4.5999999999999996</v>
      </c>
      <c r="V25" s="2">
        <v>99</v>
      </c>
      <c r="W25" s="2">
        <v>118</v>
      </c>
      <c r="X25" s="2">
        <v>947</v>
      </c>
      <c r="Y25" s="2">
        <v>26</v>
      </c>
      <c r="Z25" s="2">
        <v>33.299999999999997</v>
      </c>
      <c r="AA25" s="2">
        <v>11.8</v>
      </c>
      <c r="AB25" s="2">
        <v>-9.5299999999999994</v>
      </c>
    </row>
    <row r="26" spans="1:28" x14ac:dyDescent="0.25">
      <c r="A26" s="1">
        <v>24</v>
      </c>
      <c r="B26" s="2" t="s">
        <v>24</v>
      </c>
      <c r="C26" s="2">
        <v>17</v>
      </c>
      <c r="D26" s="2">
        <v>338</v>
      </c>
      <c r="E26" s="2">
        <v>5442</v>
      </c>
      <c r="F26" s="2">
        <v>1032</v>
      </c>
      <c r="G26" s="2">
        <v>5.3</v>
      </c>
      <c r="H26" s="2">
        <v>19</v>
      </c>
      <c r="I26" s="2">
        <v>7</v>
      </c>
      <c r="J26" s="2">
        <v>304</v>
      </c>
      <c r="K26" s="2">
        <v>340</v>
      </c>
      <c r="L26" s="2">
        <v>551</v>
      </c>
      <c r="M26" s="2">
        <v>3488</v>
      </c>
      <c r="N26" s="2">
        <v>21</v>
      </c>
      <c r="O26" s="2">
        <v>12</v>
      </c>
      <c r="P26" s="2">
        <v>5.9</v>
      </c>
      <c r="Q26" s="2">
        <v>167</v>
      </c>
      <c r="R26" s="2">
        <v>444</v>
      </c>
      <c r="S26" s="2">
        <v>1954</v>
      </c>
      <c r="T26" s="2">
        <v>15</v>
      </c>
      <c r="U26" s="2">
        <v>4.4000000000000004</v>
      </c>
      <c r="V26" s="2">
        <v>111</v>
      </c>
      <c r="W26" s="2">
        <v>110</v>
      </c>
      <c r="X26" s="2">
        <v>1003</v>
      </c>
      <c r="Y26" s="2">
        <v>26</v>
      </c>
      <c r="Z26" s="2">
        <v>34.799999999999997</v>
      </c>
      <c r="AA26" s="2">
        <v>9.4</v>
      </c>
      <c r="AB26" s="2">
        <v>14.68</v>
      </c>
    </row>
    <row r="27" spans="1:28" x14ac:dyDescent="0.25">
      <c r="A27" s="1">
        <v>25</v>
      </c>
      <c r="B27" s="2" t="s">
        <v>41</v>
      </c>
      <c r="C27" s="2">
        <v>17</v>
      </c>
      <c r="D27" s="2">
        <v>338</v>
      </c>
      <c r="E27" s="2">
        <v>5275</v>
      </c>
      <c r="F27" s="2">
        <v>1010</v>
      </c>
      <c r="G27" s="2">
        <v>5.2</v>
      </c>
      <c r="H27" s="2">
        <v>19</v>
      </c>
      <c r="I27" s="2">
        <v>8</v>
      </c>
      <c r="J27" s="2">
        <v>314</v>
      </c>
      <c r="K27" s="2">
        <v>385</v>
      </c>
      <c r="L27" s="2">
        <v>607</v>
      </c>
      <c r="M27" s="2">
        <v>3714</v>
      </c>
      <c r="N27" s="2">
        <v>31</v>
      </c>
      <c r="O27" s="2">
        <v>11</v>
      </c>
      <c r="P27" s="2">
        <v>5.7</v>
      </c>
      <c r="Q27" s="2">
        <v>201</v>
      </c>
      <c r="R27" s="2">
        <v>363</v>
      </c>
      <c r="S27" s="2">
        <v>1561</v>
      </c>
      <c r="T27" s="2">
        <v>8</v>
      </c>
      <c r="U27" s="2">
        <v>4.3</v>
      </c>
      <c r="V27" s="2">
        <v>83</v>
      </c>
      <c r="W27" s="2">
        <v>137</v>
      </c>
      <c r="X27" s="2">
        <v>1134</v>
      </c>
      <c r="Y27" s="2">
        <v>30</v>
      </c>
      <c r="Z27" s="2">
        <v>34.1</v>
      </c>
      <c r="AA27" s="2">
        <v>10.4</v>
      </c>
      <c r="AB27" s="2">
        <v>28.95</v>
      </c>
    </row>
    <row r="28" spans="1:28" x14ac:dyDescent="0.25">
      <c r="A28" s="1">
        <v>26</v>
      </c>
      <c r="B28" s="2" t="s">
        <v>36</v>
      </c>
      <c r="C28" s="2">
        <v>17</v>
      </c>
      <c r="D28" s="2">
        <v>320</v>
      </c>
      <c r="E28" s="2">
        <v>5206</v>
      </c>
      <c r="F28" s="2">
        <v>992</v>
      </c>
      <c r="G28" s="2">
        <v>5.2</v>
      </c>
      <c r="H28" s="2">
        <v>24</v>
      </c>
      <c r="I28" s="2">
        <v>9</v>
      </c>
      <c r="J28" s="2">
        <v>298</v>
      </c>
      <c r="K28" s="2">
        <v>343</v>
      </c>
      <c r="L28" s="2">
        <v>546</v>
      </c>
      <c r="M28" s="2">
        <v>3477</v>
      </c>
      <c r="N28" s="2">
        <v>19</v>
      </c>
      <c r="O28" s="2">
        <v>15</v>
      </c>
      <c r="P28" s="2">
        <v>6</v>
      </c>
      <c r="Q28" s="2">
        <v>174</v>
      </c>
      <c r="R28" s="2">
        <v>414</v>
      </c>
      <c r="S28" s="2">
        <v>1729</v>
      </c>
      <c r="T28" s="2">
        <v>13</v>
      </c>
      <c r="U28" s="2">
        <v>4.2</v>
      </c>
      <c r="V28" s="2">
        <v>106</v>
      </c>
      <c r="W28" s="2">
        <v>99</v>
      </c>
      <c r="X28" s="2">
        <v>787</v>
      </c>
      <c r="Y28" s="2">
        <v>18</v>
      </c>
      <c r="Z28" s="2">
        <v>33.299999999999997</v>
      </c>
      <c r="AA28" s="2">
        <v>13</v>
      </c>
      <c r="AB28" s="2">
        <v>13.88</v>
      </c>
    </row>
    <row r="29" spans="1:28" x14ac:dyDescent="0.25">
      <c r="A29" s="1">
        <v>27</v>
      </c>
      <c r="B29" s="2" t="s">
        <v>30</v>
      </c>
      <c r="C29" s="2">
        <v>17</v>
      </c>
      <c r="D29" s="2">
        <v>311</v>
      </c>
      <c r="E29" s="2">
        <v>5172</v>
      </c>
      <c r="F29" s="2">
        <v>1032</v>
      </c>
      <c r="G29" s="2">
        <v>5</v>
      </c>
      <c r="H29" s="2">
        <v>34</v>
      </c>
      <c r="I29" s="2">
        <v>13</v>
      </c>
      <c r="J29" s="2">
        <v>309</v>
      </c>
      <c r="K29" s="2">
        <v>336</v>
      </c>
      <c r="L29" s="2">
        <v>530</v>
      </c>
      <c r="M29" s="2">
        <v>3317</v>
      </c>
      <c r="N29" s="2">
        <v>22</v>
      </c>
      <c r="O29" s="2">
        <v>21</v>
      </c>
      <c r="P29" s="2">
        <v>5.7</v>
      </c>
      <c r="Q29" s="2">
        <v>164</v>
      </c>
      <c r="R29" s="2">
        <v>450</v>
      </c>
      <c r="S29" s="2">
        <v>1855</v>
      </c>
      <c r="T29" s="2">
        <v>11</v>
      </c>
      <c r="U29" s="2">
        <v>4.0999999999999996</v>
      </c>
      <c r="V29" s="2">
        <v>112</v>
      </c>
      <c r="W29" s="2">
        <v>132</v>
      </c>
      <c r="X29" s="2">
        <v>1030</v>
      </c>
      <c r="Y29" s="2">
        <v>33</v>
      </c>
      <c r="Z29" s="2">
        <v>30.4</v>
      </c>
      <c r="AA29" s="2">
        <v>16.8</v>
      </c>
      <c r="AB29" s="2">
        <v>-62.07</v>
      </c>
    </row>
    <row r="30" spans="1:28" x14ac:dyDescent="0.25">
      <c r="A30" s="1">
        <v>28</v>
      </c>
      <c r="B30" s="2" t="s">
        <v>35</v>
      </c>
      <c r="C30" s="2">
        <v>17</v>
      </c>
      <c r="D30" s="2">
        <v>310</v>
      </c>
      <c r="E30" s="2">
        <v>4820</v>
      </c>
      <c r="F30" s="2">
        <v>1065</v>
      </c>
      <c r="G30" s="2">
        <v>4.5</v>
      </c>
      <c r="H30" s="2">
        <v>16</v>
      </c>
      <c r="I30" s="2">
        <v>9</v>
      </c>
      <c r="J30" s="2">
        <v>296</v>
      </c>
      <c r="K30" s="2">
        <v>353</v>
      </c>
      <c r="L30" s="2">
        <v>566</v>
      </c>
      <c r="M30" s="2">
        <v>3086</v>
      </c>
      <c r="N30" s="2">
        <v>20</v>
      </c>
      <c r="O30" s="2">
        <v>7</v>
      </c>
      <c r="P30" s="2">
        <v>4.9000000000000004</v>
      </c>
      <c r="Q30" s="2">
        <v>172</v>
      </c>
      <c r="R30" s="2">
        <v>431</v>
      </c>
      <c r="S30" s="2">
        <v>1734</v>
      </c>
      <c r="T30" s="2">
        <v>13</v>
      </c>
      <c r="U30" s="2">
        <v>4</v>
      </c>
      <c r="V30" s="2">
        <v>97</v>
      </c>
      <c r="W30" s="2">
        <v>110</v>
      </c>
      <c r="X30" s="2">
        <v>867</v>
      </c>
      <c r="Y30" s="2">
        <v>27</v>
      </c>
      <c r="Z30" s="2">
        <v>29.8</v>
      </c>
      <c r="AA30" s="2">
        <v>7.7</v>
      </c>
      <c r="AB30" s="2">
        <v>-43.48</v>
      </c>
    </row>
    <row r="31" spans="1:28" x14ac:dyDescent="0.25">
      <c r="A31" s="1">
        <v>29</v>
      </c>
      <c r="B31" s="2" t="s">
        <v>42</v>
      </c>
      <c r="C31" s="2">
        <v>17</v>
      </c>
      <c r="D31" s="2">
        <v>309</v>
      </c>
      <c r="E31" s="2">
        <v>5154</v>
      </c>
      <c r="F31" s="2">
        <v>1065</v>
      </c>
      <c r="G31" s="2">
        <v>4.8</v>
      </c>
      <c r="H31" s="2">
        <v>29</v>
      </c>
      <c r="I31" s="2">
        <v>13</v>
      </c>
      <c r="J31" s="2">
        <v>310</v>
      </c>
      <c r="K31" s="2">
        <v>410</v>
      </c>
      <c r="L31" s="2">
        <v>635</v>
      </c>
      <c r="M31" s="2">
        <v>3797</v>
      </c>
      <c r="N31" s="2">
        <v>19</v>
      </c>
      <c r="O31" s="2">
        <v>16</v>
      </c>
      <c r="P31" s="2">
        <v>5.5</v>
      </c>
      <c r="Q31" s="2">
        <v>209</v>
      </c>
      <c r="R31" s="2">
        <v>380</v>
      </c>
      <c r="S31" s="2">
        <v>1357</v>
      </c>
      <c r="T31" s="2">
        <v>10</v>
      </c>
      <c r="U31" s="2">
        <v>3.6</v>
      </c>
      <c r="V31" s="2">
        <v>78</v>
      </c>
      <c r="W31" s="2">
        <v>96</v>
      </c>
      <c r="X31" s="2">
        <v>807</v>
      </c>
      <c r="Y31" s="2">
        <v>23</v>
      </c>
      <c r="Z31" s="2">
        <v>33</v>
      </c>
      <c r="AA31" s="2">
        <v>15.2</v>
      </c>
      <c r="AB31" s="2">
        <v>-76.31</v>
      </c>
    </row>
    <row r="32" spans="1:28" x14ac:dyDescent="0.25">
      <c r="A32" s="1">
        <v>30</v>
      </c>
      <c r="B32" s="2" t="s">
        <v>23</v>
      </c>
      <c r="C32" s="2">
        <v>17</v>
      </c>
      <c r="D32" s="2">
        <v>289</v>
      </c>
      <c r="E32" s="2">
        <v>4964</v>
      </c>
      <c r="F32" s="2">
        <v>1027</v>
      </c>
      <c r="G32" s="2">
        <v>4.8</v>
      </c>
      <c r="H32" s="2">
        <v>23</v>
      </c>
      <c r="I32" s="2">
        <v>12</v>
      </c>
      <c r="J32" s="2">
        <v>301</v>
      </c>
      <c r="K32" s="2">
        <v>342</v>
      </c>
      <c r="L32" s="2">
        <v>529</v>
      </c>
      <c r="M32" s="2">
        <v>2995</v>
      </c>
      <c r="N32" s="2">
        <v>18</v>
      </c>
      <c r="O32" s="2">
        <v>11</v>
      </c>
      <c r="P32" s="2">
        <v>5.2</v>
      </c>
      <c r="Q32" s="2">
        <v>167</v>
      </c>
      <c r="R32" s="2">
        <v>446</v>
      </c>
      <c r="S32" s="2">
        <v>1969</v>
      </c>
      <c r="T32" s="2">
        <v>11</v>
      </c>
      <c r="U32" s="2">
        <v>4.4000000000000004</v>
      </c>
      <c r="V32" s="2">
        <v>101</v>
      </c>
      <c r="W32" s="2">
        <v>111</v>
      </c>
      <c r="X32" s="2">
        <v>916</v>
      </c>
      <c r="Y32" s="2">
        <v>33</v>
      </c>
      <c r="Z32" s="2">
        <v>30.9</v>
      </c>
      <c r="AA32" s="2">
        <v>12.9</v>
      </c>
      <c r="AB32" s="2">
        <v>-38.96</v>
      </c>
    </row>
    <row r="33" spans="1:28" x14ac:dyDescent="0.25">
      <c r="A33" s="1">
        <v>31</v>
      </c>
      <c r="B33" s="2" t="s">
        <v>33</v>
      </c>
      <c r="C33" s="2">
        <v>17</v>
      </c>
      <c r="D33" s="2">
        <v>273</v>
      </c>
      <c r="E33" s="2">
        <v>5011</v>
      </c>
      <c r="F33" s="2">
        <v>1063</v>
      </c>
      <c r="G33" s="2">
        <v>4.7</v>
      </c>
      <c r="H33" s="2">
        <v>23</v>
      </c>
      <c r="I33" s="2">
        <v>10</v>
      </c>
      <c r="J33" s="2">
        <v>301</v>
      </c>
      <c r="K33" s="2">
        <v>366</v>
      </c>
      <c r="L33" s="2">
        <v>591</v>
      </c>
      <c r="M33" s="2">
        <v>3228</v>
      </c>
      <c r="N33" s="2">
        <v>15</v>
      </c>
      <c r="O33" s="2">
        <v>13</v>
      </c>
      <c r="P33" s="2">
        <v>5.0999999999999996</v>
      </c>
      <c r="Q33" s="2">
        <v>170</v>
      </c>
      <c r="R33" s="2">
        <v>424</v>
      </c>
      <c r="S33" s="2">
        <v>1783</v>
      </c>
      <c r="T33" s="2">
        <v>13</v>
      </c>
      <c r="U33" s="2">
        <v>4.2</v>
      </c>
      <c r="V33" s="2">
        <v>104</v>
      </c>
      <c r="W33" s="2">
        <v>112</v>
      </c>
      <c r="X33" s="2">
        <v>928</v>
      </c>
      <c r="Y33" s="2">
        <v>27</v>
      </c>
      <c r="Z33" s="2">
        <v>27.9</v>
      </c>
      <c r="AA33" s="2">
        <v>12</v>
      </c>
      <c r="AB33" s="2">
        <v>-82.92</v>
      </c>
    </row>
    <row r="34" spans="1:28" x14ac:dyDescent="0.25">
      <c r="A34" s="1">
        <v>32</v>
      </c>
      <c r="B34" s="2" t="s">
        <v>39</v>
      </c>
      <c r="C34" s="2">
        <v>17</v>
      </c>
      <c r="D34" s="2">
        <v>258</v>
      </c>
      <c r="E34" s="2">
        <v>5114</v>
      </c>
      <c r="F34" s="2">
        <v>1118</v>
      </c>
      <c r="G34" s="2">
        <v>4.5999999999999996</v>
      </c>
      <c r="H34" s="2">
        <v>34</v>
      </c>
      <c r="I34" s="2">
        <v>11</v>
      </c>
      <c r="J34" s="2">
        <v>303</v>
      </c>
      <c r="K34" s="2">
        <v>395</v>
      </c>
      <c r="L34" s="2">
        <v>661</v>
      </c>
      <c r="M34" s="2">
        <v>3506</v>
      </c>
      <c r="N34" s="2">
        <v>19</v>
      </c>
      <c r="O34" s="2">
        <v>23</v>
      </c>
      <c r="P34" s="2">
        <v>4.8</v>
      </c>
      <c r="Q34" s="2">
        <v>180</v>
      </c>
      <c r="R34" s="2">
        <v>391</v>
      </c>
      <c r="S34" s="2">
        <v>1608</v>
      </c>
      <c r="T34" s="2">
        <v>8</v>
      </c>
      <c r="U34" s="2">
        <v>4.0999999999999996</v>
      </c>
      <c r="V34" s="2">
        <v>93</v>
      </c>
      <c r="W34" s="2">
        <v>119</v>
      </c>
      <c r="X34" s="2">
        <v>915</v>
      </c>
      <c r="Y34" s="2">
        <v>30</v>
      </c>
      <c r="Z34" s="2">
        <v>22.4</v>
      </c>
      <c r="AA34" s="2">
        <v>15.9</v>
      </c>
      <c r="AB34" s="2">
        <v>-161.38</v>
      </c>
    </row>
    <row r="35" spans="1:28" x14ac:dyDescent="0.25">
      <c r="A35" s="1"/>
      <c r="B35" s="2" t="s">
        <v>43</v>
      </c>
      <c r="C35" s="2"/>
      <c r="D35" s="2">
        <v>389.5</v>
      </c>
      <c r="E35" s="2">
        <v>5736.2</v>
      </c>
      <c r="F35" s="2">
        <v>1056.5999999999999</v>
      </c>
      <c r="G35" s="2">
        <v>5.4</v>
      </c>
      <c r="H35" s="2">
        <v>20.6</v>
      </c>
      <c r="I35" s="2">
        <v>8.5</v>
      </c>
      <c r="J35" s="2">
        <v>335.3</v>
      </c>
      <c r="K35" s="2">
        <v>363.4</v>
      </c>
      <c r="L35" s="2">
        <v>556.6</v>
      </c>
      <c r="M35" s="2">
        <v>3699.5</v>
      </c>
      <c r="N35" s="2">
        <v>25.3</v>
      </c>
      <c r="O35" s="2">
        <v>12.1</v>
      </c>
      <c r="P35" s="2">
        <v>6.2</v>
      </c>
      <c r="Q35" s="2">
        <v>190.8</v>
      </c>
      <c r="R35" s="2">
        <v>459</v>
      </c>
      <c r="S35" s="2">
        <v>2036.7</v>
      </c>
      <c r="T35" s="2">
        <v>16</v>
      </c>
      <c r="U35" s="2">
        <v>4.4000000000000004</v>
      </c>
      <c r="V35" s="2">
        <v>115.1</v>
      </c>
      <c r="W35" s="2">
        <v>109.6</v>
      </c>
      <c r="X35" s="2">
        <v>887.9</v>
      </c>
      <c r="Y35" s="2">
        <v>29.5</v>
      </c>
      <c r="Z35" s="2">
        <v>38.799999999999997</v>
      </c>
      <c r="AA35" s="2">
        <v>10.7</v>
      </c>
      <c r="AB35" s="2">
        <v>66.7</v>
      </c>
    </row>
    <row r="36" spans="1:28" x14ac:dyDescent="0.25">
      <c r="A36" s="1"/>
      <c r="B36" s="2" t="s">
        <v>44</v>
      </c>
      <c r="C36" s="2"/>
      <c r="D36" s="2">
        <v>12464</v>
      </c>
      <c r="E36" s="2">
        <v>183558</v>
      </c>
      <c r="F36" s="2">
        <v>33812</v>
      </c>
      <c r="G36" s="2">
        <v>5.4</v>
      </c>
      <c r="H36" s="2">
        <v>658</v>
      </c>
      <c r="I36" s="2">
        <v>271</v>
      </c>
      <c r="J36" s="2">
        <v>10730</v>
      </c>
      <c r="K36" s="2">
        <v>11629</v>
      </c>
      <c r="L36" s="2">
        <v>17811</v>
      </c>
      <c r="M36" s="2">
        <v>118384</v>
      </c>
      <c r="N36" s="2">
        <v>809</v>
      </c>
      <c r="O36" s="2">
        <v>387</v>
      </c>
      <c r="P36" s="2">
        <v>6.2</v>
      </c>
      <c r="Q36" s="2">
        <v>6104</v>
      </c>
      <c r="R36" s="2">
        <v>14687</v>
      </c>
      <c r="S36" s="2">
        <v>65174</v>
      </c>
      <c r="T36" s="2">
        <v>511</v>
      </c>
      <c r="U36" s="2">
        <v>4.4000000000000004</v>
      </c>
      <c r="V36" s="2">
        <v>3682</v>
      </c>
      <c r="W36" s="2">
        <v>3506</v>
      </c>
      <c r="X36" s="2">
        <v>28413</v>
      </c>
      <c r="Y36" s="2">
        <v>944</v>
      </c>
      <c r="Z36" s="2">
        <v>38.799999999999997</v>
      </c>
      <c r="AA36" s="2">
        <v>10.7</v>
      </c>
      <c r="AB36" s="2"/>
    </row>
    <row r="37" spans="1:28" x14ac:dyDescent="0.25">
      <c r="A37" s="1"/>
      <c r="B37" s="2" t="s">
        <v>45</v>
      </c>
      <c r="C37" s="2"/>
      <c r="D37" s="2">
        <v>22.9</v>
      </c>
      <c r="E37" s="2">
        <v>337.4</v>
      </c>
      <c r="F37" s="2">
        <v>62.2</v>
      </c>
      <c r="G37" s="2">
        <v>5.4</v>
      </c>
      <c r="H37" s="2">
        <v>1.2</v>
      </c>
      <c r="I37" s="2">
        <v>0.5</v>
      </c>
      <c r="J37" s="2">
        <v>19.7</v>
      </c>
      <c r="K37" s="2">
        <v>21.4</v>
      </c>
      <c r="L37" s="2">
        <v>32.700000000000003</v>
      </c>
      <c r="M37" s="2">
        <v>217.6</v>
      </c>
      <c r="N37" s="2">
        <v>1.5</v>
      </c>
      <c r="O37" s="2">
        <v>0.7</v>
      </c>
      <c r="P37" s="2">
        <v>6.2</v>
      </c>
      <c r="Q37" s="2">
        <v>11.2</v>
      </c>
      <c r="R37" s="2">
        <v>27</v>
      </c>
      <c r="S37" s="2">
        <v>119.8</v>
      </c>
      <c r="T37" s="2">
        <v>0.9</v>
      </c>
      <c r="U37" s="2">
        <v>4.4000000000000004</v>
      </c>
      <c r="V37" s="2">
        <v>6.8</v>
      </c>
      <c r="W37" s="2">
        <v>6.4</v>
      </c>
      <c r="X37" s="2">
        <v>52.2</v>
      </c>
      <c r="Y37" s="2">
        <v>1.7</v>
      </c>
      <c r="Z37" s="2">
        <v>38.799999999999997</v>
      </c>
      <c r="AA37" s="2">
        <v>10.7</v>
      </c>
      <c r="AB37" s="2"/>
    </row>
  </sheetData>
  <mergeCells count="6">
    <mergeCell ref="A1:B1"/>
    <mergeCell ref="F1:H1"/>
    <mergeCell ref="K1:Q1"/>
    <mergeCell ref="R1:V1"/>
    <mergeCell ref="W1:Y1"/>
    <mergeCell ref="Z1:AA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F94B-454F-4EDB-B584-97CD95C380C7}">
  <sheetPr codeName="Sheet2"/>
  <dimension ref="A1:Y36"/>
  <sheetViews>
    <sheetView workbookViewId="0">
      <selection activeCell="X40" sqref="X40"/>
    </sheetView>
  </sheetViews>
  <sheetFormatPr defaultRowHeight="12.75" x14ac:dyDescent="0.25"/>
  <cols>
    <col min="1" max="1" width="3.140625" bestFit="1" customWidth="1"/>
    <col min="2" max="2" width="24.140625" bestFit="1" customWidth="1"/>
    <col min="3" max="3" width="3" bestFit="1" customWidth="1"/>
    <col min="4" max="5" width="6" bestFit="1" customWidth="1"/>
    <col min="6" max="6" width="6.5703125" bestFit="1" customWidth="1"/>
    <col min="7" max="7" width="7" bestFit="1" customWidth="1"/>
    <col min="8" max="8" width="5" bestFit="1" customWidth="1"/>
    <col min="9" max="9" width="4.85546875" bestFit="1" customWidth="1"/>
    <col min="10" max="11" width="5" bestFit="1" customWidth="1"/>
    <col min="12" max="12" width="4" bestFit="1" customWidth="1"/>
    <col min="13" max="13" width="4.28515625" bestFit="1" customWidth="1"/>
    <col min="14" max="14" width="5.5703125" bestFit="1" customWidth="1"/>
    <col min="15" max="15" width="5" bestFit="1" customWidth="1"/>
    <col min="16" max="17" width="6" bestFit="1" customWidth="1"/>
    <col min="18" max="20" width="5" bestFit="1" customWidth="1"/>
    <col min="21" max="21" width="5.7109375" bestFit="1" customWidth="1"/>
    <col min="22" max="22" width="7" bestFit="1" customWidth="1"/>
    <col min="23" max="23" width="4.5703125" bestFit="1" customWidth="1"/>
    <col min="24" max="24" width="5.7109375" bestFit="1" customWidth="1"/>
    <col min="25" max="25" width="7.7109375" bestFit="1" customWidth="1"/>
  </cols>
  <sheetData>
    <row r="1" spans="1:25" ht="15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3</v>
      </c>
      <c r="F1" s="1" t="s">
        <v>73</v>
      </c>
      <c r="G1" s="1" t="s">
        <v>4</v>
      </c>
      <c r="H1" s="1" t="s">
        <v>5</v>
      </c>
      <c r="I1" s="1" t="s">
        <v>72</v>
      </c>
      <c r="J1" s="1" t="s">
        <v>52</v>
      </c>
      <c r="K1" s="1" t="s">
        <v>71</v>
      </c>
      <c r="L1" s="1" t="s">
        <v>6</v>
      </c>
      <c r="M1" s="1" t="s">
        <v>7</v>
      </c>
      <c r="N1" s="1" t="s">
        <v>70</v>
      </c>
      <c r="O1" s="1" t="s">
        <v>69</v>
      </c>
      <c r="P1" s="1" t="s">
        <v>8</v>
      </c>
      <c r="Q1" s="1" t="s">
        <v>68</v>
      </c>
      <c r="R1" s="1" t="s">
        <v>67</v>
      </c>
      <c r="S1" s="1" t="s">
        <v>4</v>
      </c>
      <c r="T1" s="1" t="s">
        <v>66</v>
      </c>
      <c r="U1" s="1" t="s">
        <v>51</v>
      </c>
      <c r="V1" s="1" t="s">
        <v>65</v>
      </c>
      <c r="W1" s="1" t="s">
        <v>64</v>
      </c>
      <c r="X1" s="1" t="s">
        <v>63</v>
      </c>
      <c r="Y1" s="1" t="s">
        <v>10</v>
      </c>
    </row>
    <row r="2" spans="1:25" ht="15" x14ac:dyDescent="0.25">
      <c r="A2" s="1">
        <v>1</v>
      </c>
      <c r="B2" s="2" t="s">
        <v>40</v>
      </c>
      <c r="C2" s="2">
        <v>17</v>
      </c>
      <c r="D2" s="2">
        <v>460</v>
      </c>
      <c r="E2" s="2">
        <v>652</v>
      </c>
      <c r="F2" s="2">
        <v>70.599999999999994</v>
      </c>
      <c r="G2" s="2">
        <v>4640</v>
      </c>
      <c r="H2" s="2">
        <v>43</v>
      </c>
      <c r="I2" s="2">
        <v>6.6</v>
      </c>
      <c r="J2" s="2">
        <v>9</v>
      </c>
      <c r="K2" s="2">
        <v>1.4</v>
      </c>
      <c r="L2" s="2">
        <v>70</v>
      </c>
      <c r="M2" s="2">
        <v>7.5</v>
      </c>
      <c r="N2" s="2">
        <v>8.1999999999999993</v>
      </c>
      <c r="O2" s="2">
        <v>10.7</v>
      </c>
      <c r="P2" s="2">
        <v>272.89999999999998</v>
      </c>
      <c r="Q2" s="2">
        <v>108.5</v>
      </c>
      <c r="R2" s="2">
        <v>48</v>
      </c>
      <c r="S2" s="2">
        <v>278</v>
      </c>
      <c r="T2" s="2">
        <v>6.9</v>
      </c>
      <c r="U2" s="2">
        <v>6.6</v>
      </c>
      <c r="V2" s="2">
        <v>7.3</v>
      </c>
      <c r="W2" s="2">
        <v>1</v>
      </c>
      <c r="X2" s="2">
        <v>2</v>
      </c>
      <c r="Y2" s="2">
        <v>166.38</v>
      </c>
    </row>
    <row r="3" spans="1:25" ht="15" x14ac:dyDescent="0.25">
      <c r="A3" s="1">
        <v>2</v>
      </c>
      <c r="B3" s="2" t="s">
        <v>16</v>
      </c>
      <c r="C3" s="2">
        <v>17</v>
      </c>
      <c r="D3" s="2">
        <v>399</v>
      </c>
      <c r="E3" s="2">
        <v>551</v>
      </c>
      <c r="F3" s="2">
        <v>72.400000000000006</v>
      </c>
      <c r="G3" s="2">
        <v>4474</v>
      </c>
      <c r="H3" s="2">
        <v>39</v>
      </c>
      <c r="I3" s="2">
        <v>7.1</v>
      </c>
      <c r="J3" s="2">
        <v>12</v>
      </c>
      <c r="K3" s="2">
        <v>2.2000000000000002</v>
      </c>
      <c r="L3" s="2">
        <v>82</v>
      </c>
      <c r="M3" s="2">
        <v>8.6</v>
      </c>
      <c r="N3" s="2">
        <v>9</v>
      </c>
      <c r="O3" s="2">
        <v>11.8</v>
      </c>
      <c r="P3" s="2">
        <v>263.2</v>
      </c>
      <c r="Q3" s="2">
        <v>112.6</v>
      </c>
      <c r="R3" s="2">
        <v>33</v>
      </c>
      <c r="S3" s="2">
        <v>244</v>
      </c>
      <c r="T3" s="2">
        <v>5.7</v>
      </c>
      <c r="U3" s="2">
        <v>7.7</v>
      </c>
      <c r="V3" s="2">
        <v>8.1</v>
      </c>
      <c r="W3" s="2">
        <v>4</v>
      </c>
      <c r="X3" s="2">
        <v>4</v>
      </c>
      <c r="Y3" s="2">
        <v>202.58</v>
      </c>
    </row>
    <row r="4" spans="1:25" ht="15" x14ac:dyDescent="0.25">
      <c r="A4" s="1">
        <v>3</v>
      </c>
      <c r="B4" s="2" t="s">
        <v>14</v>
      </c>
      <c r="C4" s="2">
        <v>17</v>
      </c>
      <c r="D4" s="2">
        <v>408</v>
      </c>
      <c r="E4" s="2">
        <v>571</v>
      </c>
      <c r="F4" s="2">
        <v>71.5</v>
      </c>
      <c r="G4" s="2">
        <v>4257</v>
      </c>
      <c r="H4" s="2">
        <v>41</v>
      </c>
      <c r="I4" s="2">
        <v>7.2</v>
      </c>
      <c r="J4" s="2">
        <v>16</v>
      </c>
      <c r="K4" s="2">
        <v>2.8</v>
      </c>
      <c r="L4" s="2">
        <v>57</v>
      </c>
      <c r="M4" s="2">
        <v>7.9</v>
      </c>
      <c r="N4" s="2">
        <v>8.1</v>
      </c>
      <c r="O4" s="2">
        <v>11</v>
      </c>
      <c r="P4" s="2">
        <v>250.4</v>
      </c>
      <c r="Q4" s="2">
        <v>106.8</v>
      </c>
      <c r="R4" s="2">
        <v>40</v>
      </c>
      <c r="S4" s="2">
        <v>248</v>
      </c>
      <c r="T4" s="2">
        <v>6.5</v>
      </c>
      <c r="U4" s="2">
        <v>7</v>
      </c>
      <c r="V4" s="2">
        <v>7.1</v>
      </c>
      <c r="W4" s="2">
        <v>2</v>
      </c>
      <c r="X4" s="2">
        <v>2</v>
      </c>
      <c r="Y4" s="2">
        <v>177.8</v>
      </c>
    </row>
    <row r="5" spans="1:25" ht="15" x14ac:dyDescent="0.25">
      <c r="A5" s="1">
        <v>4</v>
      </c>
      <c r="B5" s="2" t="s">
        <v>22</v>
      </c>
      <c r="C5" s="2">
        <v>17</v>
      </c>
      <c r="D5" s="2">
        <v>349</v>
      </c>
      <c r="E5" s="2">
        <v>533</v>
      </c>
      <c r="F5" s="2">
        <v>65.5</v>
      </c>
      <c r="G5" s="2">
        <v>4234</v>
      </c>
      <c r="H5" s="2">
        <v>23</v>
      </c>
      <c r="I5" s="2">
        <v>4.3</v>
      </c>
      <c r="J5" s="2">
        <v>16</v>
      </c>
      <c r="K5" s="2">
        <v>3</v>
      </c>
      <c r="L5" s="2">
        <v>76</v>
      </c>
      <c r="M5" s="2">
        <v>8.3000000000000007</v>
      </c>
      <c r="N5" s="2">
        <v>7.8</v>
      </c>
      <c r="O5" s="2">
        <v>12.7</v>
      </c>
      <c r="P5" s="2">
        <v>249.1</v>
      </c>
      <c r="Q5" s="2">
        <v>93.1</v>
      </c>
      <c r="R5" s="2">
        <v>36</v>
      </c>
      <c r="S5" s="2">
        <v>190</v>
      </c>
      <c r="T5" s="2">
        <v>6.3</v>
      </c>
      <c r="U5" s="2">
        <v>7.4</v>
      </c>
      <c r="V5" s="2">
        <v>7</v>
      </c>
      <c r="W5" s="2">
        <v>1</v>
      </c>
      <c r="X5" s="2">
        <v>1</v>
      </c>
      <c r="Y5" s="2">
        <v>108.78</v>
      </c>
    </row>
    <row r="6" spans="1:25" ht="15" x14ac:dyDescent="0.25">
      <c r="A6" s="1">
        <v>5</v>
      </c>
      <c r="B6" s="2" t="s">
        <v>20</v>
      </c>
      <c r="C6" s="2">
        <v>17</v>
      </c>
      <c r="D6" s="2">
        <v>364</v>
      </c>
      <c r="E6" s="2">
        <v>559</v>
      </c>
      <c r="F6" s="2">
        <v>65.099999999999994</v>
      </c>
      <c r="G6" s="2">
        <v>4068</v>
      </c>
      <c r="H6" s="2">
        <v>21</v>
      </c>
      <c r="I6" s="2">
        <v>3.8</v>
      </c>
      <c r="J6" s="2">
        <v>19</v>
      </c>
      <c r="K6" s="2">
        <v>3.4</v>
      </c>
      <c r="L6" s="2">
        <v>60</v>
      </c>
      <c r="M6" s="2">
        <v>7.7</v>
      </c>
      <c r="N6" s="2">
        <v>6.9</v>
      </c>
      <c r="O6" s="2">
        <v>11.8</v>
      </c>
      <c r="P6" s="2">
        <v>239.3</v>
      </c>
      <c r="Q6" s="2">
        <v>86.6</v>
      </c>
      <c r="R6" s="2">
        <v>32</v>
      </c>
      <c r="S6" s="2">
        <v>215</v>
      </c>
      <c r="T6" s="2">
        <v>5.4</v>
      </c>
      <c r="U6" s="2">
        <v>6.9</v>
      </c>
      <c r="V6" s="2">
        <v>6.1</v>
      </c>
      <c r="W6" s="2">
        <v>3</v>
      </c>
      <c r="X6" s="2">
        <v>3</v>
      </c>
      <c r="Y6" s="2">
        <v>102.61</v>
      </c>
    </row>
    <row r="7" spans="1:25" ht="15" x14ac:dyDescent="0.25">
      <c r="A7" s="1">
        <v>6</v>
      </c>
      <c r="B7" s="2" t="s">
        <v>29</v>
      </c>
      <c r="C7" s="2">
        <v>17</v>
      </c>
      <c r="D7" s="2">
        <v>364</v>
      </c>
      <c r="E7" s="2">
        <v>548</v>
      </c>
      <c r="F7" s="2">
        <v>66.400000000000006</v>
      </c>
      <c r="G7" s="2">
        <v>4043</v>
      </c>
      <c r="H7" s="2">
        <v>35</v>
      </c>
      <c r="I7" s="2">
        <v>6.4</v>
      </c>
      <c r="J7" s="2">
        <v>12</v>
      </c>
      <c r="K7" s="2">
        <v>2.2000000000000002</v>
      </c>
      <c r="L7" s="2">
        <v>97</v>
      </c>
      <c r="M7" s="2">
        <v>8</v>
      </c>
      <c r="N7" s="2">
        <v>8.3000000000000007</v>
      </c>
      <c r="O7" s="2">
        <v>12</v>
      </c>
      <c r="P7" s="2">
        <v>237.8</v>
      </c>
      <c r="Q7" s="2">
        <v>102.9</v>
      </c>
      <c r="R7" s="2">
        <v>49</v>
      </c>
      <c r="S7" s="2">
        <v>336</v>
      </c>
      <c r="T7" s="2">
        <v>8.1999999999999993</v>
      </c>
      <c r="U7" s="2">
        <v>6.8</v>
      </c>
      <c r="V7" s="2">
        <v>7</v>
      </c>
      <c r="W7" s="2">
        <v>3</v>
      </c>
      <c r="X7" s="2">
        <v>5</v>
      </c>
      <c r="Y7" s="2">
        <v>114.55</v>
      </c>
    </row>
    <row r="8" spans="1:25" ht="15" x14ac:dyDescent="0.25">
      <c r="A8" s="1">
        <v>7</v>
      </c>
      <c r="B8" s="2" t="s">
        <v>11</v>
      </c>
      <c r="C8" s="2">
        <v>17</v>
      </c>
      <c r="D8" s="2">
        <v>318</v>
      </c>
      <c r="E8" s="2">
        <v>477</v>
      </c>
      <c r="F8" s="2">
        <v>66.7</v>
      </c>
      <c r="G8" s="2">
        <v>4035</v>
      </c>
      <c r="H8" s="2">
        <v>41</v>
      </c>
      <c r="I8" s="2">
        <v>8.6</v>
      </c>
      <c r="J8" s="2">
        <v>4</v>
      </c>
      <c r="K8" s="2">
        <v>0.8</v>
      </c>
      <c r="L8" s="2">
        <v>84</v>
      </c>
      <c r="M8" s="2">
        <v>8.8000000000000007</v>
      </c>
      <c r="N8" s="2">
        <v>10.1</v>
      </c>
      <c r="O8" s="2">
        <v>13.2</v>
      </c>
      <c r="P8" s="2">
        <v>237.4</v>
      </c>
      <c r="Q8" s="2">
        <v>119.4</v>
      </c>
      <c r="R8" s="2">
        <v>24</v>
      </c>
      <c r="S8" s="2">
        <v>154</v>
      </c>
      <c r="T8" s="2">
        <v>4.8</v>
      </c>
      <c r="U8" s="2">
        <v>8.1</v>
      </c>
      <c r="V8" s="2">
        <v>9.3000000000000007</v>
      </c>
      <c r="W8" s="2">
        <v>2</v>
      </c>
      <c r="X8" s="2">
        <v>2</v>
      </c>
      <c r="Y8" s="2">
        <v>221.45</v>
      </c>
    </row>
    <row r="9" spans="1:25" ht="15" x14ac:dyDescent="0.25">
      <c r="A9" s="1">
        <v>8</v>
      </c>
      <c r="B9" s="2" t="s">
        <v>38</v>
      </c>
      <c r="C9" s="2">
        <v>17</v>
      </c>
      <c r="D9" s="2">
        <v>413</v>
      </c>
      <c r="E9" s="2">
        <v>593</v>
      </c>
      <c r="F9" s="2">
        <v>69.599999999999994</v>
      </c>
      <c r="G9" s="2">
        <v>4020</v>
      </c>
      <c r="H9" s="2">
        <v>21</v>
      </c>
      <c r="I9" s="2">
        <v>3.5</v>
      </c>
      <c r="J9" s="2">
        <v>16</v>
      </c>
      <c r="K9" s="2">
        <v>2.7</v>
      </c>
      <c r="L9" s="2">
        <v>71</v>
      </c>
      <c r="M9" s="2">
        <v>7.4</v>
      </c>
      <c r="N9" s="2">
        <v>6.9</v>
      </c>
      <c r="O9" s="2">
        <v>10.6</v>
      </c>
      <c r="P9" s="2">
        <v>236.5</v>
      </c>
      <c r="Q9" s="2">
        <v>91.5</v>
      </c>
      <c r="R9" s="2">
        <v>54</v>
      </c>
      <c r="S9" s="2">
        <v>359</v>
      </c>
      <c r="T9" s="2">
        <v>8.3000000000000007</v>
      </c>
      <c r="U9" s="2">
        <v>6.2</v>
      </c>
      <c r="V9" s="2">
        <v>5.7</v>
      </c>
      <c r="W9" s="2">
        <v>4</v>
      </c>
      <c r="X9" s="2">
        <v>4</v>
      </c>
      <c r="Y9" s="2">
        <v>60.67</v>
      </c>
    </row>
    <row r="10" spans="1:25" ht="15" x14ac:dyDescent="0.25">
      <c r="A10" s="1">
        <v>9</v>
      </c>
      <c r="B10" s="2" t="s">
        <v>19</v>
      </c>
      <c r="C10" s="2">
        <v>17</v>
      </c>
      <c r="D10" s="2">
        <v>329</v>
      </c>
      <c r="E10" s="2">
        <v>520</v>
      </c>
      <c r="F10" s="2">
        <v>63.3</v>
      </c>
      <c r="G10" s="2">
        <v>3875</v>
      </c>
      <c r="H10" s="2">
        <v>30</v>
      </c>
      <c r="I10" s="2">
        <v>5.8</v>
      </c>
      <c r="J10" s="2">
        <v>6</v>
      </c>
      <c r="K10" s="2">
        <v>1.2</v>
      </c>
      <c r="L10" s="2">
        <v>69</v>
      </c>
      <c r="M10" s="2">
        <v>7.6</v>
      </c>
      <c r="N10" s="2">
        <v>8.1999999999999993</v>
      </c>
      <c r="O10" s="2">
        <v>12</v>
      </c>
      <c r="P10" s="2">
        <v>227.9</v>
      </c>
      <c r="Q10" s="2">
        <v>100.8</v>
      </c>
      <c r="R10" s="2">
        <v>14</v>
      </c>
      <c r="S10" s="2">
        <v>63</v>
      </c>
      <c r="T10" s="2">
        <v>2.6</v>
      </c>
      <c r="U10" s="2">
        <v>7.3</v>
      </c>
      <c r="V10" s="2">
        <v>7.9</v>
      </c>
      <c r="W10" s="2">
        <v>0</v>
      </c>
      <c r="X10" s="2">
        <v>2</v>
      </c>
      <c r="Y10" s="2">
        <v>205.26</v>
      </c>
    </row>
    <row r="11" spans="1:25" ht="15" x14ac:dyDescent="0.25">
      <c r="A11" s="1">
        <v>10</v>
      </c>
      <c r="B11" s="2" t="s">
        <v>34</v>
      </c>
      <c r="C11" s="2">
        <v>17</v>
      </c>
      <c r="D11" s="2">
        <v>367</v>
      </c>
      <c r="E11" s="2">
        <v>559</v>
      </c>
      <c r="F11" s="2">
        <v>65.7</v>
      </c>
      <c r="G11" s="2">
        <v>3868</v>
      </c>
      <c r="H11" s="2">
        <v>22</v>
      </c>
      <c r="I11" s="2">
        <v>3.9</v>
      </c>
      <c r="J11" s="2">
        <v>9</v>
      </c>
      <c r="K11" s="2">
        <v>1.6</v>
      </c>
      <c r="L11" s="2">
        <v>69</v>
      </c>
      <c r="M11" s="2">
        <v>7.3</v>
      </c>
      <c r="N11" s="2">
        <v>7.4</v>
      </c>
      <c r="O11" s="2">
        <v>11.2</v>
      </c>
      <c r="P11" s="2">
        <v>227.5</v>
      </c>
      <c r="Q11" s="2">
        <v>93.7</v>
      </c>
      <c r="R11" s="2">
        <v>31</v>
      </c>
      <c r="S11" s="2">
        <v>228</v>
      </c>
      <c r="T11" s="2">
        <v>5.3</v>
      </c>
      <c r="U11" s="2">
        <v>6.6</v>
      </c>
      <c r="V11" s="2">
        <v>6.6</v>
      </c>
      <c r="W11" s="2">
        <v>3</v>
      </c>
      <c r="X11" s="2">
        <v>5</v>
      </c>
      <c r="Y11" s="2">
        <v>109.92</v>
      </c>
    </row>
    <row r="12" spans="1:25" ht="15" x14ac:dyDescent="0.25">
      <c r="A12" s="1">
        <v>11</v>
      </c>
      <c r="B12" s="2" t="s">
        <v>37</v>
      </c>
      <c r="C12" s="2">
        <v>17</v>
      </c>
      <c r="D12" s="2">
        <v>398</v>
      </c>
      <c r="E12" s="2">
        <v>637</v>
      </c>
      <c r="F12" s="2">
        <v>62.5</v>
      </c>
      <c r="G12" s="2">
        <v>3862</v>
      </c>
      <c r="H12" s="2">
        <v>23</v>
      </c>
      <c r="I12" s="2">
        <v>3.6</v>
      </c>
      <c r="J12" s="2">
        <v>14</v>
      </c>
      <c r="K12" s="2">
        <v>2.2000000000000002</v>
      </c>
      <c r="L12" s="2">
        <v>65</v>
      </c>
      <c r="M12" s="2">
        <v>6.4</v>
      </c>
      <c r="N12" s="2">
        <v>6.2</v>
      </c>
      <c r="O12" s="2">
        <v>10.3</v>
      </c>
      <c r="P12" s="2">
        <v>227.2</v>
      </c>
      <c r="Q12" s="2">
        <v>83.8</v>
      </c>
      <c r="R12" s="2">
        <v>38</v>
      </c>
      <c r="S12" s="2">
        <v>230</v>
      </c>
      <c r="T12" s="2">
        <v>5.6</v>
      </c>
      <c r="U12" s="2">
        <v>5.7</v>
      </c>
      <c r="V12" s="2">
        <v>5.5</v>
      </c>
      <c r="W12" s="2">
        <v>1</v>
      </c>
      <c r="X12" s="2">
        <v>1</v>
      </c>
      <c r="Y12" s="2">
        <v>10.52</v>
      </c>
    </row>
    <row r="13" spans="1:25" ht="15" x14ac:dyDescent="0.25">
      <c r="A13" s="1">
        <v>12</v>
      </c>
      <c r="B13" s="2" t="s">
        <v>15</v>
      </c>
      <c r="C13" s="2">
        <v>17</v>
      </c>
      <c r="D13" s="2">
        <v>308</v>
      </c>
      <c r="E13" s="2">
        <v>479</v>
      </c>
      <c r="F13" s="2">
        <v>64.3</v>
      </c>
      <c r="G13" s="2">
        <v>3807</v>
      </c>
      <c r="H13" s="2">
        <v>28</v>
      </c>
      <c r="I13" s="2">
        <v>5.8</v>
      </c>
      <c r="J13" s="2">
        <v>11</v>
      </c>
      <c r="K13" s="2">
        <v>2.2999999999999998</v>
      </c>
      <c r="L13" s="2">
        <v>70</v>
      </c>
      <c r="M13" s="2">
        <v>8.1999999999999993</v>
      </c>
      <c r="N13" s="2">
        <v>8.4</v>
      </c>
      <c r="O13" s="2">
        <v>12.8</v>
      </c>
      <c r="P13" s="2">
        <v>223.9</v>
      </c>
      <c r="Q13" s="2">
        <v>99.8</v>
      </c>
      <c r="R13" s="2">
        <v>22</v>
      </c>
      <c r="S13" s="2">
        <v>132</v>
      </c>
      <c r="T13" s="2">
        <v>4.4000000000000004</v>
      </c>
      <c r="U13" s="2">
        <v>7.6</v>
      </c>
      <c r="V13" s="2">
        <v>7.7</v>
      </c>
      <c r="W13" s="2">
        <v>2</v>
      </c>
      <c r="X13" s="2">
        <v>3</v>
      </c>
      <c r="Y13" s="2">
        <v>127.15</v>
      </c>
    </row>
    <row r="14" spans="1:25" ht="15" x14ac:dyDescent="0.25">
      <c r="A14" s="1">
        <v>13</v>
      </c>
      <c r="B14" s="2" t="s">
        <v>42</v>
      </c>
      <c r="C14" s="2">
        <v>17</v>
      </c>
      <c r="D14" s="2">
        <v>410</v>
      </c>
      <c r="E14" s="2">
        <v>635</v>
      </c>
      <c r="F14" s="2">
        <v>64.599999999999994</v>
      </c>
      <c r="G14" s="2">
        <v>3797</v>
      </c>
      <c r="H14" s="2">
        <v>19</v>
      </c>
      <c r="I14" s="2">
        <v>3</v>
      </c>
      <c r="J14" s="2">
        <v>16</v>
      </c>
      <c r="K14" s="2">
        <v>2.5</v>
      </c>
      <c r="L14" s="2">
        <v>58</v>
      </c>
      <c r="M14" s="2">
        <v>6.5</v>
      </c>
      <c r="N14" s="2">
        <v>5.9</v>
      </c>
      <c r="O14" s="2">
        <v>10</v>
      </c>
      <c r="P14" s="2">
        <v>223.4</v>
      </c>
      <c r="Q14" s="2">
        <v>82.4</v>
      </c>
      <c r="R14" s="2">
        <v>50</v>
      </c>
      <c r="S14" s="2">
        <v>320</v>
      </c>
      <c r="T14" s="2">
        <v>7.3</v>
      </c>
      <c r="U14" s="2">
        <v>5.5</v>
      </c>
      <c r="V14" s="2">
        <v>5</v>
      </c>
      <c r="W14" s="2">
        <v>2</v>
      </c>
      <c r="X14" s="2">
        <v>2</v>
      </c>
      <c r="Y14" s="2">
        <v>10.130000000000001</v>
      </c>
    </row>
    <row r="15" spans="1:25" ht="15" x14ac:dyDescent="0.25">
      <c r="A15" s="1">
        <v>14</v>
      </c>
      <c r="B15" s="2" t="s">
        <v>32</v>
      </c>
      <c r="C15" s="2">
        <v>17</v>
      </c>
      <c r="D15" s="2">
        <v>404</v>
      </c>
      <c r="E15" s="2">
        <v>600</v>
      </c>
      <c r="F15" s="2">
        <v>67.3</v>
      </c>
      <c r="G15" s="2">
        <v>3780</v>
      </c>
      <c r="H15" s="2">
        <v>26</v>
      </c>
      <c r="I15" s="2">
        <v>4.3</v>
      </c>
      <c r="J15" s="2">
        <v>11</v>
      </c>
      <c r="K15" s="2">
        <v>1.8</v>
      </c>
      <c r="L15" s="2">
        <v>54</v>
      </c>
      <c r="M15" s="2">
        <v>6.7</v>
      </c>
      <c r="N15" s="2">
        <v>6.8</v>
      </c>
      <c r="O15" s="2">
        <v>10</v>
      </c>
      <c r="P15" s="2">
        <v>222.4</v>
      </c>
      <c r="Q15" s="2">
        <v>93.1</v>
      </c>
      <c r="R15" s="2">
        <v>41</v>
      </c>
      <c r="S15" s="2">
        <v>266</v>
      </c>
      <c r="T15" s="2">
        <v>6.4</v>
      </c>
      <c r="U15" s="2">
        <v>5.9</v>
      </c>
      <c r="V15" s="2">
        <v>5.9</v>
      </c>
      <c r="W15" s="2">
        <v>5</v>
      </c>
      <c r="X15" s="2">
        <v>7</v>
      </c>
      <c r="Y15" s="2">
        <v>116.94</v>
      </c>
    </row>
    <row r="16" spans="1:25" ht="15" x14ac:dyDescent="0.25">
      <c r="A16" s="1">
        <v>15</v>
      </c>
      <c r="B16" s="2" t="s">
        <v>31</v>
      </c>
      <c r="C16" s="2">
        <v>17</v>
      </c>
      <c r="D16" s="2">
        <v>413</v>
      </c>
      <c r="E16" s="2">
        <v>591</v>
      </c>
      <c r="F16" s="2">
        <v>69.900000000000006</v>
      </c>
      <c r="G16" s="2">
        <v>3737</v>
      </c>
      <c r="H16" s="2">
        <v>22</v>
      </c>
      <c r="I16" s="2">
        <v>3.7</v>
      </c>
      <c r="J16" s="2">
        <v>10</v>
      </c>
      <c r="K16" s="2">
        <v>1.7</v>
      </c>
      <c r="L16" s="2">
        <v>80</v>
      </c>
      <c r="M16" s="2">
        <v>6.8</v>
      </c>
      <c r="N16" s="2">
        <v>6.8</v>
      </c>
      <c r="O16" s="2">
        <v>9.8000000000000007</v>
      </c>
      <c r="P16" s="2">
        <v>219.8</v>
      </c>
      <c r="Q16" s="2">
        <v>94.1</v>
      </c>
      <c r="R16" s="2">
        <v>43</v>
      </c>
      <c r="S16" s="2">
        <v>299</v>
      </c>
      <c r="T16" s="2">
        <v>6.8</v>
      </c>
      <c r="U16" s="2">
        <v>5.9</v>
      </c>
      <c r="V16" s="2">
        <v>5.9</v>
      </c>
      <c r="W16" s="2">
        <v>3</v>
      </c>
      <c r="X16" s="2">
        <v>3</v>
      </c>
      <c r="Y16" s="2">
        <v>79.47</v>
      </c>
    </row>
    <row r="17" spans="1:25" ht="15" x14ac:dyDescent="0.25">
      <c r="A17" s="1">
        <v>16</v>
      </c>
      <c r="B17" s="2" t="s">
        <v>41</v>
      </c>
      <c r="C17" s="2">
        <v>17</v>
      </c>
      <c r="D17" s="2">
        <v>385</v>
      </c>
      <c r="E17" s="2">
        <v>607</v>
      </c>
      <c r="F17" s="2">
        <v>63.4</v>
      </c>
      <c r="G17" s="2">
        <v>3714</v>
      </c>
      <c r="H17" s="2">
        <v>31</v>
      </c>
      <c r="I17" s="2">
        <v>5.0999999999999996</v>
      </c>
      <c r="J17" s="2">
        <v>11</v>
      </c>
      <c r="K17" s="2">
        <v>1.8</v>
      </c>
      <c r="L17" s="2">
        <v>71</v>
      </c>
      <c r="M17" s="2">
        <v>6.6</v>
      </c>
      <c r="N17" s="2">
        <v>6.8</v>
      </c>
      <c r="O17" s="2">
        <v>10.4</v>
      </c>
      <c r="P17" s="2">
        <v>218.5</v>
      </c>
      <c r="Q17" s="2">
        <v>92</v>
      </c>
      <c r="R17" s="2">
        <v>40</v>
      </c>
      <c r="S17" s="2">
        <v>302</v>
      </c>
      <c r="T17" s="2">
        <v>6.2</v>
      </c>
      <c r="U17" s="2">
        <v>5.7</v>
      </c>
      <c r="V17" s="2">
        <v>5.9</v>
      </c>
      <c r="W17" s="2">
        <v>2</v>
      </c>
      <c r="X17" s="2">
        <v>3</v>
      </c>
      <c r="Y17" s="2">
        <v>52.87</v>
      </c>
    </row>
    <row r="18" spans="1:25" ht="15" x14ac:dyDescent="0.25">
      <c r="A18" s="1">
        <v>17</v>
      </c>
      <c r="B18" s="2" t="s">
        <v>13</v>
      </c>
      <c r="C18" s="2">
        <v>17</v>
      </c>
      <c r="D18" s="2">
        <v>365</v>
      </c>
      <c r="E18" s="2">
        <v>525</v>
      </c>
      <c r="F18" s="2">
        <v>69.5</v>
      </c>
      <c r="G18" s="2">
        <v>3665</v>
      </c>
      <c r="H18" s="2">
        <v>29</v>
      </c>
      <c r="I18" s="2">
        <v>5.5</v>
      </c>
      <c r="J18" s="2">
        <v>9</v>
      </c>
      <c r="K18" s="2">
        <v>1.7</v>
      </c>
      <c r="L18" s="2">
        <v>86</v>
      </c>
      <c r="M18" s="2">
        <v>7.5</v>
      </c>
      <c r="N18" s="2">
        <v>7.8</v>
      </c>
      <c r="O18" s="2">
        <v>10.8</v>
      </c>
      <c r="P18" s="2">
        <v>215.6</v>
      </c>
      <c r="Q18" s="2">
        <v>102.5</v>
      </c>
      <c r="R18" s="2">
        <v>50</v>
      </c>
      <c r="S18" s="2">
        <v>267</v>
      </c>
      <c r="T18" s="2">
        <v>8.6999999999999993</v>
      </c>
      <c r="U18" s="2">
        <v>6.4</v>
      </c>
      <c r="V18" s="2">
        <v>6.7</v>
      </c>
      <c r="W18" s="2">
        <v>5</v>
      </c>
      <c r="X18" s="2">
        <v>5</v>
      </c>
      <c r="Y18" s="2">
        <v>171.29</v>
      </c>
    </row>
    <row r="19" spans="1:25" ht="15" x14ac:dyDescent="0.25">
      <c r="A19" s="1">
        <v>18</v>
      </c>
      <c r="B19" s="2" t="s">
        <v>17</v>
      </c>
      <c r="C19" s="2">
        <v>17</v>
      </c>
      <c r="D19" s="2">
        <v>374</v>
      </c>
      <c r="E19" s="2">
        <v>543</v>
      </c>
      <c r="F19" s="2">
        <v>68.900000000000006</v>
      </c>
      <c r="G19" s="2">
        <v>3639</v>
      </c>
      <c r="H19" s="2">
        <v>21</v>
      </c>
      <c r="I19" s="2">
        <v>3.9</v>
      </c>
      <c r="J19" s="2">
        <v>11</v>
      </c>
      <c r="K19" s="2">
        <v>2</v>
      </c>
      <c r="L19" s="2">
        <v>60</v>
      </c>
      <c r="M19" s="2">
        <v>7.1</v>
      </c>
      <c r="N19" s="2">
        <v>7</v>
      </c>
      <c r="O19" s="2">
        <v>10.3</v>
      </c>
      <c r="P19" s="2">
        <v>214.1</v>
      </c>
      <c r="Q19" s="2">
        <v>93.5</v>
      </c>
      <c r="R19" s="2">
        <v>30</v>
      </c>
      <c r="S19" s="2">
        <v>220</v>
      </c>
      <c r="T19" s="2">
        <v>5.2</v>
      </c>
      <c r="U19" s="2">
        <v>6.4</v>
      </c>
      <c r="V19" s="2">
        <v>6.2</v>
      </c>
      <c r="W19" s="2">
        <v>3</v>
      </c>
      <c r="X19" s="2">
        <v>3</v>
      </c>
      <c r="Y19" s="2">
        <v>81.61</v>
      </c>
    </row>
    <row r="20" spans="1:25" ht="15" x14ac:dyDescent="0.25">
      <c r="A20" s="1">
        <v>19</v>
      </c>
      <c r="B20" s="2" t="s">
        <v>27</v>
      </c>
      <c r="C20" s="2">
        <v>17</v>
      </c>
      <c r="D20" s="2">
        <v>336</v>
      </c>
      <c r="E20" s="2">
        <v>510</v>
      </c>
      <c r="F20" s="2">
        <v>65.900000000000006</v>
      </c>
      <c r="G20" s="2">
        <v>3629</v>
      </c>
      <c r="H20" s="2">
        <v>23</v>
      </c>
      <c r="I20" s="2">
        <v>4.5</v>
      </c>
      <c r="J20" s="2">
        <v>3</v>
      </c>
      <c r="K20" s="2">
        <v>0.6</v>
      </c>
      <c r="L20" s="2">
        <v>66</v>
      </c>
      <c r="M20" s="2">
        <v>7.6</v>
      </c>
      <c r="N20" s="2">
        <v>8.3000000000000007</v>
      </c>
      <c r="O20" s="2">
        <v>11.6</v>
      </c>
      <c r="P20" s="2">
        <v>213.5</v>
      </c>
      <c r="Q20" s="2">
        <v>101.4</v>
      </c>
      <c r="R20" s="2">
        <v>44</v>
      </c>
      <c r="S20" s="2">
        <v>272</v>
      </c>
      <c r="T20" s="2">
        <v>7.9</v>
      </c>
      <c r="U20" s="2">
        <v>6.6</v>
      </c>
      <c r="V20" s="2">
        <v>7.1</v>
      </c>
      <c r="W20" s="2">
        <v>1</v>
      </c>
      <c r="X20" s="2">
        <v>2</v>
      </c>
      <c r="Y20" s="2">
        <v>95.84</v>
      </c>
    </row>
    <row r="21" spans="1:25" ht="15" x14ac:dyDescent="0.25">
      <c r="A21" s="1">
        <v>20</v>
      </c>
      <c r="B21" s="2" t="s">
        <v>26</v>
      </c>
      <c r="C21" s="2">
        <v>17</v>
      </c>
      <c r="D21" s="2">
        <v>379</v>
      </c>
      <c r="E21" s="2">
        <v>570</v>
      </c>
      <c r="F21" s="2">
        <v>66.5</v>
      </c>
      <c r="G21" s="2">
        <v>3610</v>
      </c>
      <c r="H21" s="2">
        <v>30</v>
      </c>
      <c r="I21" s="2">
        <v>5.3</v>
      </c>
      <c r="J21" s="2">
        <v>12</v>
      </c>
      <c r="K21" s="2">
        <v>2.1</v>
      </c>
      <c r="L21" s="2">
        <v>93</v>
      </c>
      <c r="M21" s="2">
        <v>6.7</v>
      </c>
      <c r="N21" s="2">
        <v>6.8</v>
      </c>
      <c r="O21" s="2">
        <v>10</v>
      </c>
      <c r="P21" s="2">
        <v>212.4</v>
      </c>
      <c r="Q21" s="2">
        <v>94.1</v>
      </c>
      <c r="R21" s="2">
        <v>24</v>
      </c>
      <c r="S21" s="2">
        <v>198</v>
      </c>
      <c r="T21" s="2">
        <v>4</v>
      </c>
      <c r="U21" s="2">
        <v>6.1</v>
      </c>
      <c r="V21" s="2">
        <v>6.2</v>
      </c>
      <c r="W21" s="2">
        <v>3</v>
      </c>
      <c r="X21" s="2">
        <v>3</v>
      </c>
      <c r="Y21" s="2">
        <v>63.8</v>
      </c>
    </row>
    <row r="22" spans="1:25" ht="15" x14ac:dyDescent="0.25">
      <c r="A22" s="1">
        <v>21</v>
      </c>
      <c r="B22" s="2" t="s">
        <v>25</v>
      </c>
      <c r="C22" s="2">
        <v>17</v>
      </c>
      <c r="D22" s="2">
        <v>357</v>
      </c>
      <c r="E22" s="2">
        <v>570</v>
      </c>
      <c r="F22" s="2">
        <v>62.6</v>
      </c>
      <c r="G22" s="2">
        <v>3526</v>
      </c>
      <c r="H22" s="2">
        <v>20</v>
      </c>
      <c r="I22" s="2">
        <v>3.5</v>
      </c>
      <c r="J22" s="2">
        <v>12</v>
      </c>
      <c r="K22" s="2">
        <v>2.1</v>
      </c>
      <c r="L22" s="2">
        <v>67</v>
      </c>
      <c r="M22" s="2">
        <v>6.9</v>
      </c>
      <c r="N22" s="2">
        <v>6.7</v>
      </c>
      <c r="O22" s="2">
        <v>11.1</v>
      </c>
      <c r="P22" s="2">
        <v>207.4</v>
      </c>
      <c r="Q22" s="2">
        <v>86.1</v>
      </c>
      <c r="R22" s="2">
        <v>54</v>
      </c>
      <c r="S22" s="2">
        <v>426</v>
      </c>
      <c r="T22" s="2">
        <v>8.6999999999999993</v>
      </c>
      <c r="U22" s="2">
        <v>5.7</v>
      </c>
      <c r="V22" s="2">
        <v>5.4</v>
      </c>
      <c r="W22" s="2">
        <v>1</v>
      </c>
      <c r="X22" s="2">
        <v>2</v>
      </c>
      <c r="Y22" s="2">
        <v>46.5</v>
      </c>
    </row>
    <row r="23" spans="1:25" ht="15" x14ac:dyDescent="0.25">
      <c r="A23" s="1">
        <v>22</v>
      </c>
      <c r="B23" s="2" t="s">
        <v>39</v>
      </c>
      <c r="C23" s="2">
        <v>17</v>
      </c>
      <c r="D23" s="2">
        <v>395</v>
      </c>
      <c r="E23" s="2">
        <v>661</v>
      </c>
      <c r="F23" s="2">
        <v>59.8</v>
      </c>
      <c r="G23" s="2">
        <v>3506</v>
      </c>
      <c r="H23" s="2">
        <v>19</v>
      </c>
      <c r="I23" s="2">
        <v>2.9</v>
      </c>
      <c r="J23" s="2">
        <v>23</v>
      </c>
      <c r="K23" s="2">
        <v>3.5</v>
      </c>
      <c r="L23" s="2">
        <v>89</v>
      </c>
      <c r="M23" s="2">
        <v>5.9</v>
      </c>
      <c r="N23" s="2">
        <v>4.9000000000000004</v>
      </c>
      <c r="O23" s="2">
        <v>9.8000000000000007</v>
      </c>
      <c r="P23" s="2">
        <v>206.2</v>
      </c>
      <c r="Q23" s="2">
        <v>71.400000000000006</v>
      </c>
      <c r="R23" s="2">
        <v>66</v>
      </c>
      <c r="S23" s="2">
        <v>373</v>
      </c>
      <c r="T23" s="2">
        <v>9.1</v>
      </c>
      <c r="U23" s="2">
        <v>4.8</v>
      </c>
      <c r="V23" s="2">
        <v>3.9</v>
      </c>
      <c r="W23" s="2">
        <v>2</v>
      </c>
      <c r="X23" s="2">
        <v>2</v>
      </c>
      <c r="Y23" s="2">
        <v>-127.71</v>
      </c>
    </row>
    <row r="24" spans="1:25" ht="15" x14ac:dyDescent="0.25">
      <c r="A24" s="1">
        <v>23</v>
      </c>
      <c r="B24" s="2" t="s">
        <v>24</v>
      </c>
      <c r="C24" s="2">
        <v>17</v>
      </c>
      <c r="D24" s="2">
        <v>340</v>
      </c>
      <c r="E24" s="2">
        <v>551</v>
      </c>
      <c r="F24" s="2">
        <v>61.7</v>
      </c>
      <c r="G24" s="2">
        <v>3488</v>
      </c>
      <c r="H24" s="2">
        <v>21</v>
      </c>
      <c r="I24" s="2">
        <v>3.8</v>
      </c>
      <c r="J24" s="2">
        <v>12</v>
      </c>
      <c r="K24" s="2">
        <v>2.2000000000000002</v>
      </c>
      <c r="L24" s="2">
        <v>71</v>
      </c>
      <c r="M24" s="2">
        <v>6.8</v>
      </c>
      <c r="N24" s="2">
        <v>6.6</v>
      </c>
      <c r="O24" s="2">
        <v>11</v>
      </c>
      <c r="P24" s="2">
        <v>205.2</v>
      </c>
      <c r="Q24" s="2">
        <v>85.3</v>
      </c>
      <c r="R24" s="2">
        <v>37</v>
      </c>
      <c r="S24" s="2">
        <v>242</v>
      </c>
      <c r="T24" s="2">
        <v>6.3</v>
      </c>
      <c r="U24" s="2">
        <v>5.9</v>
      </c>
      <c r="V24" s="2">
        <v>5.7</v>
      </c>
      <c r="W24" s="2">
        <v>0</v>
      </c>
      <c r="X24" s="2">
        <v>1</v>
      </c>
      <c r="Y24" s="2">
        <v>3.53</v>
      </c>
    </row>
    <row r="25" spans="1:25" ht="15" x14ac:dyDescent="0.25">
      <c r="A25" s="1">
        <v>24</v>
      </c>
      <c r="B25" s="2" t="s">
        <v>36</v>
      </c>
      <c r="C25" s="2">
        <v>17</v>
      </c>
      <c r="D25" s="2">
        <v>343</v>
      </c>
      <c r="E25" s="2">
        <v>546</v>
      </c>
      <c r="F25" s="2">
        <v>62.8</v>
      </c>
      <c r="G25" s="2">
        <v>3477</v>
      </c>
      <c r="H25" s="2">
        <v>19</v>
      </c>
      <c r="I25" s="2">
        <v>3.5</v>
      </c>
      <c r="J25" s="2">
        <v>15</v>
      </c>
      <c r="K25" s="2">
        <v>2.7</v>
      </c>
      <c r="L25" s="2">
        <v>85</v>
      </c>
      <c r="M25" s="2">
        <v>6.8</v>
      </c>
      <c r="N25" s="2">
        <v>6.3</v>
      </c>
      <c r="O25" s="2">
        <v>10.8</v>
      </c>
      <c r="P25" s="2">
        <v>204.5</v>
      </c>
      <c r="Q25" s="2">
        <v>83</v>
      </c>
      <c r="R25" s="2">
        <v>32</v>
      </c>
      <c r="S25" s="2">
        <v>240</v>
      </c>
      <c r="T25" s="2">
        <v>5.5</v>
      </c>
      <c r="U25" s="2">
        <v>6</v>
      </c>
      <c r="V25" s="2">
        <v>5.5</v>
      </c>
      <c r="W25" s="2">
        <v>1</v>
      </c>
      <c r="X25" s="2">
        <v>2</v>
      </c>
      <c r="Y25" s="2">
        <v>22.01</v>
      </c>
    </row>
    <row r="26" spans="1:25" ht="15" x14ac:dyDescent="0.25">
      <c r="A26" s="1">
        <v>25</v>
      </c>
      <c r="B26" s="2" t="s">
        <v>18</v>
      </c>
      <c r="C26" s="2">
        <v>17</v>
      </c>
      <c r="D26" s="2">
        <v>289</v>
      </c>
      <c r="E26" s="2">
        <v>513</v>
      </c>
      <c r="F26" s="2">
        <v>56.3</v>
      </c>
      <c r="G26" s="2">
        <v>3361</v>
      </c>
      <c r="H26" s="2">
        <v>20</v>
      </c>
      <c r="I26" s="2">
        <v>3.9</v>
      </c>
      <c r="J26" s="2">
        <v>19</v>
      </c>
      <c r="K26" s="2">
        <v>3.7</v>
      </c>
      <c r="L26" s="2">
        <v>69</v>
      </c>
      <c r="M26" s="2">
        <v>7</v>
      </c>
      <c r="N26" s="2">
        <v>6.1</v>
      </c>
      <c r="O26" s="2">
        <v>12.5</v>
      </c>
      <c r="P26" s="2">
        <v>197.7</v>
      </c>
      <c r="Q26" s="2">
        <v>75.8</v>
      </c>
      <c r="R26" s="2">
        <v>32</v>
      </c>
      <c r="S26" s="2">
        <v>238</v>
      </c>
      <c r="T26" s="2">
        <v>5.9</v>
      </c>
      <c r="U26" s="2">
        <v>6.2</v>
      </c>
      <c r="V26" s="2">
        <v>5.3</v>
      </c>
      <c r="W26" s="2">
        <v>3</v>
      </c>
      <c r="X26" s="2">
        <v>5</v>
      </c>
      <c r="Y26" s="2">
        <v>17.170000000000002</v>
      </c>
    </row>
    <row r="27" spans="1:25" ht="15" x14ac:dyDescent="0.25">
      <c r="A27" s="1">
        <v>26</v>
      </c>
      <c r="B27" s="2" t="s">
        <v>30</v>
      </c>
      <c r="C27" s="2">
        <v>17</v>
      </c>
      <c r="D27" s="2">
        <v>336</v>
      </c>
      <c r="E27" s="2">
        <v>530</v>
      </c>
      <c r="F27" s="2">
        <v>63.4</v>
      </c>
      <c r="G27" s="2">
        <v>3317</v>
      </c>
      <c r="H27" s="2">
        <v>22</v>
      </c>
      <c r="I27" s="2">
        <v>4.2</v>
      </c>
      <c r="J27" s="2">
        <v>21</v>
      </c>
      <c r="K27" s="2">
        <v>4</v>
      </c>
      <c r="L27" s="2">
        <v>98</v>
      </c>
      <c r="M27" s="2">
        <v>6.8</v>
      </c>
      <c r="N27" s="2">
        <v>5.9</v>
      </c>
      <c r="O27" s="2">
        <v>10.8</v>
      </c>
      <c r="P27" s="2">
        <v>195.1</v>
      </c>
      <c r="Q27" s="2">
        <v>80.7</v>
      </c>
      <c r="R27" s="2">
        <v>52</v>
      </c>
      <c r="S27" s="2">
        <v>304</v>
      </c>
      <c r="T27" s="2">
        <v>8.9</v>
      </c>
      <c r="U27" s="2">
        <v>5.7</v>
      </c>
      <c r="V27" s="2">
        <v>4.8</v>
      </c>
      <c r="W27" s="2">
        <v>1</v>
      </c>
      <c r="X27" s="2">
        <v>2</v>
      </c>
      <c r="Y27" s="2">
        <v>-28.43</v>
      </c>
    </row>
    <row r="28" spans="1:25" ht="15" x14ac:dyDescent="0.25">
      <c r="A28" s="1">
        <v>27</v>
      </c>
      <c r="B28" s="2" t="s">
        <v>21</v>
      </c>
      <c r="C28" s="2">
        <v>17</v>
      </c>
      <c r="D28" s="2">
        <v>321</v>
      </c>
      <c r="E28" s="2">
        <v>499</v>
      </c>
      <c r="F28" s="2">
        <v>64.3</v>
      </c>
      <c r="G28" s="2">
        <v>3264</v>
      </c>
      <c r="H28" s="2">
        <v>21</v>
      </c>
      <c r="I28" s="2">
        <v>4.2</v>
      </c>
      <c r="J28" s="2">
        <v>6</v>
      </c>
      <c r="K28" s="2">
        <v>1.2</v>
      </c>
      <c r="L28" s="2">
        <v>55</v>
      </c>
      <c r="M28" s="2">
        <v>7.2</v>
      </c>
      <c r="N28" s="2">
        <v>7.5</v>
      </c>
      <c r="O28" s="2">
        <v>11.2</v>
      </c>
      <c r="P28" s="2">
        <v>192</v>
      </c>
      <c r="Q28" s="2">
        <v>94.8</v>
      </c>
      <c r="R28" s="2">
        <v>49</v>
      </c>
      <c r="S28" s="2">
        <v>343</v>
      </c>
      <c r="T28" s="2">
        <v>8.9</v>
      </c>
      <c r="U28" s="2">
        <v>6</v>
      </c>
      <c r="V28" s="2">
        <v>6.2</v>
      </c>
      <c r="W28" s="2">
        <v>1</v>
      </c>
      <c r="X28" s="2">
        <v>2</v>
      </c>
      <c r="Y28" s="2">
        <v>56.49</v>
      </c>
    </row>
    <row r="29" spans="1:25" ht="15" x14ac:dyDescent="0.25">
      <c r="A29" s="1">
        <v>28</v>
      </c>
      <c r="B29" s="2" t="s">
        <v>33</v>
      </c>
      <c r="C29" s="2">
        <v>17</v>
      </c>
      <c r="D29" s="2">
        <v>366</v>
      </c>
      <c r="E29" s="2">
        <v>591</v>
      </c>
      <c r="F29" s="2">
        <v>61.9</v>
      </c>
      <c r="G29" s="2">
        <v>3228</v>
      </c>
      <c r="H29" s="2">
        <v>15</v>
      </c>
      <c r="I29" s="2">
        <v>2.5</v>
      </c>
      <c r="J29" s="2">
        <v>13</v>
      </c>
      <c r="K29" s="2">
        <v>2.2000000000000002</v>
      </c>
      <c r="L29" s="2">
        <v>59</v>
      </c>
      <c r="M29" s="2">
        <v>6</v>
      </c>
      <c r="N29" s="2">
        <v>5.5</v>
      </c>
      <c r="O29" s="2">
        <v>9.6</v>
      </c>
      <c r="P29" s="2">
        <v>189.9</v>
      </c>
      <c r="Q29" s="2">
        <v>77.8</v>
      </c>
      <c r="R29" s="2">
        <v>48</v>
      </c>
      <c r="S29" s="2">
        <v>293</v>
      </c>
      <c r="T29" s="2">
        <v>7.5</v>
      </c>
      <c r="U29" s="2">
        <v>5.0999999999999996</v>
      </c>
      <c r="V29" s="2">
        <v>4.5999999999999996</v>
      </c>
      <c r="W29" s="2"/>
      <c r="X29" s="2"/>
      <c r="Y29" s="2">
        <v>-50.74</v>
      </c>
    </row>
    <row r="30" spans="1:25" ht="15" x14ac:dyDescent="0.25">
      <c r="A30" s="1">
        <v>29</v>
      </c>
      <c r="B30" s="2" t="s">
        <v>12</v>
      </c>
      <c r="C30" s="2">
        <v>17</v>
      </c>
      <c r="D30" s="2">
        <v>303</v>
      </c>
      <c r="E30" s="2">
        <v>448</v>
      </c>
      <c r="F30" s="2">
        <v>67.599999999999994</v>
      </c>
      <c r="G30" s="2">
        <v>3194</v>
      </c>
      <c r="H30" s="2">
        <v>24</v>
      </c>
      <c r="I30" s="2">
        <v>5.4</v>
      </c>
      <c r="J30" s="2">
        <v>6</v>
      </c>
      <c r="K30" s="2">
        <v>1.3</v>
      </c>
      <c r="L30" s="2">
        <v>67</v>
      </c>
      <c r="M30" s="2">
        <v>7.9</v>
      </c>
      <c r="N30" s="2">
        <v>8.3000000000000007</v>
      </c>
      <c r="O30" s="2">
        <v>11.6</v>
      </c>
      <c r="P30" s="2">
        <v>187.9</v>
      </c>
      <c r="Q30" s="2">
        <v>103.4</v>
      </c>
      <c r="R30" s="2">
        <v>45</v>
      </c>
      <c r="S30" s="2">
        <v>323</v>
      </c>
      <c r="T30" s="2">
        <v>9.1</v>
      </c>
      <c r="U30" s="2">
        <v>6.5</v>
      </c>
      <c r="V30" s="2">
        <v>6.9</v>
      </c>
      <c r="W30" s="2">
        <v>3</v>
      </c>
      <c r="X30" s="2">
        <v>4</v>
      </c>
      <c r="Y30" s="2">
        <v>125.69</v>
      </c>
    </row>
    <row r="31" spans="1:25" ht="15" x14ac:dyDescent="0.25">
      <c r="A31" s="1">
        <v>30</v>
      </c>
      <c r="B31" s="2" t="s">
        <v>28</v>
      </c>
      <c r="C31" s="2">
        <v>17</v>
      </c>
      <c r="D31" s="2">
        <v>341</v>
      </c>
      <c r="E31" s="2">
        <v>547</v>
      </c>
      <c r="F31" s="2">
        <v>62.3</v>
      </c>
      <c r="G31" s="2">
        <v>3188</v>
      </c>
      <c r="H31" s="2">
        <v>22</v>
      </c>
      <c r="I31" s="2">
        <v>4</v>
      </c>
      <c r="J31" s="2">
        <v>15</v>
      </c>
      <c r="K31" s="2">
        <v>2.7</v>
      </c>
      <c r="L31" s="2">
        <v>83</v>
      </c>
      <c r="M31" s="2">
        <v>6.2</v>
      </c>
      <c r="N31" s="2">
        <v>5.8</v>
      </c>
      <c r="O31" s="2">
        <v>10</v>
      </c>
      <c r="P31" s="2">
        <v>187.5</v>
      </c>
      <c r="Q31" s="2">
        <v>82</v>
      </c>
      <c r="R31" s="2">
        <v>36</v>
      </c>
      <c r="S31" s="2">
        <v>223</v>
      </c>
      <c r="T31" s="2">
        <v>6.2</v>
      </c>
      <c r="U31" s="2">
        <v>5.5</v>
      </c>
      <c r="V31" s="2">
        <v>5.0999999999999996</v>
      </c>
      <c r="W31" s="2">
        <v>1</v>
      </c>
      <c r="X31" s="2">
        <v>4</v>
      </c>
      <c r="Y31" s="2">
        <v>-12.71</v>
      </c>
    </row>
    <row r="32" spans="1:25" ht="15" x14ac:dyDescent="0.25">
      <c r="A32" s="1">
        <v>31</v>
      </c>
      <c r="B32" s="2" t="s">
        <v>35</v>
      </c>
      <c r="C32" s="2">
        <v>17</v>
      </c>
      <c r="D32" s="2">
        <v>353</v>
      </c>
      <c r="E32" s="2">
        <v>566</v>
      </c>
      <c r="F32" s="2">
        <v>62.4</v>
      </c>
      <c r="G32" s="2">
        <v>3086</v>
      </c>
      <c r="H32" s="2">
        <v>20</v>
      </c>
      <c r="I32" s="2">
        <v>3.5</v>
      </c>
      <c r="J32" s="2">
        <v>7</v>
      </c>
      <c r="K32" s="2">
        <v>1.2</v>
      </c>
      <c r="L32" s="2">
        <v>47</v>
      </c>
      <c r="M32" s="2">
        <v>6.3</v>
      </c>
      <c r="N32" s="2">
        <v>6.4</v>
      </c>
      <c r="O32" s="2">
        <v>10.1</v>
      </c>
      <c r="P32" s="2">
        <v>181.5</v>
      </c>
      <c r="Q32" s="2">
        <v>86.8</v>
      </c>
      <c r="R32" s="2">
        <v>68</v>
      </c>
      <c r="S32" s="2">
        <v>466</v>
      </c>
      <c r="T32" s="2">
        <v>10.7</v>
      </c>
      <c r="U32" s="2">
        <v>4.9000000000000004</v>
      </c>
      <c r="V32" s="2">
        <v>5</v>
      </c>
      <c r="W32" s="2">
        <v>2</v>
      </c>
      <c r="X32" s="2">
        <v>1</v>
      </c>
      <c r="Y32" s="2">
        <v>3.09</v>
      </c>
    </row>
    <row r="33" spans="1:25" ht="15" x14ac:dyDescent="0.25">
      <c r="A33" s="1">
        <v>32</v>
      </c>
      <c r="B33" s="2" t="s">
        <v>23</v>
      </c>
      <c r="C33" s="2">
        <v>17</v>
      </c>
      <c r="D33" s="2">
        <v>342</v>
      </c>
      <c r="E33" s="2">
        <v>529</v>
      </c>
      <c r="F33" s="2">
        <v>64.7</v>
      </c>
      <c r="G33" s="2">
        <v>2995</v>
      </c>
      <c r="H33" s="2">
        <v>18</v>
      </c>
      <c r="I33" s="2">
        <v>3.4</v>
      </c>
      <c r="J33" s="2">
        <v>11</v>
      </c>
      <c r="K33" s="2">
        <v>2.1</v>
      </c>
      <c r="L33" s="2">
        <v>50</v>
      </c>
      <c r="M33" s="2">
        <v>6.3</v>
      </c>
      <c r="N33" s="2">
        <v>6.1</v>
      </c>
      <c r="O33" s="2">
        <v>9.8000000000000007</v>
      </c>
      <c r="P33" s="2">
        <v>176.2</v>
      </c>
      <c r="Q33" s="2">
        <v>85</v>
      </c>
      <c r="R33" s="2">
        <v>52</v>
      </c>
      <c r="S33" s="2">
        <v>348</v>
      </c>
      <c r="T33" s="2">
        <v>9</v>
      </c>
      <c r="U33" s="2">
        <v>5.2</v>
      </c>
      <c r="V33" s="2">
        <v>4.9000000000000004</v>
      </c>
      <c r="W33" s="2">
        <v>1</v>
      </c>
      <c r="X33" s="2">
        <v>1</v>
      </c>
      <c r="Y33" s="2">
        <v>-18.010000000000002</v>
      </c>
    </row>
    <row r="34" spans="1:25" ht="15" x14ac:dyDescent="0.25">
      <c r="A34" s="1"/>
      <c r="B34" s="2" t="s">
        <v>43</v>
      </c>
      <c r="C34" s="2"/>
      <c r="D34" s="2">
        <v>363.4</v>
      </c>
      <c r="E34" s="2">
        <v>556.6</v>
      </c>
      <c r="F34" s="2">
        <v>65.3</v>
      </c>
      <c r="G34" s="2">
        <v>3699.5</v>
      </c>
      <c r="H34" s="2">
        <v>25.3</v>
      </c>
      <c r="I34" s="2">
        <v>4.5</v>
      </c>
      <c r="J34" s="2">
        <v>12.1</v>
      </c>
      <c r="K34" s="2">
        <v>2.2000000000000002</v>
      </c>
      <c r="L34" s="2">
        <v>71</v>
      </c>
      <c r="M34" s="2">
        <v>7.1</v>
      </c>
      <c r="N34" s="2">
        <v>7.1</v>
      </c>
      <c r="O34" s="2">
        <v>10.9</v>
      </c>
      <c r="P34" s="2">
        <v>217.6</v>
      </c>
      <c r="Q34" s="2">
        <v>92.3</v>
      </c>
      <c r="R34" s="2">
        <v>41.1</v>
      </c>
      <c r="S34" s="2">
        <v>270</v>
      </c>
      <c r="T34" s="2">
        <v>6.9</v>
      </c>
      <c r="U34" s="2">
        <v>6.19</v>
      </c>
      <c r="V34" s="2">
        <v>6.1</v>
      </c>
      <c r="W34" s="2">
        <v>2.1</v>
      </c>
      <c r="X34" s="2">
        <v>2.8</v>
      </c>
      <c r="Y34" s="2">
        <v>72.400000000000006</v>
      </c>
    </row>
    <row r="35" spans="1:25" ht="15" x14ac:dyDescent="0.25">
      <c r="A35" s="1"/>
      <c r="B35" s="2" t="s">
        <v>44</v>
      </c>
      <c r="C35" s="2"/>
      <c r="D35" s="2">
        <v>11629</v>
      </c>
      <c r="E35" s="2">
        <v>17811</v>
      </c>
      <c r="F35" s="2">
        <v>65.3</v>
      </c>
      <c r="G35" s="2">
        <v>118384</v>
      </c>
      <c r="H35" s="2">
        <v>809</v>
      </c>
      <c r="I35" s="2">
        <v>4.5</v>
      </c>
      <c r="J35" s="2">
        <v>387</v>
      </c>
      <c r="K35" s="2">
        <v>2.2000000000000002</v>
      </c>
      <c r="L35" s="2">
        <v>98</v>
      </c>
      <c r="M35" s="2">
        <v>7.1</v>
      </c>
      <c r="N35" s="2">
        <v>7.1</v>
      </c>
      <c r="O35" s="2">
        <v>10.9</v>
      </c>
      <c r="P35" s="2">
        <v>217.6</v>
      </c>
      <c r="Q35" s="2">
        <v>92.3</v>
      </c>
      <c r="R35" s="2">
        <v>1314</v>
      </c>
      <c r="S35" s="2">
        <v>8640</v>
      </c>
      <c r="T35" s="2">
        <v>6.9</v>
      </c>
      <c r="U35" s="2">
        <v>6.19</v>
      </c>
      <c r="V35" s="2">
        <v>6.1</v>
      </c>
      <c r="W35" s="2">
        <v>66</v>
      </c>
      <c r="X35" s="2">
        <v>88</v>
      </c>
      <c r="Y35" s="2"/>
    </row>
    <row r="36" spans="1:25" ht="15" x14ac:dyDescent="0.25">
      <c r="A36" s="1"/>
      <c r="B36" s="2" t="s">
        <v>45</v>
      </c>
      <c r="C36" s="2"/>
      <c r="D36" s="2">
        <v>21.4</v>
      </c>
      <c r="E36" s="2">
        <v>32.700000000000003</v>
      </c>
      <c r="F36" s="2">
        <v>65.3</v>
      </c>
      <c r="G36" s="2">
        <v>217.6</v>
      </c>
      <c r="H36" s="2">
        <v>1.5</v>
      </c>
      <c r="I36" s="2">
        <v>4.5</v>
      </c>
      <c r="J36" s="2">
        <v>0.7</v>
      </c>
      <c r="K36" s="2">
        <v>2.2000000000000002</v>
      </c>
      <c r="L36" s="2"/>
      <c r="M36" s="2">
        <v>7.1</v>
      </c>
      <c r="N36" s="2">
        <v>7.1</v>
      </c>
      <c r="O36" s="2">
        <v>10.9</v>
      </c>
      <c r="P36" s="2">
        <v>217.6</v>
      </c>
      <c r="Q36" s="2">
        <v>92.3</v>
      </c>
      <c r="R36" s="2">
        <v>2.4</v>
      </c>
      <c r="S36" s="2">
        <v>15.9</v>
      </c>
      <c r="T36" s="2">
        <v>6.9</v>
      </c>
      <c r="U36" s="2">
        <v>6.19</v>
      </c>
      <c r="V36" s="2">
        <v>6.1</v>
      </c>
      <c r="W36" s="2"/>
      <c r="X36" s="2"/>
      <c r="Y36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5D92-75EF-4A02-ACD4-4DB287F11C51}">
  <sheetPr codeName="Sheet3"/>
  <dimension ref="A1:K36"/>
  <sheetViews>
    <sheetView workbookViewId="0"/>
  </sheetViews>
  <sheetFormatPr defaultRowHeight="12.75" x14ac:dyDescent="0.25"/>
  <cols>
    <col min="1" max="1" width="3.140625" bestFit="1" customWidth="1"/>
    <col min="2" max="2" width="24.140625" bestFit="1" customWidth="1"/>
    <col min="3" max="3" width="3" bestFit="1" customWidth="1"/>
    <col min="4" max="4" width="6" bestFit="1" customWidth="1"/>
    <col min="5" max="5" width="7" bestFit="1" customWidth="1"/>
    <col min="6" max="7" width="4" bestFit="1" customWidth="1"/>
    <col min="8" max="8" width="4.28515625" bestFit="1" customWidth="1"/>
    <col min="9" max="9" width="6" bestFit="1" customWidth="1"/>
    <col min="10" max="10" width="5" bestFit="1" customWidth="1"/>
    <col min="11" max="11" width="7" bestFit="1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x14ac:dyDescent="0.25">
      <c r="A2" s="1">
        <v>1</v>
      </c>
      <c r="B2" s="2" t="s">
        <v>11</v>
      </c>
      <c r="C2" s="2">
        <v>17</v>
      </c>
      <c r="D2" s="2">
        <v>554</v>
      </c>
      <c r="E2" s="2">
        <v>3189</v>
      </c>
      <c r="F2" s="2">
        <v>21</v>
      </c>
      <c r="G2" s="2">
        <v>87</v>
      </c>
      <c r="H2" s="2">
        <v>5.8</v>
      </c>
      <c r="I2" s="2">
        <v>187.6</v>
      </c>
      <c r="J2" s="2">
        <v>19</v>
      </c>
      <c r="K2" s="2">
        <v>100.61</v>
      </c>
    </row>
    <row r="3" spans="1:11" ht="15" x14ac:dyDescent="0.25">
      <c r="A3" s="1">
        <v>2</v>
      </c>
      <c r="B3" s="2" t="s">
        <v>12</v>
      </c>
      <c r="C3" s="2">
        <v>17</v>
      </c>
      <c r="D3" s="2">
        <v>621</v>
      </c>
      <c r="E3" s="2">
        <v>3048</v>
      </c>
      <c r="F3" s="2">
        <v>29</v>
      </c>
      <c r="G3" s="2">
        <v>72</v>
      </c>
      <c r="H3" s="2">
        <v>4.9000000000000004</v>
      </c>
      <c r="I3" s="2">
        <v>179.3</v>
      </c>
      <c r="J3" s="2">
        <v>19</v>
      </c>
      <c r="K3" s="2">
        <v>91.17</v>
      </c>
    </row>
    <row r="4" spans="1:11" ht="15" x14ac:dyDescent="0.25">
      <c r="A4" s="1">
        <v>3</v>
      </c>
      <c r="B4" s="2" t="s">
        <v>13</v>
      </c>
      <c r="C4" s="2">
        <v>17</v>
      </c>
      <c r="D4" s="2">
        <v>526</v>
      </c>
      <c r="E4" s="2">
        <v>2619</v>
      </c>
      <c r="F4" s="2">
        <v>25</v>
      </c>
      <c r="G4" s="2">
        <v>50</v>
      </c>
      <c r="H4" s="2">
        <v>5</v>
      </c>
      <c r="I4" s="2">
        <v>154.1</v>
      </c>
      <c r="J4" s="2">
        <v>20</v>
      </c>
      <c r="K4" s="2">
        <v>76.61</v>
      </c>
    </row>
    <row r="5" spans="1:11" ht="15" x14ac:dyDescent="0.25">
      <c r="A5" s="1">
        <v>4</v>
      </c>
      <c r="B5" s="2" t="s">
        <v>14</v>
      </c>
      <c r="C5" s="2">
        <v>17</v>
      </c>
      <c r="D5" s="2">
        <v>483</v>
      </c>
      <c r="E5" s="2">
        <v>2536</v>
      </c>
      <c r="F5" s="2">
        <v>16</v>
      </c>
      <c r="G5" s="2">
        <v>56</v>
      </c>
      <c r="H5" s="2">
        <v>5.3</v>
      </c>
      <c r="I5" s="2">
        <v>149.19999999999999</v>
      </c>
      <c r="J5" s="2">
        <v>26</v>
      </c>
      <c r="K5" s="2">
        <v>47.16</v>
      </c>
    </row>
    <row r="6" spans="1:11" ht="15" x14ac:dyDescent="0.25">
      <c r="A6" s="1">
        <v>5</v>
      </c>
      <c r="B6" s="2" t="s">
        <v>15</v>
      </c>
      <c r="C6" s="2">
        <v>17</v>
      </c>
      <c r="D6" s="2">
        <v>526</v>
      </c>
      <c r="E6" s="2">
        <v>2496</v>
      </c>
      <c r="F6" s="2">
        <v>23</v>
      </c>
      <c r="G6" s="2">
        <v>38</v>
      </c>
      <c r="H6" s="2">
        <v>4.7</v>
      </c>
      <c r="I6" s="2">
        <v>146.80000000000001</v>
      </c>
      <c r="J6" s="2">
        <v>18</v>
      </c>
      <c r="K6" s="2">
        <v>19.73</v>
      </c>
    </row>
    <row r="7" spans="1:11" ht="15" x14ac:dyDescent="0.25">
      <c r="A7" s="1">
        <v>6</v>
      </c>
      <c r="B7" s="2" t="s">
        <v>16</v>
      </c>
      <c r="C7" s="2">
        <v>17</v>
      </c>
      <c r="D7" s="2">
        <v>534</v>
      </c>
      <c r="E7" s="2">
        <v>2488</v>
      </c>
      <c r="F7" s="2">
        <v>29</v>
      </c>
      <c r="G7" s="2">
        <v>70</v>
      </c>
      <c r="H7" s="2">
        <v>4.7</v>
      </c>
      <c r="I7" s="2">
        <v>146.4</v>
      </c>
      <c r="J7" s="2">
        <v>12</v>
      </c>
      <c r="K7" s="2">
        <v>68.599999999999994</v>
      </c>
    </row>
    <row r="8" spans="1:11" ht="15" x14ac:dyDescent="0.25">
      <c r="A8" s="1">
        <v>7</v>
      </c>
      <c r="B8" s="2" t="s">
        <v>17</v>
      </c>
      <c r="C8" s="2">
        <v>17</v>
      </c>
      <c r="D8" s="2">
        <v>463</v>
      </c>
      <c r="E8" s="2">
        <v>2451</v>
      </c>
      <c r="F8" s="2">
        <v>18</v>
      </c>
      <c r="G8" s="2">
        <v>53</v>
      </c>
      <c r="H8" s="2">
        <v>5.3</v>
      </c>
      <c r="I8" s="2">
        <v>144.19999999999999</v>
      </c>
      <c r="J8" s="2">
        <v>21</v>
      </c>
      <c r="K8" s="2">
        <v>62.55</v>
      </c>
    </row>
    <row r="9" spans="1:11" ht="15" x14ac:dyDescent="0.25">
      <c r="A9" s="1">
        <v>8</v>
      </c>
      <c r="B9" s="2" t="s">
        <v>18</v>
      </c>
      <c r="C9" s="2">
        <v>17</v>
      </c>
      <c r="D9" s="2">
        <v>496</v>
      </c>
      <c r="E9" s="2">
        <v>2331</v>
      </c>
      <c r="F9" s="2">
        <v>20</v>
      </c>
      <c r="G9" s="2">
        <v>70</v>
      </c>
      <c r="H9" s="2">
        <v>4.7</v>
      </c>
      <c r="I9" s="2">
        <v>137.1</v>
      </c>
      <c r="J9" s="2">
        <v>20</v>
      </c>
      <c r="K9" s="2">
        <v>10.61</v>
      </c>
    </row>
    <row r="10" spans="1:11" ht="15" x14ac:dyDescent="0.25">
      <c r="A10" s="1">
        <v>9</v>
      </c>
      <c r="B10" s="2" t="s">
        <v>19</v>
      </c>
      <c r="C10" s="2">
        <v>17</v>
      </c>
      <c r="D10" s="2">
        <v>491</v>
      </c>
      <c r="E10" s="2">
        <v>2230</v>
      </c>
      <c r="F10" s="2">
        <v>32</v>
      </c>
      <c r="G10" s="2">
        <v>65</v>
      </c>
      <c r="H10" s="2">
        <v>4.5</v>
      </c>
      <c r="I10" s="2">
        <v>131.19999999999999</v>
      </c>
      <c r="J10" s="2">
        <v>11</v>
      </c>
      <c r="K10" s="2">
        <v>83.25</v>
      </c>
    </row>
    <row r="11" spans="1:11" ht="15" x14ac:dyDescent="0.25">
      <c r="A11" s="1">
        <v>10</v>
      </c>
      <c r="B11" s="2" t="s">
        <v>20</v>
      </c>
      <c r="C11" s="2">
        <v>17</v>
      </c>
      <c r="D11" s="2">
        <v>495</v>
      </c>
      <c r="E11" s="2">
        <v>2219</v>
      </c>
      <c r="F11" s="2">
        <v>18</v>
      </c>
      <c r="G11" s="2">
        <v>37</v>
      </c>
      <c r="H11" s="2">
        <v>4.5</v>
      </c>
      <c r="I11" s="2">
        <v>130.5</v>
      </c>
      <c r="J11" s="2">
        <v>21</v>
      </c>
      <c r="K11" s="2">
        <v>17.02</v>
      </c>
    </row>
    <row r="12" spans="1:11" ht="15" x14ac:dyDescent="0.25">
      <c r="A12" s="1">
        <v>11</v>
      </c>
      <c r="B12" s="2" t="s">
        <v>21</v>
      </c>
      <c r="C12" s="2">
        <v>17</v>
      </c>
      <c r="D12" s="2">
        <v>533</v>
      </c>
      <c r="E12" s="2">
        <v>2166</v>
      </c>
      <c r="F12" s="2">
        <v>14</v>
      </c>
      <c r="G12" s="2">
        <v>36</v>
      </c>
      <c r="H12" s="2">
        <v>4.0999999999999996</v>
      </c>
      <c r="I12" s="2">
        <v>127.4</v>
      </c>
      <c r="J12" s="2">
        <v>22</v>
      </c>
      <c r="K12" s="2">
        <v>-30.21</v>
      </c>
    </row>
    <row r="13" spans="1:11" ht="15" x14ac:dyDescent="0.25">
      <c r="A13" s="1">
        <v>12</v>
      </c>
      <c r="B13" s="2" t="s">
        <v>22</v>
      </c>
      <c r="C13" s="2">
        <v>17</v>
      </c>
      <c r="D13" s="2">
        <v>457</v>
      </c>
      <c r="E13" s="2">
        <v>2163</v>
      </c>
      <c r="F13" s="2">
        <v>17</v>
      </c>
      <c r="G13" s="2">
        <v>76</v>
      </c>
      <c r="H13" s="2">
        <v>4.7</v>
      </c>
      <c r="I13" s="2">
        <v>127.2</v>
      </c>
      <c r="J13" s="2">
        <v>26</v>
      </c>
      <c r="K13" s="2">
        <v>22.92</v>
      </c>
    </row>
    <row r="14" spans="1:11" ht="15" x14ac:dyDescent="0.25">
      <c r="A14" s="1">
        <v>13</v>
      </c>
      <c r="B14" s="2" t="s">
        <v>23</v>
      </c>
      <c r="C14" s="2">
        <v>17</v>
      </c>
      <c r="D14" s="2">
        <v>446</v>
      </c>
      <c r="E14" s="2">
        <v>1969</v>
      </c>
      <c r="F14" s="2">
        <v>11</v>
      </c>
      <c r="G14" s="2">
        <v>45</v>
      </c>
      <c r="H14" s="2">
        <v>4.4000000000000004</v>
      </c>
      <c r="I14" s="2">
        <v>115.8</v>
      </c>
      <c r="J14" s="2">
        <v>30</v>
      </c>
      <c r="K14" s="2">
        <v>-7.76</v>
      </c>
    </row>
    <row r="15" spans="1:11" ht="15" x14ac:dyDescent="0.25">
      <c r="A15" s="1">
        <v>14</v>
      </c>
      <c r="B15" s="2" t="s">
        <v>24</v>
      </c>
      <c r="C15" s="2">
        <v>17</v>
      </c>
      <c r="D15" s="2">
        <v>444</v>
      </c>
      <c r="E15" s="2">
        <v>1954</v>
      </c>
      <c r="F15" s="2">
        <v>15</v>
      </c>
      <c r="G15" s="2">
        <v>75</v>
      </c>
      <c r="H15" s="2">
        <v>4.4000000000000004</v>
      </c>
      <c r="I15" s="2">
        <v>114.9</v>
      </c>
      <c r="J15" s="2">
        <v>16</v>
      </c>
      <c r="K15" s="2">
        <v>27.38</v>
      </c>
    </row>
    <row r="16" spans="1:11" ht="15" x14ac:dyDescent="0.25">
      <c r="A16" s="1">
        <v>15</v>
      </c>
      <c r="B16" s="2" t="s">
        <v>25</v>
      </c>
      <c r="C16" s="2">
        <v>17</v>
      </c>
      <c r="D16" s="2">
        <v>434</v>
      </c>
      <c r="E16" s="2">
        <v>1909</v>
      </c>
      <c r="F16" s="2">
        <v>15</v>
      </c>
      <c r="G16" s="2">
        <v>92</v>
      </c>
      <c r="H16" s="2">
        <v>4.4000000000000004</v>
      </c>
      <c r="I16" s="2">
        <v>112.3</v>
      </c>
      <c r="J16" s="2">
        <v>14</v>
      </c>
      <c r="K16" s="2">
        <v>-13.75</v>
      </c>
    </row>
    <row r="17" spans="1:11" ht="15" x14ac:dyDescent="0.25">
      <c r="A17" s="1">
        <v>16</v>
      </c>
      <c r="B17" s="2" t="s">
        <v>26</v>
      </c>
      <c r="C17" s="2">
        <v>17</v>
      </c>
      <c r="D17" s="2">
        <v>461</v>
      </c>
      <c r="E17" s="2">
        <v>1908</v>
      </c>
      <c r="F17" s="2">
        <v>12</v>
      </c>
      <c r="G17" s="2">
        <v>43</v>
      </c>
      <c r="H17" s="2">
        <v>4.0999999999999996</v>
      </c>
      <c r="I17" s="2">
        <v>112.2</v>
      </c>
      <c r="J17" s="2">
        <v>14</v>
      </c>
      <c r="K17" s="2">
        <v>-7.46</v>
      </c>
    </row>
    <row r="18" spans="1:11" ht="15" x14ac:dyDescent="0.25">
      <c r="A18" s="1">
        <v>17</v>
      </c>
      <c r="B18" s="2" t="s">
        <v>27</v>
      </c>
      <c r="C18" s="2">
        <v>17</v>
      </c>
      <c r="D18" s="2">
        <v>463</v>
      </c>
      <c r="E18" s="2">
        <v>1882</v>
      </c>
      <c r="F18" s="2">
        <v>17</v>
      </c>
      <c r="G18" s="2">
        <v>61</v>
      </c>
      <c r="H18" s="2">
        <v>4.0999999999999996</v>
      </c>
      <c r="I18" s="2">
        <v>110.7</v>
      </c>
      <c r="J18" s="2">
        <v>20</v>
      </c>
      <c r="K18" s="2">
        <v>-3.56</v>
      </c>
    </row>
    <row r="19" spans="1:11" ht="15" x14ac:dyDescent="0.25">
      <c r="A19" s="1">
        <v>18</v>
      </c>
      <c r="B19" s="2" t="s">
        <v>28</v>
      </c>
      <c r="C19" s="2">
        <v>17</v>
      </c>
      <c r="D19" s="2">
        <v>410</v>
      </c>
      <c r="E19" s="2">
        <v>1878</v>
      </c>
      <c r="F19" s="2">
        <v>18</v>
      </c>
      <c r="G19" s="2">
        <v>38</v>
      </c>
      <c r="H19" s="2">
        <v>4.5999999999999996</v>
      </c>
      <c r="I19" s="2">
        <v>110.5</v>
      </c>
      <c r="J19" s="2">
        <v>17</v>
      </c>
      <c r="K19" s="2">
        <v>23.6</v>
      </c>
    </row>
    <row r="20" spans="1:11" ht="15" x14ac:dyDescent="0.25">
      <c r="A20" s="1">
        <v>19</v>
      </c>
      <c r="B20" s="2" t="s">
        <v>29</v>
      </c>
      <c r="C20" s="2">
        <v>17</v>
      </c>
      <c r="D20" s="2">
        <v>457</v>
      </c>
      <c r="E20" s="2">
        <v>1855</v>
      </c>
      <c r="F20" s="2">
        <v>9</v>
      </c>
      <c r="G20" s="2">
        <v>58</v>
      </c>
      <c r="H20" s="2">
        <v>4.0999999999999996</v>
      </c>
      <c r="I20" s="2">
        <v>109.1</v>
      </c>
      <c r="J20" s="2">
        <v>17</v>
      </c>
      <c r="K20" s="2">
        <v>-22.63</v>
      </c>
    </row>
    <row r="21" spans="1:11" ht="15" x14ac:dyDescent="0.25">
      <c r="A21" s="1">
        <v>20</v>
      </c>
      <c r="B21" s="2" t="s">
        <v>30</v>
      </c>
      <c r="C21" s="2">
        <v>17</v>
      </c>
      <c r="D21" s="2">
        <v>450</v>
      </c>
      <c r="E21" s="2">
        <v>1855</v>
      </c>
      <c r="F21" s="2">
        <v>11</v>
      </c>
      <c r="G21" s="2">
        <v>41</v>
      </c>
      <c r="H21" s="2">
        <v>4.0999999999999996</v>
      </c>
      <c r="I21" s="2">
        <v>109.1</v>
      </c>
      <c r="J21" s="2">
        <v>28</v>
      </c>
      <c r="K21" s="2">
        <v>-18.579999999999998</v>
      </c>
    </row>
    <row r="22" spans="1:11" ht="15" x14ac:dyDescent="0.25">
      <c r="A22" s="1">
        <v>21</v>
      </c>
      <c r="B22" s="2" t="s">
        <v>31</v>
      </c>
      <c r="C22" s="2">
        <v>17</v>
      </c>
      <c r="D22" s="2">
        <v>448</v>
      </c>
      <c r="E22" s="2">
        <v>1795</v>
      </c>
      <c r="F22" s="2">
        <v>12</v>
      </c>
      <c r="G22" s="2">
        <v>61</v>
      </c>
      <c r="H22" s="2">
        <v>4</v>
      </c>
      <c r="I22" s="2">
        <v>105.6</v>
      </c>
      <c r="J22" s="2">
        <v>28</v>
      </c>
      <c r="K22" s="2">
        <v>-63.12</v>
      </c>
    </row>
    <row r="23" spans="1:11" ht="15" x14ac:dyDescent="0.25">
      <c r="A23" s="1">
        <v>22</v>
      </c>
      <c r="B23" s="2" t="s">
        <v>32</v>
      </c>
      <c r="C23" s="2">
        <v>17</v>
      </c>
      <c r="D23" s="2">
        <v>450</v>
      </c>
      <c r="E23" s="2">
        <v>1790</v>
      </c>
      <c r="F23" s="2">
        <v>15</v>
      </c>
      <c r="G23" s="2">
        <v>34</v>
      </c>
      <c r="H23" s="2">
        <v>4</v>
      </c>
      <c r="I23" s="2">
        <v>105.3</v>
      </c>
      <c r="J23" s="2">
        <v>10</v>
      </c>
      <c r="K23" s="2">
        <v>14.79</v>
      </c>
    </row>
    <row r="24" spans="1:11" ht="15" x14ac:dyDescent="0.25">
      <c r="A24" s="1">
        <v>23</v>
      </c>
      <c r="B24" s="2" t="s">
        <v>33</v>
      </c>
      <c r="C24" s="2">
        <v>17</v>
      </c>
      <c r="D24" s="2">
        <v>424</v>
      </c>
      <c r="E24" s="2">
        <v>1783</v>
      </c>
      <c r="F24" s="2">
        <v>13</v>
      </c>
      <c r="G24" s="2">
        <v>45</v>
      </c>
      <c r="H24" s="2">
        <v>4.2</v>
      </c>
      <c r="I24" s="2">
        <v>104.9</v>
      </c>
      <c r="J24" s="2">
        <v>22</v>
      </c>
      <c r="K24" s="2">
        <v>-8.44</v>
      </c>
    </row>
    <row r="25" spans="1:11" ht="15" x14ac:dyDescent="0.25">
      <c r="A25" s="1">
        <v>24</v>
      </c>
      <c r="B25" s="2" t="s">
        <v>34</v>
      </c>
      <c r="C25" s="2">
        <v>17</v>
      </c>
      <c r="D25" s="2">
        <v>450</v>
      </c>
      <c r="E25" s="2">
        <v>1765</v>
      </c>
      <c r="F25" s="2">
        <v>15</v>
      </c>
      <c r="G25" s="2">
        <v>30</v>
      </c>
      <c r="H25" s="2">
        <v>3.9</v>
      </c>
      <c r="I25" s="2">
        <v>103.8</v>
      </c>
      <c r="J25" s="2">
        <v>13</v>
      </c>
      <c r="K25" s="2">
        <v>-7.24</v>
      </c>
    </row>
    <row r="26" spans="1:11" ht="15" x14ac:dyDescent="0.25">
      <c r="A26" s="1">
        <v>25</v>
      </c>
      <c r="B26" s="2" t="s">
        <v>35</v>
      </c>
      <c r="C26" s="2">
        <v>17</v>
      </c>
      <c r="D26" s="2">
        <v>431</v>
      </c>
      <c r="E26" s="2">
        <v>1734</v>
      </c>
      <c r="F26" s="2">
        <v>13</v>
      </c>
      <c r="G26" s="2">
        <v>56</v>
      </c>
      <c r="H26" s="2">
        <v>4</v>
      </c>
      <c r="I26" s="2">
        <v>102</v>
      </c>
      <c r="J26" s="2">
        <v>19</v>
      </c>
      <c r="K26" s="2">
        <v>-19.28</v>
      </c>
    </row>
    <row r="27" spans="1:11" ht="15" x14ac:dyDescent="0.25">
      <c r="A27" s="1">
        <v>26</v>
      </c>
      <c r="B27" s="2" t="s">
        <v>36</v>
      </c>
      <c r="C27" s="2">
        <v>17</v>
      </c>
      <c r="D27" s="2">
        <v>414</v>
      </c>
      <c r="E27" s="2">
        <v>1729</v>
      </c>
      <c r="F27" s="2">
        <v>13</v>
      </c>
      <c r="G27" s="2">
        <v>65</v>
      </c>
      <c r="H27" s="2">
        <v>4.2</v>
      </c>
      <c r="I27" s="2">
        <v>101.7</v>
      </c>
      <c r="J27" s="2">
        <v>19</v>
      </c>
      <c r="K27" s="2">
        <v>7.81</v>
      </c>
    </row>
    <row r="28" spans="1:11" ht="15" x14ac:dyDescent="0.25">
      <c r="A28" s="1">
        <v>27</v>
      </c>
      <c r="B28" s="2" t="s">
        <v>37</v>
      </c>
      <c r="C28" s="2">
        <v>17</v>
      </c>
      <c r="D28" s="2">
        <v>429</v>
      </c>
      <c r="E28" s="2">
        <v>1705</v>
      </c>
      <c r="F28" s="2">
        <v>6</v>
      </c>
      <c r="G28" s="2">
        <v>27</v>
      </c>
      <c r="H28" s="2">
        <v>4</v>
      </c>
      <c r="I28" s="2">
        <v>100.3</v>
      </c>
      <c r="J28" s="2">
        <v>29</v>
      </c>
      <c r="K28" s="2">
        <v>-34.31</v>
      </c>
    </row>
    <row r="29" spans="1:11" ht="15" x14ac:dyDescent="0.25">
      <c r="A29" s="1">
        <v>28</v>
      </c>
      <c r="B29" s="2" t="s">
        <v>38</v>
      </c>
      <c r="C29" s="2">
        <v>17</v>
      </c>
      <c r="D29" s="2">
        <v>383</v>
      </c>
      <c r="E29" s="2">
        <v>1627</v>
      </c>
      <c r="F29" s="2">
        <v>17</v>
      </c>
      <c r="G29" s="2">
        <v>51</v>
      </c>
      <c r="H29" s="2">
        <v>4.2</v>
      </c>
      <c r="I29" s="2">
        <v>95.7</v>
      </c>
      <c r="J29" s="2">
        <v>21</v>
      </c>
      <c r="K29" s="2">
        <v>-14.33</v>
      </c>
    </row>
    <row r="30" spans="1:11" ht="15" x14ac:dyDescent="0.25">
      <c r="A30" s="1">
        <v>29</v>
      </c>
      <c r="B30" s="2" t="s">
        <v>39</v>
      </c>
      <c r="C30" s="2">
        <v>17</v>
      </c>
      <c r="D30" s="2">
        <v>391</v>
      </c>
      <c r="E30" s="2">
        <v>1608</v>
      </c>
      <c r="F30" s="2">
        <v>8</v>
      </c>
      <c r="G30" s="2">
        <v>66</v>
      </c>
      <c r="H30" s="2">
        <v>4.0999999999999996</v>
      </c>
      <c r="I30" s="2">
        <v>94.6</v>
      </c>
      <c r="J30" s="2">
        <v>20</v>
      </c>
      <c r="K30" s="2">
        <v>-10.98</v>
      </c>
    </row>
    <row r="31" spans="1:11" ht="15" x14ac:dyDescent="0.25">
      <c r="A31" s="1">
        <v>30</v>
      </c>
      <c r="B31" s="2" t="s">
        <v>40</v>
      </c>
      <c r="C31" s="2">
        <v>17</v>
      </c>
      <c r="D31" s="2">
        <v>380</v>
      </c>
      <c r="E31" s="2">
        <v>1574</v>
      </c>
      <c r="F31" s="2">
        <v>11</v>
      </c>
      <c r="G31" s="2">
        <v>47</v>
      </c>
      <c r="H31" s="2">
        <v>4.0999999999999996</v>
      </c>
      <c r="I31" s="2">
        <v>92.6</v>
      </c>
      <c r="J31" s="2">
        <v>24</v>
      </c>
      <c r="K31" s="2">
        <v>-1.56</v>
      </c>
    </row>
    <row r="32" spans="1:11" ht="15" x14ac:dyDescent="0.25">
      <c r="A32" s="1">
        <v>31</v>
      </c>
      <c r="B32" s="2" t="s">
        <v>41</v>
      </c>
      <c r="C32" s="2">
        <v>17</v>
      </c>
      <c r="D32" s="2">
        <v>363</v>
      </c>
      <c r="E32" s="2">
        <v>1561</v>
      </c>
      <c r="F32" s="2">
        <v>8</v>
      </c>
      <c r="G32" s="2">
        <v>42</v>
      </c>
      <c r="H32" s="2">
        <v>4.3</v>
      </c>
      <c r="I32" s="2">
        <v>91.8</v>
      </c>
      <c r="J32" s="2">
        <v>20</v>
      </c>
      <c r="K32" s="2">
        <v>-3.44</v>
      </c>
    </row>
    <row r="33" spans="1:11" ht="15" x14ac:dyDescent="0.25">
      <c r="A33" s="1">
        <v>32</v>
      </c>
      <c r="B33" s="2" t="s">
        <v>42</v>
      </c>
      <c r="C33" s="2">
        <v>17</v>
      </c>
      <c r="D33" s="2">
        <v>380</v>
      </c>
      <c r="E33" s="2">
        <v>1357</v>
      </c>
      <c r="F33" s="2">
        <v>10</v>
      </c>
      <c r="G33" s="2">
        <v>40</v>
      </c>
      <c r="H33" s="2">
        <v>3.6</v>
      </c>
      <c r="I33" s="2">
        <v>79.8</v>
      </c>
      <c r="J33" s="2">
        <v>18</v>
      </c>
      <c r="K33" s="2">
        <v>-72.33</v>
      </c>
    </row>
    <row r="34" spans="1:11" ht="15" x14ac:dyDescent="0.25">
      <c r="A34" s="1"/>
      <c r="B34" s="2" t="s">
        <v>43</v>
      </c>
      <c r="C34" s="2"/>
      <c r="D34" s="2">
        <v>459</v>
      </c>
      <c r="E34" s="2">
        <v>2036.7</v>
      </c>
      <c r="F34" s="2">
        <v>16</v>
      </c>
      <c r="G34" s="2">
        <v>54</v>
      </c>
      <c r="H34" s="2">
        <v>4.4000000000000004</v>
      </c>
      <c r="I34" s="2">
        <v>119.8</v>
      </c>
      <c r="J34" s="2">
        <v>19.8</v>
      </c>
      <c r="K34" s="2">
        <v>10.5</v>
      </c>
    </row>
    <row r="35" spans="1:11" ht="15" x14ac:dyDescent="0.25">
      <c r="A35" s="1"/>
      <c r="B35" s="2" t="s">
        <v>44</v>
      </c>
      <c r="C35" s="2"/>
      <c r="D35" s="2">
        <v>14687</v>
      </c>
      <c r="E35" s="2">
        <v>65174</v>
      </c>
      <c r="F35" s="2">
        <v>511</v>
      </c>
      <c r="G35" s="2">
        <v>92</v>
      </c>
      <c r="H35" s="2">
        <v>4.4000000000000004</v>
      </c>
      <c r="I35" s="2">
        <v>119.8</v>
      </c>
      <c r="J35" s="2">
        <v>634</v>
      </c>
      <c r="K35" s="2"/>
    </row>
    <row r="36" spans="1:11" ht="15" x14ac:dyDescent="0.25">
      <c r="A36" s="1"/>
      <c r="B36" s="2" t="s">
        <v>45</v>
      </c>
      <c r="C36" s="2"/>
      <c r="D36" s="2">
        <v>27</v>
      </c>
      <c r="E36" s="2">
        <v>119.8</v>
      </c>
      <c r="F36" s="2">
        <v>0.9</v>
      </c>
      <c r="G36" s="2"/>
      <c r="H36" s="2">
        <v>4.4000000000000004</v>
      </c>
      <c r="I36" s="2">
        <v>119.8</v>
      </c>
      <c r="J36" s="2">
        <v>1.2</v>
      </c>
      <c r="K36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1B33-472B-4562-AA4A-233379036BF0}">
  <sheetPr codeName="Sheet5"/>
  <dimension ref="A1:AP48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20" bestFit="1" customWidth="1"/>
    <col min="3" max="3" width="9.140625" customWidth="1"/>
    <col min="5" max="5" width="9.140625" customWidth="1"/>
    <col min="8" max="10" width="9.140625" customWidth="1"/>
    <col min="11" max="11" width="9.85546875" bestFit="1" customWidth="1"/>
    <col min="16" max="16" width="1.28515625" customWidth="1"/>
    <col min="17" max="17" width="9.140625" style="13"/>
    <col min="30" max="30" width="1.140625" customWidth="1"/>
  </cols>
  <sheetData>
    <row r="1" spans="1:42" ht="16.5" thickTop="1" thickBot="1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s="4" t="s">
        <v>104</v>
      </c>
      <c r="M1" s="5" t="s">
        <v>98</v>
      </c>
      <c r="N1" s="4" t="s">
        <v>105</v>
      </c>
      <c r="O1" s="5" t="s">
        <v>98</v>
      </c>
      <c r="P1" s="6"/>
      <c r="Q1" s="7" t="s">
        <v>106</v>
      </c>
      <c r="R1" s="8" t="s">
        <v>107</v>
      </c>
      <c r="S1" s="8" t="s">
        <v>84</v>
      </c>
      <c r="T1" s="9" t="s">
        <v>85</v>
      </c>
      <c r="U1" s="9" t="s">
        <v>86</v>
      </c>
      <c r="V1" s="5" t="s">
        <v>87</v>
      </c>
      <c r="W1" s="9" t="s">
        <v>76</v>
      </c>
      <c r="X1" s="9" t="s">
        <v>77</v>
      </c>
      <c r="Y1" s="7" t="s">
        <v>78</v>
      </c>
      <c r="Z1" s="9" t="s">
        <v>79</v>
      </c>
      <c r="AA1" s="9" t="s">
        <v>80</v>
      </c>
      <c r="AB1" s="9" t="s">
        <v>81</v>
      </c>
      <c r="AC1" s="7" t="s">
        <v>82</v>
      </c>
      <c r="AD1" s="6"/>
      <c r="AE1" s="4" t="s">
        <v>108</v>
      </c>
      <c r="AF1" s="4" t="s">
        <v>109</v>
      </c>
      <c r="AG1" s="4" t="s">
        <v>110</v>
      </c>
      <c r="AH1" s="8" t="s">
        <v>72</v>
      </c>
      <c r="AI1" s="5" t="s">
        <v>111</v>
      </c>
      <c r="AJ1" s="10" t="s">
        <v>112</v>
      </c>
      <c r="AK1" s="8" t="s">
        <v>113</v>
      </c>
      <c r="AL1" s="5" t="s">
        <v>72</v>
      </c>
      <c r="AM1" s="10" t="s">
        <v>114</v>
      </c>
      <c r="AN1" s="10" t="s">
        <v>109</v>
      </c>
      <c r="AO1" s="4" t="s">
        <v>115</v>
      </c>
      <c r="AP1" s="11" t="s">
        <v>72</v>
      </c>
    </row>
    <row r="2" spans="1:42" ht="15.75" thickTop="1" x14ac:dyDescent="0.25">
      <c r="A2" t="s">
        <v>116</v>
      </c>
      <c r="B2" t="s">
        <v>117</v>
      </c>
      <c r="D2" t="s">
        <v>89</v>
      </c>
      <c r="E2" t="s">
        <v>118</v>
      </c>
      <c r="F2">
        <v>12</v>
      </c>
      <c r="G2">
        <v>14.4</v>
      </c>
      <c r="H2" t="s">
        <v>100</v>
      </c>
      <c r="I2">
        <v>2.4</v>
      </c>
      <c r="J2" t="s">
        <v>119</v>
      </c>
      <c r="K2" s="12" t="e">
        <f ca="1">1.4*EXP(-G2/XLOOKUP(D2,Base_Rookies!A:A,Base_Rookies!O:O,100))</f>
        <v>#NAME?</v>
      </c>
      <c r="L2" s="12" t="e">
        <f t="shared" ref="L2:L48" ca="1" si="0">(T2*0.04)+(U2*4)+(V2*-2)+(X2*0.1)+(Y2*6)+(AA2*0.5)+(AB2*0.1)+(AC2*6)</f>
        <v>#NAME?</v>
      </c>
      <c r="M2">
        <v>1</v>
      </c>
      <c r="N2" s="13" t="e">
        <f t="shared" ref="N2:N48" ca="1" si="1">L2/Q2</f>
        <v>#NAME?</v>
      </c>
      <c r="O2">
        <v>1</v>
      </c>
      <c r="Q2" s="13">
        <v>16</v>
      </c>
      <c r="R2" s="14" t="e">
        <f ca="1">_xlfn.XLOOKUP($D2,[1]Base_Players!$A:$A,[1]Base_Players!J:J)*$K2</f>
        <v>#NAME?</v>
      </c>
      <c r="S2" s="14" t="e">
        <f ca="1">_xlfn.XLOOKUP($D2,[1]Base_Players!$A:$A,[1]Base_Players!K:K)*$K2</f>
        <v>#NAME?</v>
      </c>
      <c r="T2" s="14" t="e">
        <f ca="1">_xlfn.XLOOKUP($D2,[1]Base_Players!$A:$A,[1]Base_Players!L:L)*$K2</f>
        <v>#NAME?</v>
      </c>
      <c r="U2" s="14" t="e">
        <f ca="1">_xlfn.XLOOKUP($D2,[1]Base_Players!$A:$A,[1]Base_Players!M:M)*$K2</f>
        <v>#NAME?</v>
      </c>
      <c r="V2" s="14" t="e">
        <f ca="1">_xlfn.XLOOKUP($D2,[1]Base_Players!$A:$A,[1]Base_Players!N:N)*$K2</f>
        <v>#NAME?</v>
      </c>
      <c r="W2" s="14" t="e">
        <f ca="1">_xlfn.XLOOKUP($D2,[1]Base_Players!$A:$A,[1]Base_Players!C:C)*$K2</f>
        <v>#NAME?</v>
      </c>
      <c r="X2" s="14" t="e">
        <f ca="1">_xlfn.XLOOKUP($D2,[1]Base_Players!$A:$A,[1]Base_Players!D:D)*$K2</f>
        <v>#NAME?</v>
      </c>
      <c r="Y2" s="14" t="e">
        <f ca="1">_xlfn.XLOOKUP($D2,[1]Base_Players!$A:$A,[1]Base_Players!E:E)*$K2</f>
        <v>#NAME?</v>
      </c>
      <c r="Z2" s="14" t="e">
        <f ca="1">_xlfn.XLOOKUP($D2,[1]Base_Players!$A:$A,[1]Base_Players!F:F)*$K2</f>
        <v>#NAME?</v>
      </c>
      <c r="AA2" s="14" t="e">
        <f ca="1">_xlfn.XLOOKUP($D2,[1]Base_Players!$A:$A,[1]Base_Players!G:G)*$K2</f>
        <v>#NAME?</v>
      </c>
      <c r="AB2" s="14" t="e">
        <f ca="1">_xlfn.XLOOKUP($D2,[1]Base_Players!$A:$A,[1]Base_Players!H:H)*$K2</f>
        <v>#NAME?</v>
      </c>
      <c r="AC2" s="14" t="e">
        <f ca="1">_xlfn.XLOOKUP($D2,[1]Base_Players!$A:$A,[1]Base_Players!I:I)*$K2</f>
        <v>#NAME?</v>
      </c>
      <c r="AE2" s="15">
        <f t="shared" ref="AE2:AE48" ca="1" si="2">IFERROR(R2/R2,0)</f>
        <v>0</v>
      </c>
      <c r="AF2" s="15">
        <f t="shared" ref="AF2:AF48" ca="1" si="3">IFERROR(S2/R2,0)</f>
        <v>0</v>
      </c>
      <c r="AG2" s="13">
        <f t="shared" ref="AG2:AG48" ca="1" si="4">IFERROR(T2/R2,0)</f>
        <v>0</v>
      </c>
      <c r="AH2" s="15">
        <f t="shared" ref="AH2:AH48" ca="1" si="5">IFERROR(U2/R2,0)</f>
        <v>0</v>
      </c>
      <c r="AI2" s="15">
        <f t="shared" ref="AI2:AI48" ca="1" si="6">IFERROR(V2/R2,0)</f>
        <v>0</v>
      </c>
      <c r="AJ2" s="15">
        <f t="shared" ref="AJ2:AJ48" ca="1" si="7">IFERROR(W2/W2,0)</f>
        <v>0</v>
      </c>
      <c r="AK2" s="13">
        <f t="shared" ref="AK2:AK48" ca="1" si="8">IFERROR(X2/W2,0)</f>
        <v>0</v>
      </c>
      <c r="AL2" s="15">
        <f t="shared" ref="AL2:AL48" ca="1" si="9">IFERROR(Y2/W2,0)</f>
        <v>0</v>
      </c>
      <c r="AM2" s="15">
        <f t="shared" ref="AM2:AM48" ca="1" si="10">IFERROR(Z2/Z2,0)</f>
        <v>0</v>
      </c>
      <c r="AN2" s="15">
        <f t="shared" ref="AN2:AN48" ca="1" si="11">IFERROR(AA2/Z2,0)</f>
        <v>0</v>
      </c>
      <c r="AO2" s="13">
        <f t="shared" ref="AO2:AO48" ca="1" si="12">IFERROR(AB2/Z2,0)</f>
        <v>0</v>
      </c>
      <c r="AP2" s="15">
        <f t="shared" ref="AP2:AP48" ca="1" si="13">IFERROR(AC2/Z2,0)</f>
        <v>0</v>
      </c>
    </row>
    <row r="3" spans="1:42" x14ac:dyDescent="0.25">
      <c r="A3" t="s">
        <v>120</v>
      </c>
      <c r="B3" t="s">
        <v>117</v>
      </c>
      <c r="D3" t="s">
        <v>90</v>
      </c>
      <c r="E3" t="s">
        <v>121</v>
      </c>
      <c r="F3">
        <v>43</v>
      </c>
      <c r="G3">
        <v>46.9</v>
      </c>
      <c r="H3" t="s">
        <v>100</v>
      </c>
      <c r="I3">
        <v>3.9</v>
      </c>
      <c r="J3" t="s">
        <v>122</v>
      </c>
      <c r="K3" s="12" t="e">
        <f ca="1">1.4*EXP(-G3/_xlfn.XLOOKUP(D3,[1]Base_Players!A:A,[1]Base_Players!O:O,100))</f>
        <v>#NAME?</v>
      </c>
      <c r="L3" s="12" t="e">
        <f t="shared" ca="1" si="0"/>
        <v>#NAME?</v>
      </c>
      <c r="M3">
        <v>2</v>
      </c>
      <c r="N3" s="13" t="e">
        <f t="shared" ca="1" si="1"/>
        <v>#NAME?</v>
      </c>
      <c r="O3">
        <v>2</v>
      </c>
      <c r="Q3" s="13">
        <v>16</v>
      </c>
      <c r="R3" s="14" t="e">
        <f ca="1">_xlfn.XLOOKUP($D3,[1]Base_Players!$A:$A,[1]Base_Players!J:J)*$K3</f>
        <v>#NAME?</v>
      </c>
      <c r="S3" s="14" t="e">
        <f ca="1">_xlfn.XLOOKUP($D3,[1]Base_Players!$A:$A,[1]Base_Players!K:K)*$K3</f>
        <v>#NAME?</v>
      </c>
      <c r="T3" s="14" t="e">
        <f ca="1">_xlfn.XLOOKUP($D3,[1]Base_Players!$A:$A,[1]Base_Players!L:L)*$K3</f>
        <v>#NAME?</v>
      </c>
      <c r="U3" s="14" t="e">
        <f ca="1">_xlfn.XLOOKUP($D3,[1]Base_Players!$A:$A,[1]Base_Players!M:M)*$K3</f>
        <v>#NAME?</v>
      </c>
      <c r="V3" s="14" t="e">
        <f ca="1">_xlfn.XLOOKUP($D3,[1]Base_Players!$A:$A,[1]Base_Players!N:N)*$K3</f>
        <v>#NAME?</v>
      </c>
      <c r="W3" s="14" t="e">
        <f ca="1">_xlfn.XLOOKUP($D3,[1]Base_Players!$A:$A,[1]Base_Players!C:C)*$K3</f>
        <v>#NAME?</v>
      </c>
      <c r="X3" s="14" t="e">
        <f ca="1">_xlfn.XLOOKUP($D3,[1]Base_Players!$A:$A,[1]Base_Players!D:D)*$K3</f>
        <v>#NAME?</v>
      </c>
      <c r="Y3" s="14" t="e">
        <f ca="1">_xlfn.XLOOKUP($D3,[1]Base_Players!$A:$A,[1]Base_Players!E:E)*$K3</f>
        <v>#NAME?</v>
      </c>
      <c r="Z3" s="14" t="e">
        <f ca="1">_xlfn.XLOOKUP($D3,[1]Base_Players!$A:$A,[1]Base_Players!F:F)*$K3</f>
        <v>#NAME?</v>
      </c>
      <c r="AA3" s="14" t="e">
        <f ca="1">_xlfn.XLOOKUP($D3,[1]Base_Players!$A:$A,[1]Base_Players!G:G)*$K3</f>
        <v>#NAME?</v>
      </c>
      <c r="AB3" s="14" t="e">
        <f ca="1">_xlfn.XLOOKUP($D3,[1]Base_Players!$A:$A,[1]Base_Players!H:H)*$K3</f>
        <v>#NAME?</v>
      </c>
      <c r="AC3" s="14" t="e">
        <f ca="1">_xlfn.XLOOKUP($D3,[1]Base_Players!$A:$A,[1]Base_Players!I:I)*$K3</f>
        <v>#NAME?</v>
      </c>
      <c r="AE3" s="15">
        <f t="shared" ca="1" si="2"/>
        <v>0</v>
      </c>
      <c r="AF3" s="15">
        <f t="shared" ca="1" si="3"/>
        <v>0</v>
      </c>
      <c r="AG3" s="13">
        <f t="shared" ca="1" si="4"/>
        <v>0</v>
      </c>
      <c r="AH3" s="15">
        <f t="shared" ca="1" si="5"/>
        <v>0</v>
      </c>
      <c r="AI3" s="15">
        <f t="shared" ca="1" si="6"/>
        <v>0</v>
      </c>
      <c r="AJ3" s="15">
        <f t="shared" ca="1" si="7"/>
        <v>0</v>
      </c>
      <c r="AK3" s="13">
        <f t="shared" ca="1" si="8"/>
        <v>0</v>
      </c>
      <c r="AL3" s="15">
        <f t="shared" ca="1" si="9"/>
        <v>0</v>
      </c>
      <c r="AM3" s="15">
        <f t="shared" ca="1" si="10"/>
        <v>0</v>
      </c>
      <c r="AN3" s="15">
        <f t="shared" ca="1" si="11"/>
        <v>0</v>
      </c>
      <c r="AO3" s="13">
        <f t="shared" ca="1" si="12"/>
        <v>0</v>
      </c>
      <c r="AP3" s="15">
        <f t="shared" ca="1" si="13"/>
        <v>0</v>
      </c>
    </row>
    <row r="4" spans="1:42" x14ac:dyDescent="0.25">
      <c r="A4" t="s">
        <v>123</v>
      </c>
      <c r="B4" t="s">
        <v>117</v>
      </c>
      <c r="D4" t="s">
        <v>90</v>
      </c>
      <c r="E4" t="s">
        <v>124</v>
      </c>
      <c r="F4">
        <v>72</v>
      </c>
      <c r="G4">
        <v>73.099999999999994</v>
      </c>
      <c r="H4" t="s">
        <v>100</v>
      </c>
      <c r="I4">
        <v>1.1000000000000001</v>
      </c>
      <c r="J4" t="s">
        <v>125</v>
      </c>
      <c r="K4" s="12" t="e">
        <f ca="1">1.4*EXP(-G4/_xlfn.XLOOKUP(D4,[1]Base_Players!A:A,[1]Base_Players!O:O,100))</f>
        <v>#NAME?</v>
      </c>
      <c r="L4" s="12" t="e">
        <f t="shared" ca="1" si="0"/>
        <v>#NAME?</v>
      </c>
      <c r="M4">
        <v>3</v>
      </c>
      <c r="N4" s="13" t="e">
        <f t="shared" ca="1" si="1"/>
        <v>#NAME?</v>
      </c>
      <c r="O4">
        <v>3</v>
      </c>
      <c r="Q4" s="13">
        <v>16</v>
      </c>
      <c r="R4" s="14" t="e">
        <f ca="1">_xlfn.XLOOKUP($D4,[1]Base_Players!$A:$A,[1]Base_Players!J:J)*$K4</f>
        <v>#NAME?</v>
      </c>
      <c r="S4" s="14" t="e">
        <f ca="1">_xlfn.XLOOKUP($D4,[1]Base_Players!$A:$A,[1]Base_Players!K:K)*$K4</f>
        <v>#NAME?</v>
      </c>
      <c r="T4" s="14" t="e">
        <f ca="1">_xlfn.XLOOKUP($D4,[1]Base_Players!$A:$A,[1]Base_Players!L:L)*$K4</f>
        <v>#NAME?</v>
      </c>
      <c r="U4" s="14" t="e">
        <f ca="1">_xlfn.XLOOKUP($D4,[1]Base_Players!$A:$A,[1]Base_Players!M:M)*$K4</f>
        <v>#NAME?</v>
      </c>
      <c r="V4" s="14" t="e">
        <f ca="1">_xlfn.XLOOKUP($D4,[1]Base_Players!$A:$A,[1]Base_Players!N:N)*$K4</f>
        <v>#NAME?</v>
      </c>
      <c r="W4" s="14" t="e">
        <f ca="1">_xlfn.XLOOKUP($D4,[1]Base_Players!$A:$A,[1]Base_Players!C:C)*$K4</f>
        <v>#NAME?</v>
      </c>
      <c r="X4" s="14" t="e">
        <f ca="1">_xlfn.XLOOKUP($D4,[1]Base_Players!$A:$A,[1]Base_Players!D:D)*$K4</f>
        <v>#NAME?</v>
      </c>
      <c r="Y4" s="14" t="e">
        <f ca="1">_xlfn.XLOOKUP($D4,[1]Base_Players!$A:$A,[1]Base_Players!E:E)*$K4</f>
        <v>#NAME?</v>
      </c>
      <c r="Z4" s="14" t="e">
        <f ca="1">_xlfn.XLOOKUP($D4,[1]Base_Players!$A:$A,[1]Base_Players!F:F)*$K4</f>
        <v>#NAME?</v>
      </c>
      <c r="AA4" s="14" t="e">
        <f ca="1">_xlfn.XLOOKUP($D4,[1]Base_Players!$A:$A,[1]Base_Players!G:G)*$K4</f>
        <v>#NAME?</v>
      </c>
      <c r="AB4" s="14" t="e">
        <f ca="1">_xlfn.XLOOKUP($D4,[1]Base_Players!$A:$A,[1]Base_Players!H:H)*$K4</f>
        <v>#NAME?</v>
      </c>
      <c r="AC4" s="14" t="e">
        <f ca="1">_xlfn.XLOOKUP($D4,[1]Base_Players!$A:$A,[1]Base_Players!I:I)*$K4</f>
        <v>#NAME?</v>
      </c>
      <c r="AE4" s="15">
        <f t="shared" ca="1" si="2"/>
        <v>0</v>
      </c>
      <c r="AF4" s="15">
        <f t="shared" ca="1" si="3"/>
        <v>0</v>
      </c>
      <c r="AG4" s="13">
        <f t="shared" ca="1" si="4"/>
        <v>0</v>
      </c>
      <c r="AH4" s="15">
        <f t="shared" ca="1" si="5"/>
        <v>0</v>
      </c>
      <c r="AI4" s="15">
        <f t="shared" ca="1" si="6"/>
        <v>0</v>
      </c>
      <c r="AJ4" s="15">
        <f t="shared" ca="1" si="7"/>
        <v>0</v>
      </c>
      <c r="AK4" s="13">
        <f t="shared" ca="1" si="8"/>
        <v>0</v>
      </c>
      <c r="AL4" s="15">
        <f t="shared" ca="1" si="9"/>
        <v>0</v>
      </c>
      <c r="AM4" s="15">
        <f t="shared" ca="1" si="10"/>
        <v>0</v>
      </c>
      <c r="AN4" s="15">
        <f t="shared" ca="1" si="11"/>
        <v>0</v>
      </c>
      <c r="AO4" s="13">
        <f t="shared" ca="1" si="12"/>
        <v>0</v>
      </c>
      <c r="AP4" s="15">
        <f t="shared" ca="1" si="13"/>
        <v>0</v>
      </c>
    </row>
    <row r="5" spans="1:42" x14ac:dyDescent="0.25">
      <c r="A5" t="s">
        <v>126</v>
      </c>
      <c r="B5" t="s">
        <v>117</v>
      </c>
      <c r="D5" t="s">
        <v>90</v>
      </c>
      <c r="E5" t="s">
        <v>127</v>
      </c>
      <c r="F5">
        <v>73</v>
      </c>
      <c r="G5">
        <v>78.2</v>
      </c>
      <c r="H5" t="s">
        <v>100</v>
      </c>
      <c r="I5">
        <v>5.2</v>
      </c>
      <c r="J5" t="s">
        <v>128</v>
      </c>
      <c r="K5" s="12" t="e">
        <f ca="1">1.4*EXP(-G5/_xlfn.XLOOKUP(D5,[1]Base_Players!A:A,[1]Base_Players!O:O,100))</f>
        <v>#NAME?</v>
      </c>
      <c r="L5" s="12" t="e">
        <f t="shared" ca="1" si="0"/>
        <v>#NAME?</v>
      </c>
      <c r="M5">
        <v>4</v>
      </c>
      <c r="N5" s="13" t="e">
        <f t="shared" ca="1" si="1"/>
        <v>#NAME?</v>
      </c>
      <c r="O5">
        <v>4</v>
      </c>
      <c r="Q5" s="13">
        <v>16</v>
      </c>
      <c r="R5" s="14" t="e">
        <f ca="1">_xlfn.XLOOKUP($D5,[1]Base_Players!$A:$A,[1]Base_Players!J:J)*$K5</f>
        <v>#NAME?</v>
      </c>
      <c r="S5" s="14" t="e">
        <f ca="1">_xlfn.XLOOKUP($D5,[1]Base_Players!$A:$A,[1]Base_Players!K:K)*$K5</f>
        <v>#NAME?</v>
      </c>
      <c r="T5" s="14" t="e">
        <f ca="1">_xlfn.XLOOKUP($D5,[1]Base_Players!$A:$A,[1]Base_Players!L:L)*$K5</f>
        <v>#NAME?</v>
      </c>
      <c r="U5" s="14" t="e">
        <f ca="1">_xlfn.XLOOKUP($D5,[1]Base_Players!$A:$A,[1]Base_Players!M:M)*$K5</f>
        <v>#NAME?</v>
      </c>
      <c r="V5" s="14" t="e">
        <f ca="1">_xlfn.XLOOKUP($D5,[1]Base_Players!$A:$A,[1]Base_Players!N:N)*$K5</f>
        <v>#NAME?</v>
      </c>
      <c r="W5" s="14" t="e">
        <f ca="1">_xlfn.XLOOKUP($D5,[1]Base_Players!$A:$A,[1]Base_Players!C:C)*$K5</f>
        <v>#NAME?</v>
      </c>
      <c r="X5" s="14" t="e">
        <f ca="1">_xlfn.XLOOKUP($D5,[1]Base_Players!$A:$A,[1]Base_Players!D:D)*$K5</f>
        <v>#NAME?</v>
      </c>
      <c r="Y5" s="14" t="e">
        <f ca="1">_xlfn.XLOOKUP($D5,[1]Base_Players!$A:$A,[1]Base_Players!E:E)*$K5</f>
        <v>#NAME?</v>
      </c>
      <c r="Z5" s="14" t="e">
        <f ca="1">_xlfn.XLOOKUP($D5,[1]Base_Players!$A:$A,[1]Base_Players!F:F)*$K5</f>
        <v>#NAME?</v>
      </c>
      <c r="AA5" s="14" t="e">
        <f ca="1">_xlfn.XLOOKUP($D5,[1]Base_Players!$A:$A,[1]Base_Players!G:G)*$K5</f>
        <v>#NAME?</v>
      </c>
      <c r="AB5" s="14" t="e">
        <f ca="1">_xlfn.XLOOKUP($D5,[1]Base_Players!$A:$A,[1]Base_Players!H:H)*$K5</f>
        <v>#NAME?</v>
      </c>
      <c r="AC5" s="14" t="e">
        <f ca="1">_xlfn.XLOOKUP($D5,[1]Base_Players!$A:$A,[1]Base_Players!I:I)*$K5</f>
        <v>#NAME?</v>
      </c>
      <c r="AE5" s="15">
        <f t="shared" ca="1" si="2"/>
        <v>0</v>
      </c>
      <c r="AF5" s="15">
        <f t="shared" ca="1" si="3"/>
        <v>0</v>
      </c>
      <c r="AG5" s="13">
        <f t="shared" ca="1" si="4"/>
        <v>0</v>
      </c>
      <c r="AH5" s="15">
        <f t="shared" ca="1" si="5"/>
        <v>0</v>
      </c>
      <c r="AI5" s="15">
        <f t="shared" ca="1" si="6"/>
        <v>0</v>
      </c>
      <c r="AJ5" s="15">
        <f t="shared" ca="1" si="7"/>
        <v>0</v>
      </c>
      <c r="AK5" s="13">
        <f t="shared" ca="1" si="8"/>
        <v>0</v>
      </c>
      <c r="AL5" s="15">
        <f t="shared" ca="1" si="9"/>
        <v>0</v>
      </c>
      <c r="AM5" s="15">
        <f t="shared" ca="1" si="10"/>
        <v>0</v>
      </c>
      <c r="AN5" s="15">
        <f t="shared" ca="1" si="11"/>
        <v>0</v>
      </c>
      <c r="AO5" s="13">
        <f t="shared" ca="1" si="12"/>
        <v>0</v>
      </c>
      <c r="AP5" s="15">
        <f t="shared" ca="1" si="13"/>
        <v>0</v>
      </c>
    </row>
    <row r="6" spans="1:42" x14ac:dyDescent="0.25">
      <c r="A6" t="s">
        <v>129</v>
      </c>
      <c r="B6" t="s">
        <v>117</v>
      </c>
      <c r="D6" t="s">
        <v>91</v>
      </c>
      <c r="E6" t="s">
        <v>130</v>
      </c>
      <c r="F6">
        <v>139</v>
      </c>
      <c r="G6">
        <v>153</v>
      </c>
      <c r="H6" t="s">
        <v>100</v>
      </c>
      <c r="I6">
        <v>14</v>
      </c>
      <c r="J6" t="s">
        <v>131</v>
      </c>
      <c r="K6" s="12" t="e">
        <f ca="1">1.4*EXP(-G6/_xlfn.XLOOKUP(D6,[1]Base_Players!A:A,[1]Base_Players!O:O,100))</f>
        <v>#NAME?</v>
      </c>
      <c r="L6" s="12" t="e">
        <f t="shared" ca="1" si="0"/>
        <v>#NAME?</v>
      </c>
      <c r="M6">
        <v>5</v>
      </c>
      <c r="N6" s="13" t="e">
        <f t="shared" ca="1" si="1"/>
        <v>#NAME?</v>
      </c>
      <c r="O6">
        <v>5</v>
      </c>
      <c r="Q6" s="13">
        <v>16</v>
      </c>
      <c r="R6" s="14" t="e">
        <f ca="1">_xlfn.XLOOKUP($D6,[1]Base_Players!$A:$A,[1]Base_Players!J:J)*$K6</f>
        <v>#NAME?</v>
      </c>
      <c r="S6" s="14" t="e">
        <f ca="1">_xlfn.XLOOKUP($D6,[1]Base_Players!$A:$A,[1]Base_Players!K:K)*$K6</f>
        <v>#NAME?</v>
      </c>
      <c r="T6" s="14" t="e">
        <f ca="1">_xlfn.XLOOKUP($D6,[1]Base_Players!$A:$A,[1]Base_Players!L:L)*$K6</f>
        <v>#NAME?</v>
      </c>
      <c r="U6" s="14" t="e">
        <f ca="1">_xlfn.XLOOKUP($D6,[1]Base_Players!$A:$A,[1]Base_Players!M:M)*$K6</f>
        <v>#NAME?</v>
      </c>
      <c r="V6" s="14" t="e">
        <f ca="1">_xlfn.XLOOKUP($D6,[1]Base_Players!$A:$A,[1]Base_Players!N:N)*$K6</f>
        <v>#NAME?</v>
      </c>
      <c r="W6" s="14" t="e">
        <f ca="1">_xlfn.XLOOKUP($D6,[1]Base_Players!$A:$A,[1]Base_Players!C:C)*$K6</f>
        <v>#NAME?</v>
      </c>
      <c r="X6" s="14" t="e">
        <f ca="1">_xlfn.XLOOKUP($D6,[1]Base_Players!$A:$A,[1]Base_Players!D:D)*$K6</f>
        <v>#NAME?</v>
      </c>
      <c r="Y6" s="14" t="e">
        <f ca="1">_xlfn.XLOOKUP($D6,[1]Base_Players!$A:$A,[1]Base_Players!E:E)*$K6</f>
        <v>#NAME?</v>
      </c>
      <c r="Z6" s="14" t="e">
        <f ca="1">_xlfn.XLOOKUP($D6,[1]Base_Players!$A:$A,[1]Base_Players!F:F)*$K6</f>
        <v>#NAME?</v>
      </c>
      <c r="AA6" s="14" t="e">
        <f ca="1">_xlfn.XLOOKUP($D6,[1]Base_Players!$A:$A,[1]Base_Players!G:G)*$K6</f>
        <v>#NAME?</v>
      </c>
      <c r="AB6" s="14" t="e">
        <f ca="1">_xlfn.XLOOKUP($D6,[1]Base_Players!$A:$A,[1]Base_Players!H:H)*$K6</f>
        <v>#NAME?</v>
      </c>
      <c r="AC6" s="14" t="e">
        <f ca="1">_xlfn.XLOOKUP($D6,[1]Base_Players!$A:$A,[1]Base_Players!I:I)*$K6</f>
        <v>#NAME?</v>
      </c>
      <c r="AE6" s="15">
        <f t="shared" ca="1" si="2"/>
        <v>0</v>
      </c>
      <c r="AF6" s="15">
        <f t="shared" ca="1" si="3"/>
        <v>0</v>
      </c>
      <c r="AG6" s="13">
        <f t="shared" ca="1" si="4"/>
        <v>0</v>
      </c>
      <c r="AH6" s="15">
        <f t="shared" ca="1" si="5"/>
        <v>0</v>
      </c>
      <c r="AI6" s="15">
        <f t="shared" ca="1" si="6"/>
        <v>0</v>
      </c>
      <c r="AJ6" s="15">
        <f t="shared" ca="1" si="7"/>
        <v>0</v>
      </c>
      <c r="AK6" s="13">
        <f t="shared" ca="1" si="8"/>
        <v>0</v>
      </c>
      <c r="AL6" s="15">
        <f t="shared" ca="1" si="9"/>
        <v>0</v>
      </c>
      <c r="AM6" s="15">
        <f t="shared" ca="1" si="10"/>
        <v>0</v>
      </c>
      <c r="AN6" s="15">
        <f t="shared" ca="1" si="11"/>
        <v>0</v>
      </c>
      <c r="AO6" s="13">
        <f t="shared" ca="1" si="12"/>
        <v>0</v>
      </c>
      <c r="AP6" s="15">
        <f t="shared" ca="1" si="13"/>
        <v>0</v>
      </c>
    </row>
    <row r="7" spans="1:42" x14ac:dyDescent="0.25">
      <c r="A7" t="s">
        <v>132</v>
      </c>
      <c r="B7" t="s">
        <v>117</v>
      </c>
      <c r="D7" t="s">
        <v>89</v>
      </c>
      <c r="E7" t="s">
        <v>133</v>
      </c>
      <c r="F7">
        <v>55</v>
      </c>
      <c r="G7">
        <v>59.5</v>
      </c>
      <c r="H7" t="s">
        <v>100</v>
      </c>
      <c r="I7">
        <v>4.5</v>
      </c>
      <c r="J7" t="s">
        <v>134</v>
      </c>
      <c r="K7" s="12" t="e">
        <f ca="1">1.4*EXP(-G7/_xlfn.XLOOKUP(D7,[1]Base_Players!A:A,[1]Base_Players!O:O,100))</f>
        <v>#NAME?</v>
      </c>
      <c r="L7" s="12" t="e">
        <f t="shared" ca="1" si="0"/>
        <v>#NAME?</v>
      </c>
      <c r="M7">
        <v>6</v>
      </c>
      <c r="N7" s="13" t="e">
        <f t="shared" ca="1" si="1"/>
        <v>#NAME?</v>
      </c>
      <c r="O7">
        <v>6</v>
      </c>
      <c r="Q7" s="13">
        <v>16</v>
      </c>
      <c r="R7" s="14" t="e">
        <f ca="1">_xlfn.XLOOKUP($D7,[1]Base_Players!$A:$A,[1]Base_Players!J:J)*$K7</f>
        <v>#NAME?</v>
      </c>
      <c r="S7" s="14" t="e">
        <f ca="1">_xlfn.XLOOKUP($D7,[1]Base_Players!$A:$A,[1]Base_Players!K:K)*$K7</f>
        <v>#NAME?</v>
      </c>
      <c r="T7" s="14" t="e">
        <f ca="1">_xlfn.XLOOKUP($D7,[1]Base_Players!$A:$A,[1]Base_Players!L:L)*$K7</f>
        <v>#NAME?</v>
      </c>
      <c r="U7" s="14" t="e">
        <f ca="1">_xlfn.XLOOKUP($D7,[1]Base_Players!$A:$A,[1]Base_Players!M:M)*$K7</f>
        <v>#NAME?</v>
      </c>
      <c r="V7" s="14" t="e">
        <f ca="1">_xlfn.XLOOKUP($D7,[1]Base_Players!$A:$A,[1]Base_Players!N:N)*$K7</f>
        <v>#NAME?</v>
      </c>
      <c r="W7" s="14" t="e">
        <f ca="1">_xlfn.XLOOKUP($D7,[1]Base_Players!$A:$A,[1]Base_Players!C:C)*$K7</f>
        <v>#NAME?</v>
      </c>
      <c r="X7" s="14" t="e">
        <f ca="1">_xlfn.XLOOKUP($D7,[1]Base_Players!$A:$A,[1]Base_Players!D:D)*$K7</f>
        <v>#NAME?</v>
      </c>
      <c r="Y7" s="14" t="e">
        <f ca="1">_xlfn.XLOOKUP($D7,[1]Base_Players!$A:$A,[1]Base_Players!E:E)*$K7</f>
        <v>#NAME?</v>
      </c>
      <c r="Z7" s="14" t="e">
        <f ca="1">_xlfn.XLOOKUP($D7,[1]Base_Players!$A:$A,[1]Base_Players!F:F)*$K7</f>
        <v>#NAME?</v>
      </c>
      <c r="AA7" s="14" t="e">
        <f ca="1">_xlfn.XLOOKUP($D7,[1]Base_Players!$A:$A,[1]Base_Players!G:G)*$K7</f>
        <v>#NAME?</v>
      </c>
      <c r="AB7" s="14" t="e">
        <f ca="1">_xlfn.XLOOKUP($D7,[1]Base_Players!$A:$A,[1]Base_Players!H:H)*$K7</f>
        <v>#NAME?</v>
      </c>
      <c r="AC7" s="14" t="e">
        <f ca="1">_xlfn.XLOOKUP($D7,[1]Base_Players!$A:$A,[1]Base_Players!I:I)*$K7</f>
        <v>#NAME?</v>
      </c>
      <c r="AE7" s="15">
        <f t="shared" ca="1" si="2"/>
        <v>0</v>
      </c>
      <c r="AF7" s="15">
        <f t="shared" ca="1" si="3"/>
        <v>0</v>
      </c>
      <c r="AG7" s="13">
        <f t="shared" ca="1" si="4"/>
        <v>0</v>
      </c>
      <c r="AH7" s="15">
        <f t="shared" ca="1" si="5"/>
        <v>0</v>
      </c>
      <c r="AI7" s="15">
        <f t="shared" ca="1" si="6"/>
        <v>0</v>
      </c>
      <c r="AJ7" s="15">
        <f t="shared" ca="1" si="7"/>
        <v>0</v>
      </c>
      <c r="AK7" s="13">
        <f t="shared" ca="1" si="8"/>
        <v>0</v>
      </c>
      <c r="AL7" s="15">
        <f t="shared" ca="1" si="9"/>
        <v>0</v>
      </c>
      <c r="AM7" s="15">
        <f t="shared" ca="1" si="10"/>
        <v>0</v>
      </c>
      <c r="AN7" s="15">
        <f t="shared" ca="1" si="11"/>
        <v>0</v>
      </c>
      <c r="AO7" s="13">
        <f t="shared" ca="1" si="12"/>
        <v>0</v>
      </c>
      <c r="AP7" s="15">
        <f t="shared" ca="1" si="13"/>
        <v>0</v>
      </c>
    </row>
    <row r="8" spans="1:42" x14ac:dyDescent="0.25">
      <c r="A8" t="s">
        <v>135</v>
      </c>
      <c r="B8" t="s">
        <v>117</v>
      </c>
      <c r="D8" t="s">
        <v>91</v>
      </c>
      <c r="E8" t="s">
        <v>136</v>
      </c>
      <c r="F8">
        <v>164</v>
      </c>
      <c r="G8">
        <v>169.9</v>
      </c>
      <c r="H8" t="s">
        <v>100</v>
      </c>
      <c r="I8">
        <v>5.9</v>
      </c>
      <c r="J8" t="s">
        <v>137</v>
      </c>
      <c r="K8" s="12" t="e">
        <f ca="1">1.4*EXP(-G8/_xlfn.XLOOKUP(D8,[1]Base_Players!A:A,[1]Base_Players!O:O,100))</f>
        <v>#NAME?</v>
      </c>
      <c r="L8" s="12" t="e">
        <f t="shared" ca="1" si="0"/>
        <v>#NAME?</v>
      </c>
      <c r="M8">
        <v>7</v>
      </c>
      <c r="N8" s="13" t="e">
        <f t="shared" ca="1" si="1"/>
        <v>#NAME?</v>
      </c>
      <c r="O8">
        <v>7</v>
      </c>
      <c r="Q8" s="13">
        <v>16</v>
      </c>
      <c r="R8" s="14" t="e">
        <f ca="1">_xlfn.XLOOKUP($D8,[1]Base_Players!$A:$A,[1]Base_Players!J:J)*$K8</f>
        <v>#NAME?</v>
      </c>
      <c r="S8" s="14" t="e">
        <f ca="1">_xlfn.XLOOKUP($D8,[1]Base_Players!$A:$A,[1]Base_Players!K:K)*$K8</f>
        <v>#NAME?</v>
      </c>
      <c r="T8" s="14" t="e">
        <f ca="1">_xlfn.XLOOKUP($D8,[1]Base_Players!$A:$A,[1]Base_Players!L:L)*$K8</f>
        <v>#NAME?</v>
      </c>
      <c r="U8" s="14" t="e">
        <f ca="1">_xlfn.XLOOKUP($D8,[1]Base_Players!$A:$A,[1]Base_Players!M:M)*$K8</f>
        <v>#NAME?</v>
      </c>
      <c r="V8" s="14" t="e">
        <f ca="1">_xlfn.XLOOKUP($D8,[1]Base_Players!$A:$A,[1]Base_Players!N:N)*$K8</f>
        <v>#NAME?</v>
      </c>
      <c r="W8" s="14" t="e">
        <f ca="1">_xlfn.XLOOKUP($D8,[1]Base_Players!$A:$A,[1]Base_Players!C:C)*$K8</f>
        <v>#NAME?</v>
      </c>
      <c r="X8" s="14" t="e">
        <f ca="1">_xlfn.XLOOKUP($D8,[1]Base_Players!$A:$A,[1]Base_Players!D:D)*$K8</f>
        <v>#NAME?</v>
      </c>
      <c r="Y8" s="14" t="e">
        <f ca="1">_xlfn.XLOOKUP($D8,[1]Base_Players!$A:$A,[1]Base_Players!E:E)*$K8</f>
        <v>#NAME?</v>
      </c>
      <c r="Z8" s="14" t="e">
        <f ca="1">_xlfn.XLOOKUP($D8,[1]Base_Players!$A:$A,[1]Base_Players!F:F)*$K8</f>
        <v>#NAME?</v>
      </c>
      <c r="AA8" s="14" t="e">
        <f ca="1">_xlfn.XLOOKUP($D8,[1]Base_Players!$A:$A,[1]Base_Players!G:G)*$K8</f>
        <v>#NAME?</v>
      </c>
      <c r="AB8" s="14" t="e">
        <f ca="1">_xlfn.XLOOKUP($D8,[1]Base_Players!$A:$A,[1]Base_Players!H:H)*$K8</f>
        <v>#NAME?</v>
      </c>
      <c r="AC8" s="14" t="e">
        <f ca="1">_xlfn.XLOOKUP($D8,[1]Base_Players!$A:$A,[1]Base_Players!I:I)*$K8</f>
        <v>#NAME?</v>
      </c>
      <c r="AE8" s="15">
        <f t="shared" ca="1" si="2"/>
        <v>0</v>
      </c>
      <c r="AF8" s="15">
        <f t="shared" ca="1" si="3"/>
        <v>0</v>
      </c>
      <c r="AG8" s="13">
        <f t="shared" ca="1" si="4"/>
        <v>0</v>
      </c>
      <c r="AH8" s="15">
        <f t="shared" ca="1" si="5"/>
        <v>0</v>
      </c>
      <c r="AI8" s="15">
        <f t="shared" ca="1" si="6"/>
        <v>0</v>
      </c>
      <c r="AJ8" s="15">
        <f t="shared" ca="1" si="7"/>
        <v>0</v>
      </c>
      <c r="AK8" s="13">
        <f t="shared" ca="1" si="8"/>
        <v>0</v>
      </c>
      <c r="AL8" s="15">
        <f t="shared" ca="1" si="9"/>
        <v>0</v>
      </c>
      <c r="AM8" s="15">
        <f t="shared" ca="1" si="10"/>
        <v>0</v>
      </c>
      <c r="AN8" s="15">
        <f t="shared" ca="1" si="11"/>
        <v>0</v>
      </c>
      <c r="AO8" s="13">
        <f t="shared" ca="1" si="12"/>
        <v>0</v>
      </c>
      <c r="AP8" s="15">
        <f t="shared" ca="1" si="13"/>
        <v>0</v>
      </c>
    </row>
    <row r="9" spans="1:42" x14ac:dyDescent="0.25">
      <c r="A9" t="s">
        <v>138</v>
      </c>
      <c r="B9" t="s">
        <v>117</v>
      </c>
      <c r="D9" t="s">
        <v>89</v>
      </c>
      <c r="E9" t="s">
        <v>139</v>
      </c>
      <c r="F9">
        <v>61</v>
      </c>
      <c r="G9">
        <v>65.8</v>
      </c>
      <c r="H9" t="s">
        <v>100</v>
      </c>
      <c r="I9">
        <v>4.8</v>
      </c>
      <c r="J9" t="s">
        <v>140</v>
      </c>
      <c r="K9" s="12" t="e">
        <f ca="1">1.4*EXP(-G9/_xlfn.XLOOKUP(D9,[1]Base_Players!A:A,[1]Base_Players!O:O,100))</f>
        <v>#NAME?</v>
      </c>
      <c r="L9" s="12" t="e">
        <f t="shared" ca="1" si="0"/>
        <v>#NAME?</v>
      </c>
      <c r="M9">
        <v>8</v>
      </c>
      <c r="N9" s="13" t="e">
        <f t="shared" ca="1" si="1"/>
        <v>#NAME?</v>
      </c>
      <c r="O9">
        <v>8</v>
      </c>
      <c r="Q9" s="13">
        <v>16</v>
      </c>
      <c r="R9" s="14" t="e">
        <f ca="1">_xlfn.XLOOKUP($D9,[1]Base_Players!$A:$A,[1]Base_Players!J:J)*$K9</f>
        <v>#NAME?</v>
      </c>
      <c r="S9" s="14" t="e">
        <f ca="1">_xlfn.XLOOKUP($D9,[1]Base_Players!$A:$A,[1]Base_Players!K:K)*$K9</f>
        <v>#NAME?</v>
      </c>
      <c r="T9" s="14" t="e">
        <f ca="1">_xlfn.XLOOKUP($D9,[1]Base_Players!$A:$A,[1]Base_Players!L:L)*$K9</f>
        <v>#NAME?</v>
      </c>
      <c r="U9" s="14" t="e">
        <f ca="1">_xlfn.XLOOKUP($D9,[1]Base_Players!$A:$A,[1]Base_Players!M:M)*$K9</f>
        <v>#NAME?</v>
      </c>
      <c r="V9" s="14" t="e">
        <f ca="1">_xlfn.XLOOKUP($D9,[1]Base_Players!$A:$A,[1]Base_Players!N:N)*$K9</f>
        <v>#NAME?</v>
      </c>
      <c r="W9" s="14" t="e">
        <f ca="1">_xlfn.XLOOKUP($D9,[1]Base_Players!$A:$A,[1]Base_Players!C:C)*$K9</f>
        <v>#NAME?</v>
      </c>
      <c r="X9" s="14" t="e">
        <f ca="1">_xlfn.XLOOKUP($D9,[1]Base_Players!$A:$A,[1]Base_Players!D:D)*$K9</f>
        <v>#NAME?</v>
      </c>
      <c r="Y9" s="14" t="e">
        <f ca="1">_xlfn.XLOOKUP($D9,[1]Base_Players!$A:$A,[1]Base_Players!E:E)*$K9</f>
        <v>#NAME?</v>
      </c>
      <c r="Z9" s="14" t="e">
        <f ca="1">_xlfn.XLOOKUP($D9,[1]Base_Players!$A:$A,[1]Base_Players!F:F)*$K9</f>
        <v>#NAME?</v>
      </c>
      <c r="AA9" s="14" t="e">
        <f ca="1">_xlfn.XLOOKUP($D9,[1]Base_Players!$A:$A,[1]Base_Players!G:G)*$K9</f>
        <v>#NAME?</v>
      </c>
      <c r="AB9" s="14" t="e">
        <f ca="1">_xlfn.XLOOKUP($D9,[1]Base_Players!$A:$A,[1]Base_Players!H:H)*$K9</f>
        <v>#NAME?</v>
      </c>
      <c r="AC9" s="14" t="e">
        <f ca="1">_xlfn.XLOOKUP($D9,[1]Base_Players!$A:$A,[1]Base_Players!I:I)*$K9</f>
        <v>#NAME?</v>
      </c>
      <c r="AE9" s="15">
        <f t="shared" ca="1" si="2"/>
        <v>0</v>
      </c>
      <c r="AF9" s="15">
        <f t="shared" ca="1" si="3"/>
        <v>0</v>
      </c>
      <c r="AG9" s="13">
        <f t="shared" ca="1" si="4"/>
        <v>0</v>
      </c>
      <c r="AH9" s="15">
        <f t="shared" ca="1" si="5"/>
        <v>0</v>
      </c>
      <c r="AI9" s="15">
        <f t="shared" ca="1" si="6"/>
        <v>0</v>
      </c>
      <c r="AJ9" s="15">
        <f t="shared" ca="1" si="7"/>
        <v>0</v>
      </c>
      <c r="AK9" s="13">
        <f t="shared" ca="1" si="8"/>
        <v>0</v>
      </c>
      <c r="AL9" s="15">
        <f t="shared" ca="1" si="9"/>
        <v>0</v>
      </c>
      <c r="AM9" s="15">
        <f t="shared" ca="1" si="10"/>
        <v>0</v>
      </c>
      <c r="AN9" s="15">
        <f t="shared" ca="1" si="11"/>
        <v>0</v>
      </c>
      <c r="AO9" s="13">
        <f t="shared" ca="1" si="12"/>
        <v>0</v>
      </c>
      <c r="AP9" s="15">
        <f t="shared" ca="1" si="13"/>
        <v>0</v>
      </c>
    </row>
    <row r="10" spans="1:42" x14ac:dyDescent="0.25">
      <c r="A10" t="s">
        <v>141</v>
      </c>
      <c r="B10" t="s">
        <v>117</v>
      </c>
      <c r="D10" t="s">
        <v>89</v>
      </c>
      <c r="E10" t="s">
        <v>142</v>
      </c>
      <c r="F10">
        <v>59</v>
      </c>
      <c r="G10">
        <v>67.5</v>
      </c>
      <c r="H10" t="s">
        <v>100</v>
      </c>
      <c r="I10">
        <v>8.5</v>
      </c>
      <c r="J10" t="s">
        <v>143</v>
      </c>
      <c r="K10" s="12" t="e">
        <f ca="1">1.4*EXP(-G10/_xlfn.XLOOKUP(D10,[1]Base_Players!A:A,[1]Base_Players!O:O,100))</f>
        <v>#NAME?</v>
      </c>
      <c r="L10" s="12" t="e">
        <f t="shared" ca="1" si="0"/>
        <v>#NAME?</v>
      </c>
      <c r="M10">
        <v>9</v>
      </c>
      <c r="N10" s="13" t="e">
        <f t="shared" ca="1" si="1"/>
        <v>#NAME?</v>
      </c>
      <c r="O10">
        <v>9</v>
      </c>
      <c r="Q10" s="13">
        <v>16</v>
      </c>
      <c r="R10" s="14" t="e">
        <f ca="1">_xlfn.XLOOKUP($D10,[1]Base_Players!$A:$A,[1]Base_Players!J:J)*$K10</f>
        <v>#NAME?</v>
      </c>
      <c r="S10" s="14" t="e">
        <f ca="1">_xlfn.XLOOKUP($D10,[1]Base_Players!$A:$A,[1]Base_Players!K:K)*$K10</f>
        <v>#NAME?</v>
      </c>
      <c r="T10" s="14" t="e">
        <f ca="1">_xlfn.XLOOKUP($D10,[1]Base_Players!$A:$A,[1]Base_Players!L:L)*$K10</f>
        <v>#NAME?</v>
      </c>
      <c r="U10" s="14" t="e">
        <f ca="1">_xlfn.XLOOKUP($D10,[1]Base_Players!$A:$A,[1]Base_Players!M:M)*$K10</f>
        <v>#NAME?</v>
      </c>
      <c r="V10" s="14" t="e">
        <f ca="1">_xlfn.XLOOKUP($D10,[1]Base_Players!$A:$A,[1]Base_Players!N:N)*$K10</f>
        <v>#NAME?</v>
      </c>
      <c r="W10" s="14" t="e">
        <f ca="1">_xlfn.XLOOKUP($D10,[1]Base_Players!$A:$A,[1]Base_Players!C:C)*$K10</f>
        <v>#NAME?</v>
      </c>
      <c r="X10" s="14" t="e">
        <f ca="1">_xlfn.XLOOKUP($D10,[1]Base_Players!$A:$A,[1]Base_Players!D:D)*$K10</f>
        <v>#NAME?</v>
      </c>
      <c r="Y10" s="14" t="e">
        <f ca="1">_xlfn.XLOOKUP($D10,[1]Base_Players!$A:$A,[1]Base_Players!E:E)*$K10</f>
        <v>#NAME?</v>
      </c>
      <c r="Z10" s="14" t="e">
        <f ca="1">_xlfn.XLOOKUP($D10,[1]Base_Players!$A:$A,[1]Base_Players!F:F)*$K10</f>
        <v>#NAME?</v>
      </c>
      <c r="AA10" s="14" t="e">
        <f ca="1">_xlfn.XLOOKUP($D10,[1]Base_Players!$A:$A,[1]Base_Players!G:G)*$K10</f>
        <v>#NAME?</v>
      </c>
      <c r="AB10" s="14" t="e">
        <f ca="1">_xlfn.XLOOKUP($D10,[1]Base_Players!$A:$A,[1]Base_Players!H:H)*$K10</f>
        <v>#NAME?</v>
      </c>
      <c r="AC10" s="14" t="e">
        <f ca="1">_xlfn.XLOOKUP($D10,[1]Base_Players!$A:$A,[1]Base_Players!I:I)*$K10</f>
        <v>#NAME?</v>
      </c>
      <c r="AE10" s="15">
        <f t="shared" ca="1" si="2"/>
        <v>0</v>
      </c>
      <c r="AF10" s="15">
        <f t="shared" ca="1" si="3"/>
        <v>0</v>
      </c>
      <c r="AG10" s="13">
        <f t="shared" ca="1" si="4"/>
        <v>0</v>
      </c>
      <c r="AH10" s="15">
        <f t="shared" ca="1" si="5"/>
        <v>0</v>
      </c>
      <c r="AI10" s="15">
        <f t="shared" ca="1" si="6"/>
        <v>0</v>
      </c>
      <c r="AJ10" s="15">
        <f t="shared" ca="1" si="7"/>
        <v>0</v>
      </c>
      <c r="AK10" s="13">
        <f t="shared" ca="1" si="8"/>
        <v>0</v>
      </c>
      <c r="AL10" s="15">
        <f t="shared" ca="1" si="9"/>
        <v>0</v>
      </c>
      <c r="AM10" s="15">
        <f t="shared" ca="1" si="10"/>
        <v>0</v>
      </c>
      <c r="AN10" s="15">
        <f t="shared" ca="1" si="11"/>
        <v>0</v>
      </c>
      <c r="AO10" s="13">
        <f t="shared" ca="1" si="12"/>
        <v>0</v>
      </c>
      <c r="AP10" s="15">
        <f t="shared" ca="1" si="13"/>
        <v>0</v>
      </c>
    </row>
    <row r="11" spans="1:42" x14ac:dyDescent="0.25">
      <c r="A11" t="s">
        <v>144</v>
      </c>
      <c r="B11" t="s">
        <v>117</v>
      </c>
      <c r="D11" t="s">
        <v>90</v>
      </c>
      <c r="E11" t="s">
        <v>145</v>
      </c>
      <c r="F11">
        <v>89</v>
      </c>
      <c r="G11">
        <v>94.3</v>
      </c>
      <c r="H11" t="s">
        <v>100</v>
      </c>
      <c r="I11">
        <v>5.3</v>
      </c>
      <c r="J11" t="s">
        <v>146</v>
      </c>
      <c r="K11" s="12" t="e">
        <f ca="1">1.4*EXP(-G11/_xlfn.XLOOKUP(D11,[1]Base_Players!A:A,[1]Base_Players!O:O,100))</f>
        <v>#NAME?</v>
      </c>
      <c r="L11" s="12" t="e">
        <f t="shared" ca="1" si="0"/>
        <v>#NAME?</v>
      </c>
      <c r="M11">
        <v>10</v>
      </c>
      <c r="N11" s="13" t="e">
        <f t="shared" ca="1" si="1"/>
        <v>#NAME?</v>
      </c>
      <c r="O11">
        <v>10</v>
      </c>
      <c r="Q11" s="13">
        <v>16</v>
      </c>
      <c r="R11" s="14" t="e">
        <f ca="1">_xlfn.XLOOKUP($D11,[1]Base_Players!$A:$A,[1]Base_Players!J:J)*$K11</f>
        <v>#NAME?</v>
      </c>
      <c r="S11" s="14" t="e">
        <f ca="1">_xlfn.XLOOKUP($D11,[1]Base_Players!$A:$A,[1]Base_Players!K:K)*$K11</f>
        <v>#NAME?</v>
      </c>
      <c r="T11" s="14" t="e">
        <f ca="1">_xlfn.XLOOKUP($D11,[1]Base_Players!$A:$A,[1]Base_Players!L:L)*$K11</f>
        <v>#NAME?</v>
      </c>
      <c r="U11" s="14" t="e">
        <f ca="1">_xlfn.XLOOKUP($D11,[1]Base_Players!$A:$A,[1]Base_Players!M:M)*$K11</f>
        <v>#NAME?</v>
      </c>
      <c r="V11" s="14" t="e">
        <f ca="1">_xlfn.XLOOKUP($D11,[1]Base_Players!$A:$A,[1]Base_Players!N:N)*$K11</f>
        <v>#NAME?</v>
      </c>
      <c r="W11" s="14" t="e">
        <f ca="1">_xlfn.XLOOKUP($D11,[1]Base_Players!$A:$A,[1]Base_Players!C:C)*$K11</f>
        <v>#NAME?</v>
      </c>
      <c r="X11" s="14" t="e">
        <f ca="1">_xlfn.XLOOKUP($D11,[1]Base_Players!$A:$A,[1]Base_Players!D:D)*$K11</f>
        <v>#NAME?</v>
      </c>
      <c r="Y11" s="14" t="e">
        <f ca="1">_xlfn.XLOOKUP($D11,[1]Base_Players!$A:$A,[1]Base_Players!E:E)*$K11</f>
        <v>#NAME?</v>
      </c>
      <c r="Z11" s="14" t="e">
        <f ca="1">_xlfn.XLOOKUP($D11,[1]Base_Players!$A:$A,[1]Base_Players!F:F)*$K11</f>
        <v>#NAME?</v>
      </c>
      <c r="AA11" s="14" t="e">
        <f ca="1">_xlfn.XLOOKUP($D11,[1]Base_Players!$A:$A,[1]Base_Players!G:G)*$K11</f>
        <v>#NAME?</v>
      </c>
      <c r="AB11" s="14" t="e">
        <f ca="1">_xlfn.XLOOKUP($D11,[1]Base_Players!$A:$A,[1]Base_Players!H:H)*$K11</f>
        <v>#NAME?</v>
      </c>
      <c r="AC11" s="14" t="e">
        <f ca="1">_xlfn.XLOOKUP($D11,[1]Base_Players!$A:$A,[1]Base_Players!I:I)*$K11</f>
        <v>#NAME?</v>
      </c>
      <c r="AE11" s="15">
        <f t="shared" ca="1" si="2"/>
        <v>0</v>
      </c>
      <c r="AF11" s="15">
        <f t="shared" ca="1" si="3"/>
        <v>0</v>
      </c>
      <c r="AG11" s="13">
        <f t="shared" ca="1" si="4"/>
        <v>0</v>
      </c>
      <c r="AH11" s="15">
        <f t="shared" ca="1" si="5"/>
        <v>0</v>
      </c>
      <c r="AI11" s="15">
        <f t="shared" ca="1" si="6"/>
        <v>0</v>
      </c>
      <c r="AJ11" s="15">
        <f t="shared" ca="1" si="7"/>
        <v>0</v>
      </c>
      <c r="AK11" s="13">
        <f t="shared" ca="1" si="8"/>
        <v>0</v>
      </c>
      <c r="AL11" s="15">
        <f t="shared" ca="1" si="9"/>
        <v>0</v>
      </c>
      <c r="AM11" s="15">
        <f t="shared" ca="1" si="10"/>
        <v>0</v>
      </c>
      <c r="AN11" s="15">
        <f t="shared" ca="1" si="11"/>
        <v>0</v>
      </c>
      <c r="AO11" s="13">
        <f t="shared" ca="1" si="12"/>
        <v>0</v>
      </c>
      <c r="AP11" s="15">
        <f t="shared" ca="1" si="13"/>
        <v>0</v>
      </c>
    </row>
    <row r="12" spans="1:42" x14ac:dyDescent="0.25">
      <c r="A12" t="s">
        <v>147</v>
      </c>
      <c r="B12" t="s">
        <v>117</v>
      </c>
      <c r="D12" t="s">
        <v>89</v>
      </c>
      <c r="E12" t="s">
        <v>148</v>
      </c>
      <c r="F12">
        <v>70</v>
      </c>
      <c r="G12">
        <v>76</v>
      </c>
      <c r="H12" t="s">
        <v>100</v>
      </c>
      <c r="I12">
        <v>6</v>
      </c>
      <c r="J12" t="s">
        <v>149</v>
      </c>
      <c r="K12" s="12" t="e">
        <f ca="1">1.4*EXP(-G12/_xlfn.XLOOKUP(D12,[1]Base_Players!A:A,[1]Base_Players!O:O,100))</f>
        <v>#NAME?</v>
      </c>
      <c r="L12" s="12" t="e">
        <f t="shared" ca="1" si="0"/>
        <v>#NAME?</v>
      </c>
      <c r="M12">
        <v>11</v>
      </c>
      <c r="N12" s="13" t="e">
        <f t="shared" ca="1" si="1"/>
        <v>#NAME?</v>
      </c>
      <c r="O12">
        <v>11</v>
      </c>
      <c r="Q12" s="13">
        <v>16</v>
      </c>
      <c r="R12" s="14" t="e">
        <f ca="1">_xlfn.XLOOKUP($D12,[1]Base_Players!$A:$A,[1]Base_Players!J:J)*$K12</f>
        <v>#NAME?</v>
      </c>
      <c r="S12" s="14" t="e">
        <f ca="1">_xlfn.XLOOKUP($D12,[1]Base_Players!$A:$A,[1]Base_Players!K:K)*$K12</f>
        <v>#NAME?</v>
      </c>
      <c r="T12" s="14" t="e">
        <f ca="1">_xlfn.XLOOKUP($D12,[1]Base_Players!$A:$A,[1]Base_Players!L:L)*$K12</f>
        <v>#NAME?</v>
      </c>
      <c r="U12" s="14" t="e">
        <f ca="1">_xlfn.XLOOKUP($D12,[1]Base_Players!$A:$A,[1]Base_Players!M:M)*$K12</f>
        <v>#NAME?</v>
      </c>
      <c r="V12" s="14" t="e">
        <f ca="1">_xlfn.XLOOKUP($D12,[1]Base_Players!$A:$A,[1]Base_Players!N:N)*$K12</f>
        <v>#NAME?</v>
      </c>
      <c r="W12" s="14" t="e">
        <f ca="1">_xlfn.XLOOKUP($D12,[1]Base_Players!$A:$A,[1]Base_Players!C:C)*$K12</f>
        <v>#NAME?</v>
      </c>
      <c r="X12" s="14" t="e">
        <f ca="1">_xlfn.XLOOKUP($D12,[1]Base_Players!$A:$A,[1]Base_Players!D:D)*$K12</f>
        <v>#NAME?</v>
      </c>
      <c r="Y12" s="14" t="e">
        <f ca="1">_xlfn.XLOOKUP($D12,[1]Base_Players!$A:$A,[1]Base_Players!E:E)*$K12</f>
        <v>#NAME?</v>
      </c>
      <c r="Z12" s="14" t="e">
        <f ca="1">_xlfn.XLOOKUP($D12,[1]Base_Players!$A:$A,[1]Base_Players!F:F)*$K12</f>
        <v>#NAME?</v>
      </c>
      <c r="AA12" s="14" t="e">
        <f ca="1">_xlfn.XLOOKUP($D12,[1]Base_Players!$A:$A,[1]Base_Players!G:G)*$K12</f>
        <v>#NAME?</v>
      </c>
      <c r="AB12" s="14" t="e">
        <f ca="1">_xlfn.XLOOKUP($D12,[1]Base_Players!$A:$A,[1]Base_Players!H:H)*$K12</f>
        <v>#NAME?</v>
      </c>
      <c r="AC12" s="14" t="e">
        <f ca="1">_xlfn.XLOOKUP($D12,[1]Base_Players!$A:$A,[1]Base_Players!I:I)*$K12</f>
        <v>#NAME?</v>
      </c>
      <c r="AE12" s="15">
        <f t="shared" ca="1" si="2"/>
        <v>0</v>
      </c>
      <c r="AF12" s="15">
        <f t="shared" ca="1" si="3"/>
        <v>0</v>
      </c>
      <c r="AG12" s="13">
        <f t="shared" ca="1" si="4"/>
        <v>0</v>
      </c>
      <c r="AH12" s="15">
        <f t="shared" ca="1" si="5"/>
        <v>0</v>
      </c>
      <c r="AI12" s="15">
        <f t="shared" ca="1" si="6"/>
        <v>0</v>
      </c>
      <c r="AJ12" s="15">
        <f t="shared" ca="1" si="7"/>
        <v>0</v>
      </c>
      <c r="AK12" s="13">
        <f t="shared" ca="1" si="8"/>
        <v>0</v>
      </c>
      <c r="AL12" s="15">
        <f t="shared" ca="1" si="9"/>
        <v>0</v>
      </c>
      <c r="AM12" s="15">
        <f t="shared" ca="1" si="10"/>
        <v>0</v>
      </c>
      <c r="AN12" s="15">
        <f t="shared" ca="1" si="11"/>
        <v>0</v>
      </c>
      <c r="AO12" s="13">
        <f t="shared" ca="1" si="12"/>
        <v>0</v>
      </c>
      <c r="AP12" s="15">
        <f t="shared" ca="1" si="13"/>
        <v>0</v>
      </c>
    </row>
    <row r="13" spans="1:42" x14ac:dyDescent="0.25">
      <c r="A13" t="s">
        <v>150</v>
      </c>
      <c r="B13" t="s">
        <v>117</v>
      </c>
      <c r="D13" t="s">
        <v>90</v>
      </c>
      <c r="E13" t="s">
        <v>151</v>
      </c>
      <c r="F13">
        <v>131</v>
      </c>
      <c r="G13">
        <v>119.1</v>
      </c>
      <c r="H13" t="s">
        <v>100</v>
      </c>
      <c r="I13">
        <v>-11.9</v>
      </c>
      <c r="J13" t="s">
        <v>152</v>
      </c>
      <c r="K13" s="12" t="e">
        <f ca="1">1.4*EXP(-G13/_xlfn.XLOOKUP(D13,[1]Base_Players!A:A,[1]Base_Players!O:O,100))</f>
        <v>#NAME?</v>
      </c>
      <c r="L13" s="12" t="e">
        <f t="shared" ca="1" si="0"/>
        <v>#NAME?</v>
      </c>
      <c r="M13">
        <v>12</v>
      </c>
      <c r="N13" s="13" t="e">
        <f t="shared" ca="1" si="1"/>
        <v>#NAME?</v>
      </c>
      <c r="O13">
        <v>12</v>
      </c>
      <c r="Q13" s="13">
        <v>16</v>
      </c>
      <c r="R13" s="14" t="e">
        <f ca="1">_xlfn.XLOOKUP($D13,[1]Base_Players!$A:$A,[1]Base_Players!J:J)*$K13</f>
        <v>#NAME?</v>
      </c>
      <c r="S13" s="14" t="e">
        <f ca="1">_xlfn.XLOOKUP($D13,[1]Base_Players!$A:$A,[1]Base_Players!K:K)*$K13</f>
        <v>#NAME?</v>
      </c>
      <c r="T13" s="14" t="e">
        <f ca="1">_xlfn.XLOOKUP($D13,[1]Base_Players!$A:$A,[1]Base_Players!L:L)*$K13</f>
        <v>#NAME?</v>
      </c>
      <c r="U13" s="14" t="e">
        <f ca="1">_xlfn.XLOOKUP($D13,[1]Base_Players!$A:$A,[1]Base_Players!M:M)*$K13</f>
        <v>#NAME?</v>
      </c>
      <c r="V13" s="14" t="e">
        <f ca="1">_xlfn.XLOOKUP($D13,[1]Base_Players!$A:$A,[1]Base_Players!N:N)*$K13</f>
        <v>#NAME?</v>
      </c>
      <c r="W13" s="14" t="e">
        <f ca="1">_xlfn.XLOOKUP($D13,[1]Base_Players!$A:$A,[1]Base_Players!C:C)*$K13</f>
        <v>#NAME?</v>
      </c>
      <c r="X13" s="14" t="e">
        <f ca="1">_xlfn.XLOOKUP($D13,[1]Base_Players!$A:$A,[1]Base_Players!D:D)*$K13</f>
        <v>#NAME?</v>
      </c>
      <c r="Y13" s="14" t="e">
        <f ca="1">_xlfn.XLOOKUP($D13,[1]Base_Players!$A:$A,[1]Base_Players!E:E)*$K13</f>
        <v>#NAME?</v>
      </c>
      <c r="Z13" s="14" t="e">
        <f ca="1">_xlfn.XLOOKUP($D13,[1]Base_Players!$A:$A,[1]Base_Players!F:F)*$K13</f>
        <v>#NAME?</v>
      </c>
      <c r="AA13" s="14" t="e">
        <f ca="1">_xlfn.XLOOKUP($D13,[1]Base_Players!$A:$A,[1]Base_Players!G:G)*$K13</f>
        <v>#NAME?</v>
      </c>
      <c r="AB13" s="14" t="e">
        <f ca="1">_xlfn.XLOOKUP($D13,[1]Base_Players!$A:$A,[1]Base_Players!H:H)*$K13</f>
        <v>#NAME?</v>
      </c>
      <c r="AC13" s="14" t="e">
        <f ca="1">_xlfn.XLOOKUP($D13,[1]Base_Players!$A:$A,[1]Base_Players!I:I)*$K13</f>
        <v>#NAME?</v>
      </c>
      <c r="AE13" s="15">
        <f t="shared" ca="1" si="2"/>
        <v>0</v>
      </c>
      <c r="AF13" s="15">
        <f t="shared" ca="1" si="3"/>
        <v>0</v>
      </c>
      <c r="AG13" s="13">
        <f t="shared" ca="1" si="4"/>
        <v>0</v>
      </c>
      <c r="AH13" s="15">
        <f t="shared" ca="1" si="5"/>
        <v>0</v>
      </c>
      <c r="AI13" s="15">
        <f t="shared" ca="1" si="6"/>
        <v>0</v>
      </c>
      <c r="AJ13" s="15">
        <f t="shared" ca="1" si="7"/>
        <v>0</v>
      </c>
      <c r="AK13" s="13">
        <f t="shared" ca="1" si="8"/>
        <v>0</v>
      </c>
      <c r="AL13" s="15">
        <f t="shared" ca="1" si="9"/>
        <v>0</v>
      </c>
      <c r="AM13" s="15">
        <f t="shared" ca="1" si="10"/>
        <v>0</v>
      </c>
      <c r="AN13" s="15">
        <f t="shared" ca="1" si="11"/>
        <v>0</v>
      </c>
      <c r="AO13" s="13">
        <f t="shared" ca="1" si="12"/>
        <v>0</v>
      </c>
      <c r="AP13" s="15">
        <f t="shared" ca="1" si="13"/>
        <v>0</v>
      </c>
    </row>
    <row r="14" spans="1:42" x14ac:dyDescent="0.25">
      <c r="A14" t="s">
        <v>153</v>
      </c>
      <c r="B14" t="s">
        <v>117</v>
      </c>
      <c r="D14" t="s">
        <v>90</v>
      </c>
      <c r="E14" t="s">
        <v>154</v>
      </c>
      <c r="F14">
        <v>130</v>
      </c>
      <c r="G14">
        <v>126.8</v>
      </c>
      <c r="H14" t="s">
        <v>100</v>
      </c>
      <c r="I14">
        <v>-3.2</v>
      </c>
      <c r="J14" t="s">
        <v>155</v>
      </c>
      <c r="K14" s="12" t="e">
        <f ca="1">1.4*EXP(-G14/_xlfn.XLOOKUP(D14,[1]Base_Players!A:A,[1]Base_Players!O:O,100))</f>
        <v>#NAME?</v>
      </c>
      <c r="L14" s="12" t="e">
        <f t="shared" ca="1" si="0"/>
        <v>#NAME?</v>
      </c>
      <c r="M14">
        <v>13</v>
      </c>
      <c r="N14" s="13" t="e">
        <f t="shared" ca="1" si="1"/>
        <v>#NAME?</v>
      </c>
      <c r="O14">
        <v>13</v>
      </c>
      <c r="Q14" s="13">
        <v>16</v>
      </c>
      <c r="R14" s="14" t="e">
        <f ca="1">_xlfn.XLOOKUP($D14,[1]Base_Players!$A:$A,[1]Base_Players!J:J)*$K14</f>
        <v>#NAME?</v>
      </c>
      <c r="S14" s="14" t="e">
        <f ca="1">_xlfn.XLOOKUP($D14,[1]Base_Players!$A:$A,[1]Base_Players!K:K)*$K14</f>
        <v>#NAME?</v>
      </c>
      <c r="T14" s="14" t="e">
        <f ca="1">_xlfn.XLOOKUP($D14,[1]Base_Players!$A:$A,[1]Base_Players!L:L)*$K14</f>
        <v>#NAME?</v>
      </c>
      <c r="U14" s="14" t="e">
        <f ca="1">_xlfn.XLOOKUP($D14,[1]Base_Players!$A:$A,[1]Base_Players!M:M)*$K14</f>
        <v>#NAME?</v>
      </c>
      <c r="V14" s="14" t="e">
        <f ca="1">_xlfn.XLOOKUP($D14,[1]Base_Players!$A:$A,[1]Base_Players!N:N)*$K14</f>
        <v>#NAME?</v>
      </c>
      <c r="W14" s="14" t="e">
        <f ca="1">_xlfn.XLOOKUP($D14,[1]Base_Players!$A:$A,[1]Base_Players!C:C)*$K14</f>
        <v>#NAME?</v>
      </c>
      <c r="X14" s="14" t="e">
        <f ca="1">_xlfn.XLOOKUP($D14,[1]Base_Players!$A:$A,[1]Base_Players!D:D)*$K14</f>
        <v>#NAME?</v>
      </c>
      <c r="Y14" s="14" t="e">
        <f ca="1">_xlfn.XLOOKUP($D14,[1]Base_Players!$A:$A,[1]Base_Players!E:E)*$K14</f>
        <v>#NAME?</v>
      </c>
      <c r="Z14" s="14" t="e">
        <f ca="1">_xlfn.XLOOKUP($D14,[1]Base_Players!$A:$A,[1]Base_Players!F:F)*$K14</f>
        <v>#NAME?</v>
      </c>
      <c r="AA14" s="14" t="e">
        <f ca="1">_xlfn.XLOOKUP($D14,[1]Base_Players!$A:$A,[1]Base_Players!G:G)*$K14</f>
        <v>#NAME?</v>
      </c>
      <c r="AB14" s="14" t="e">
        <f ca="1">_xlfn.XLOOKUP($D14,[1]Base_Players!$A:$A,[1]Base_Players!H:H)*$K14</f>
        <v>#NAME?</v>
      </c>
      <c r="AC14" s="14" t="e">
        <f ca="1">_xlfn.XLOOKUP($D14,[1]Base_Players!$A:$A,[1]Base_Players!I:I)*$K14</f>
        <v>#NAME?</v>
      </c>
      <c r="AE14" s="15">
        <f t="shared" ca="1" si="2"/>
        <v>0</v>
      </c>
      <c r="AF14" s="15">
        <f t="shared" ca="1" si="3"/>
        <v>0</v>
      </c>
      <c r="AG14" s="13">
        <f t="shared" ca="1" si="4"/>
        <v>0</v>
      </c>
      <c r="AH14" s="15">
        <f t="shared" ca="1" si="5"/>
        <v>0</v>
      </c>
      <c r="AI14" s="15">
        <f t="shared" ca="1" si="6"/>
        <v>0</v>
      </c>
      <c r="AJ14" s="15">
        <f t="shared" ca="1" si="7"/>
        <v>0</v>
      </c>
      <c r="AK14" s="13">
        <f t="shared" ca="1" si="8"/>
        <v>0</v>
      </c>
      <c r="AL14" s="15">
        <f t="shared" ca="1" si="9"/>
        <v>0</v>
      </c>
      <c r="AM14" s="15">
        <f t="shared" ca="1" si="10"/>
        <v>0</v>
      </c>
      <c r="AN14" s="15">
        <f t="shared" ca="1" si="11"/>
        <v>0</v>
      </c>
      <c r="AO14" s="13">
        <f t="shared" ca="1" si="12"/>
        <v>0</v>
      </c>
      <c r="AP14" s="15">
        <f t="shared" ca="1" si="13"/>
        <v>0</v>
      </c>
    </row>
    <row r="15" spans="1:42" x14ac:dyDescent="0.25">
      <c r="A15" t="s">
        <v>156</v>
      </c>
      <c r="B15" t="s">
        <v>117</v>
      </c>
      <c r="D15" t="s">
        <v>90</v>
      </c>
      <c r="E15" t="s">
        <v>157</v>
      </c>
      <c r="F15">
        <v>150</v>
      </c>
      <c r="G15">
        <v>149.4</v>
      </c>
      <c r="H15" t="s">
        <v>100</v>
      </c>
      <c r="I15">
        <v>-0.6</v>
      </c>
      <c r="J15" t="s">
        <v>158</v>
      </c>
      <c r="K15" s="12" t="e">
        <f ca="1">1.4*EXP(-G15/_xlfn.XLOOKUP(D15,[1]Base_Players!A:A,[1]Base_Players!O:O,100))</f>
        <v>#NAME?</v>
      </c>
      <c r="L15" s="12" t="e">
        <f t="shared" ca="1" si="0"/>
        <v>#NAME?</v>
      </c>
      <c r="M15">
        <v>14</v>
      </c>
      <c r="N15" s="13" t="e">
        <f t="shared" ca="1" si="1"/>
        <v>#NAME?</v>
      </c>
      <c r="O15">
        <v>14</v>
      </c>
      <c r="Q15" s="13">
        <v>16</v>
      </c>
      <c r="R15" s="14" t="e">
        <f ca="1">_xlfn.XLOOKUP($D15,[1]Base_Players!$A:$A,[1]Base_Players!J:J)*$K15</f>
        <v>#NAME?</v>
      </c>
      <c r="S15" s="14" t="e">
        <f ca="1">_xlfn.XLOOKUP($D15,[1]Base_Players!$A:$A,[1]Base_Players!K:K)*$K15</f>
        <v>#NAME?</v>
      </c>
      <c r="T15" s="14" t="e">
        <f ca="1">_xlfn.XLOOKUP($D15,[1]Base_Players!$A:$A,[1]Base_Players!L:L)*$K15</f>
        <v>#NAME?</v>
      </c>
      <c r="U15" s="14" t="e">
        <f ca="1">_xlfn.XLOOKUP($D15,[1]Base_Players!$A:$A,[1]Base_Players!M:M)*$K15</f>
        <v>#NAME?</v>
      </c>
      <c r="V15" s="14" t="e">
        <f ca="1">_xlfn.XLOOKUP($D15,[1]Base_Players!$A:$A,[1]Base_Players!N:N)*$K15</f>
        <v>#NAME?</v>
      </c>
      <c r="W15" s="14" t="e">
        <f ca="1">_xlfn.XLOOKUP($D15,[1]Base_Players!$A:$A,[1]Base_Players!C:C)*$K15</f>
        <v>#NAME?</v>
      </c>
      <c r="X15" s="14" t="e">
        <f ca="1">_xlfn.XLOOKUP($D15,[1]Base_Players!$A:$A,[1]Base_Players!D:D)*$K15</f>
        <v>#NAME?</v>
      </c>
      <c r="Y15" s="14" t="e">
        <f ca="1">_xlfn.XLOOKUP($D15,[1]Base_Players!$A:$A,[1]Base_Players!E:E)*$K15</f>
        <v>#NAME?</v>
      </c>
      <c r="Z15" s="14" t="e">
        <f ca="1">_xlfn.XLOOKUP($D15,[1]Base_Players!$A:$A,[1]Base_Players!F:F)*$K15</f>
        <v>#NAME?</v>
      </c>
      <c r="AA15" s="14" t="e">
        <f ca="1">_xlfn.XLOOKUP($D15,[1]Base_Players!$A:$A,[1]Base_Players!G:G)*$K15</f>
        <v>#NAME?</v>
      </c>
      <c r="AB15" s="14" t="e">
        <f ca="1">_xlfn.XLOOKUP($D15,[1]Base_Players!$A:$A,[1]Base_Players!H:H)*$K15</f>
        <v>#NAME?</v>
      </c>
      <c r="AC15" s="14" t="e">
        <f ca="1">_xlfn.XLOOKUP($D15,[1]Base_Players!$A:$A,[1]Base_Players!I:I)*$K15</f>
        <v>#NAME?</v>
      </c>
      <c r="AE15" s="15">
        <f t="shared" ca="1" si="2"/>
        <v>0</v>
      </c>
      <c r="AF15" s="15">
        <f t="shared" ca="1" si="3"/>
        <v>0</v>
      </c>
      <c r="AG15" s="13">
        <f t="shared" ca="1" si="4"/>
        <v>0</v>
      </c>
      <c r="AH15" s="15">
        <f t="shared" ca="1" si="5"/>
        <v>0</v>
      </c>
      <c r="AI15" s="15">
        <f t="shared" ca="1" si="6"/>
        <v>0</v>
      </c>
      <c r="AJ15" s="15">
        <f t="shared" ca="1" si="7"/>
        <v>0</v>
      </c>
      <c r="AK15" s="13">
        <f t="shared" ca="1" si="8"/>
        <v>0</v>
      </c>
      <c r="AL15" s="15">
        <f t="shared" ca="1" si="9"/>
        <v>0</v>
      </c>
      <c r="AM15" s="15">
        <f t="shared" ca="1" si="10"/>
        <v>0</v>
      </c>
      <c r="AN15" s="15">
        <f t="shared" ca="1" si="11"/>
        <v>0</v>
      </c>
      <c r="AO15" s="13">
        <f t="shared" ca="1" si="12"/>
        <v>0</v>
      </c>
      <c r="AP15" s="15">
        <f t="shared" ca="1" si="13"/>
        <v>0</v>
      </c>
    </row>
    <row r="16" spans="1:42" x14ac:dyDescent="0.25">
      <c r="A16" t="s">
        <v>159</v>
      </c>
      <c r="B16" t="s">
        <v>117</v>
      </c>
      <c r="D16" t="s">
        <v>89</v>
      </c>
      <c r="E16" t="s">
        <v>160</v>
      </c>
      <c r="F16">
        <v>119</v>
      </c>
      <c r="G16">
        <v>120</v>
      </c>
      <c r="H16" t="s">
        <v>100</v>
      </c>
      <c r="I16">
        <v>1</v>
      </c>
      <c r="J16" t="s">
        <v>161</v>
      </c>
      <c r="K16" s="12" t="e">
        <f ca="1">1.4*EXP(-G16/_xlfn.XLOOKUP(D16,[1]Base_Players!A:A,[1]Base_Players!O:O,100))</f>
        <v>#NAME?</v>
      </c>
      <c r="L16" s="12" t="e">
        <f t="shared" ca="1" si="0"/>
        <v>#NAME?</v>
      </c>
      <c r="M16">
        <v>15</v>
      </c>
      <c r="N16" s="13" t="e">
        <f t="shared" ca="1" si="1"/>
        <v>#NAME?</v>
      </c>
      <c r="O16">
        <v>15</v>
      </c>
      <c r="Q16" s="13">
        <v>16</v>
      </c>
      <c r="R16" s="14" t="e">
        <f ca="1">_xlfn.XLOOKUP($D16,[1]Base_Players!$A:$A,[1]Base_Players!J:J)*$K16</f>
        <v>#NAME?</v>
      </c>
      <c r="S16" s="14" t="e">
        <f ca="1">_xlfn.XLOOKUP($D16,[1]Base_Players!$A:$A,[1]Base_Players!K:K)*$K16</f>
        <v>#NAME?</v>
      </c>
      <c r="T16" s="14" t="e">
        <f ca="1">_xlfn.XLOOKUP($D16,[1]Base_Players!$A:$A,[1]Base_Players!L:L)*$K16</f>
        <v>#NAME?</v>
      </c>
      <c r="U16" s="14" t="e">
        <f ca="1">_xlfn.XLOOKUP($D16,[1]Base_Players!$A:$A,[1]Base_Players!M:M)*$K16</f>
        <v>#NAME?</v>
      </c>
      <c r="V16" s="14" t="e">
        <f ca="1">_xlfn.XLOOKUP($D16,[1]Base_Players!$A:$A,[1]Base_Players!N:N)*$K16</f>
        <v>#NAME?</v>
      </c>
      <c r="W16" s="14" t="e">
        <f ca="1">_xlfn.XLOOKUP($D16,[1]Base_Players!$A:$A,[1]Base_Players!C:C)*$K16</f>
        <v>#NAME?</v>
      </c>
      <c r="X16" s="14" t="e">
        <f ca="1">_xlfn.XLOOKUP($D16,[1]Base_Players!$A:$A,[1]Base_Players!D:D)*$K16</f>
        <v>#NAME?</v>
      </c>
      <c r="Y16" s="14" t="e">
        <f ca="1">_xlfn.XLOOKUP($D16,[1]Base_Players!$A:$A,[1]Base_Players!E:E)*$K16</f>
        <v>#NAME?</v>
      </c>
      <c r="Z16" s="14" t="e">
        <f ca="1">_xlfn.XLOOKUP($D16,[1]Base_Players!$A:$A,[1]Base_Players!F:F)*$K16</f>
        <v>#NAME?</v>
      </c>
      <c r="AA16" s="14" t="e">
        <f ca="1">_xlfn.XLOOKUP($D16,[1]Base_Players!$A:$A,[1]Base_Players!G:G)*$K16</f>
        <v>#NAME?</v>
      </c>
      <c r="AB16" s="14" t="e">
        <f ca="1">_xlfn.XLOOKUP($D16,[1]Base_Players!$A:$A,[1]Base_Players!H:H)*$K16</f>
        <v>#NAME?</v>
      </c>
      <c r="AC16" s="14" t="e">
        <f ca="1">_xlfn.XLOOKUP($D16,[1]Base_Players!$A:$A,[1]Base_Players!I:I)*$K16</f>
        <v>#NAME?</v>
      </c>
      <c r="AE16" s="15">
        <f t="shared" ca="1" si="2"/>
        <v>0</v>
      </c>
      <c r="AF16" s="15">
        <f t="shared" ca="1" si="3"/>
        <v>0</v>
      </c>
      <c r="AG16" s="13">
        <f t="shared" ca="1" si="4"/>
        <v>0</v>
      </c>
      <c r="AH16" s="15">
        <f t="shared" ca="1" si="5"/>
        <v>0</v>
      </c>
      <c r="AI16" s="15">
        <f t="shared" ca="1" si="6"/>
        <v>0</v>
      </c>
      <c r="AJ16" s="15">
        <f t="shared" ca="1" si="7"/>
        <v>0</v>
      </c>
      <c r="AK16" s="13">
        <f t="shared" ca="1" si="8"/>
        <v>0</v>
      </c>
      <c r="AL16" s="15">
        <f t="shared" ca="1" si="9"/>
        <v>0</v>
      </c>
      <c r="AM16" s="15">
        <f t="shared" ca="1" si="10"/>
        <v>0</v>
      </c>
      <c r="AN16" s="15">
        <f t="shared" ca="1" si="11"/>
        <v>0</v>
      </c>
      <c r="AO16" s="13">
        <f t="shared" ca="1" si="12"/>
        <v>0</v>
      </c>
      <c r="AP16" s="15">
        <f t="shared" ca="1" si="13"/>
        <v>0</v>
      </c>
    </row>
    <row r="17" spans="1:42" x14ac:dyDescent="0.25">
      <c r="A17" t="s">
        <v>162</v>
      </c>
      <c r="B17" t="s">
        <v>117</v>
      </c>
      <c r="D17" t="s">
        <v>90</v>
      </c>
      <c r="E17" t="s">
        <v>163</v>
      </c>
      <c r="F17">
        <v>166</v>
      </c>
      <c r="G17">
        <v>181.8</v>
      </c>
      <c r="H17" t="s">
        <v>100</v>
      </c>
      <c r="I17">
        <v>15.8</v>
      </c>
      <c r="J17" t="s">
        <v>164</v>
      </c>
      <c r="K17" s="12" t="e">
        <f ca="1">1.4*EXP(-G17/_xlfn.XLOOKUP(D17,[1]Base_Players!A:A,[1]Base_Players!O:O,100))</f>
        <v>#NAME?</v>
      </c>
      <c r="L17" s="12" t="e">
        <f t="shared" ca="1" si="0"/>
        <v>#NAME?</v>
      </c>
      <c r="M17">
        <v>19</v>
      </c>
      <c r="N17" s="13" t="e">
        <f t="shared" ca="1" si="1"/>
        <v>#NAME?</v>
      </c>
      <c r="O17">
        <v>16</v>
      </c>
      <c r="Q17" s="13">
        <v>13</v>
      </c>
      <c r="R17" s="14" t="e">
        <f ca="1">_xlfn.XLOOKUP($D17,[1]Base_Players!$A:$A,[1]Base_Players!J:J)*$K17</f>
        <v>#NAME?</v>
      </c>
      <c r="S17" s="14" t="e">
        <f ca="1">_xlfn.XLOOKUP($D17,[1]Base_Players!$A:$A,[1]Base_Players!K:K)*$K17</f>
        <v>#NAME?</v>
      </c>
      <c r="T17" s="14" t="e">
        <f ca="1">_xlfn.XLOOKUP($D17,[1]Base_Players!$A:$A,[1]Base_Players!L:L)*$K17</f>
        <v>#NAME?</v>
      </c>
      <c r="U17" s="14" t="e">
        <f ca="1">_xlfn.XLOOKUP($D17,[1]Base_Players!$A:$A,[1]Base_Players!M:M)*$K17</f>
        <v>#NAME?</v>
      </c>
      <c r="V17" s="14" t="e">
        <f ca="1">_xlfn.XLOOKUP($D17,[1]Base_Players!$A:$A,[1]Base_Players!N:N)*$K17</f>
        <v>#NAME?</v>
      </c>
      <c r="W17" s="14" t="e">
        <f ca="1">_xlfn.XLOOKUP($D17,[1]Base_Players!$A:$A,[1]Base_Players!C:C)*$K17</f>
        <v>#NAME?</v>
      </c>
      <c r="X17" s="14" t="e">
        <f ca="1">_xlfn.XLOOKUP($D17,[1]Base_Players!$A:$A,[1]Base_Players!D:D)*$K17</f>
        <v>#NAME?</v>
      </c>
      <c r="Y17" s="14" t="e">
        <f ca="1">_xlfn.XLOOKUP($D17,[1]Base_Players!$A:$A,[1]Base_Players!E:E)*$K17</f>
        <v>#NAME?</v>
      </c>
      <c r="Z17" s="14" t="e">
        <f ca="1">_xlfn.XLOOKUP($D17,[1]Base_Players!$A:$A,[1]Base_Players!F:F)*$K17</f>
        <v>#NAME?</v>
      </c>
      <c r="AA17" s="14" t="e">
        <f ca="1">_xlfn.XLOOKUP($D17,[1]Base_Players!$A:$A,[1]Base_Players!G:G)*$K17</f>
        <v>#NAME?</v>
      </c>
      <c r="AB17" s="14" t="e">
        <f ca="1">_xlfn.XLOOKUP($D17,[1]Base_Players!$A:$A,[1]Base_Players!H:H)*$K17</f>
        <v>#NAME?</v>
      </c>
      <c r="AC17" s="14" t="e">
        <f ca="1">_xlfn.XLOOKUP($D17,[1]Base_Players!$A:$A,[1]Base_Players!I:I)*$K17</f>
        <v>#NAME?</v>
      </c>
      <c r="AE17" s="15">
        <f t="shared" ca="1" si="2"/>
        <v>0</v>
      </c>
      <c r="AF17" s="15">
        <f t="shared" ca="1" si="3"/>
        <v>0</v>
      </c>
      <c r="AG17" s="13">
        <f t="shared" ca="1" si="4"/>
        <v>0</v>
      </c>
      <c r="AH17" s="15">
        <f t="shared" ca="1" si="5"/>
        <v>0</v>
      </c>
      <c r="AI17" s="15">
        <f t="shared" ca="1" si="6"/>
        <v>0</v>
      </c>
      <c r="AJ17" s="15">
        <f t="shared" ca="1" si="7"/>
        <v>0</v>
      </c>
      <c r="AK17" s="13">
        <f t="shared" ca="1" si="8"/>
        <v>0</v>
      </c>
      <c r="AL17" s="15">
        <f t="shared" ca="1" si="9"/>
        <v>0</v>
      </c>
      <c r="AM17" s="15">
        <f t="shared" ca="1" si="10"/>
        <v>0</v>
      </c>
      <c r="AN17" s="15">
        <f t="shared" ca="1" si="11"/>
        <v>0</v>
      </c>
      <c r="AO17" s="13">
        <f t="shared" ca="1" si="12"/>
        <v>0</v>
      </c>
      <c r="AP17" s="15">
        <f t="shared" ca="1" si="13"/>
        <v>0</v>
      </c>
    </row>
    <row r="18" spans="1:42" x14ac:dyDescent="0.25">
      <c r="A18" t="s">
        <v>165</v>
      </c>
      <c r="B18" t="s">
        <v>117</v>
      </c>
      <c r="D18" t="s">
        <v>90</v>
      </c>
      <c r="E18" t="s">
        <v>166</v>
      </c>
      <c r="F18">
        <v>170</v>
      </c>
      <c r="G18">
        <v>186.9</v>
      </c>
      <c r="H18" t="s">
        <v>100</v>
      </c>
      <c r="I18">
        <v>16.899999999999999</v>
      </c>
      <c r="J18" t="s">
        <v>167</v>
      </c>
      <c r="K18" s="12" t="e">
        <f ca="1">1.4*EXP(-G18/_xlfn.XLOOKUP(D18,[1]Base_Players!A:A,[1]Base_Players!O:O,100))</f>
        <v>#NAME?</v>
      </c>
      <c r="L18" s="12" t="e">
        <f t="shared" ca="1" si="0"/>
        <v>#NAME?</v>
      </c>
      <c r="M18">
        <v>21</v>
      </c>
      <c r="N18" s="13" t="e">
        <f t="shared" ca="1" si="1"/>
        <v>#NAME?</v>
      </c>
      <c r="O18">
        <v>17</v>
      </c>
      <c r="Q18" s="13">
        <v>13</v>
      </c>
      <c r="R18" s="14" t="e">
        <f ca="1">_xlfn.XLOOKUP($D18,[1]Base_Players!$A:$A,[1]Base_Players!J:J)*$K18</f>
        <v>#NAME?</v>
      </c>
      <c r="S18" s="14" t="e">
        <f ca="1">_xlfn.XLOOKUP($D18,[1]Base_Players!$A:$A,[1]Base_Players!K:K)*$K18</f>
        <v>#NAME?</v>
      </c>
      <c r="T18" s="14" t="e">
        <f ca="1">_xlfn.XLOOKUP($D18,[1]Base_Players!$A:$A,[1]Base_Players!L:L)*$K18</f>
        <v>#NAME?</v>
      </c>
      <c r="U18" s="14" t="e">
        <f ca="1">_xlfn.XLOOKUP($D18,[1]Base_Players!$A:$A,[1]Base_Players!M:M)*$K18</f>
        <v>#NAME?</v>
      </c>
      <c r="V18" s="14" t="e">
        <f ca="1">_xlfn.XLOOKUP($D18,[1]Base_Players!$A:$A,[1]Base_Players!N:N)*$K18</f>
        <v>#NAME?</v>
      </c>
      <c r="W18" s="14" t="e">
        <f ca="1">_xlfn.XLOOKUP($D18,[1]Base_Players!$A:$A,[1]Base_Players!C:C)*$K18</f>
        <v>#NAME?</v>
      </c>
      <c r="X18" s="14" t="e">
        <f ca="1">_xlfn.XLOOKUP($D18,[1]Base_Players!$A:$A,[1]Base_Players!D:D)*$K18</f>
        <v>#NAME?</v>
      </c>
      <c r="Y18" s="14" t="e">
        <f ca="1">_xlfn.XLOOKUP($D18,[1]Base_Players!$A:$A,[1]Base_Players!E:E)*$K18</f>
        <v>#NAME?</v>
      </c>
      <c r="Z18" s="14" t="e">
        <f ca="1">_xlfn.XLOOKUP($D18,[1]Base_Players!$A:$A,[1]Base_Players!F:F)*$K18</f>
        <v>#NAME?</v>
      </c>
      <c r="AA18" s="14" t="e">
        <f ca="1">_xlfn.XLOOKUP($D18,[1]Base_Players!$A:$A,[1]Base_Players!G:G)*$K18</f>
        <v>#NAME?</v>
      </c>
      <c r="AB18" s="14" t="e">
        <f ca="1">_xlfn.XLOOKUP($D18,[1]Base_Players!$A:$A,[1]Base_Players!H:H)*$K18</f>
        <v>#NAME?</v>
      </c>
      <c r="AC18" s="14" t="e">
        <f ca="1">_xlfn.XLOOKUP($D18,[1]Base_Players!$A:$A,[1]Base_Players!I:I)*$K18</f>
        <v>#NAME?</v>
      </c>
      <c r="AE18" s="15">
        <f t="shared" ca="1" si="2"/>
        <v>0</v>
      </c>
      <c r="AF18" s="15">
        <f t="shared" ca="1" si="3"/>
        <v>0</v>
      </c>
      <c r="AG18" s="13">
        <f t="shared" ca="1" si="4"/>
        <v>0</v>
      </c>
      <c r="AH18" s="15">
        <f t="shared" ca="1" si="5"/>
        <v>0</v>
      </c>
      <c r="AI18" s="15">
        <f t="shared" ca="1" si="6"/>
        <v>0</v>
      </c>
      <c r="AJ18" s="15">
        <f t="shared" ca="1" si="7"/>
        <v>0</v>
      </c>
      <c r="AK18" s="13">
        <f t="shared" ca="1" si="8"/>
        <v>0</v>
      </c>
      <c r="AL18" s="15">
        <f t="shared" ca="1" si="9"/>
        <v>0</v>
      </c>
      <c r="AM18" s="15">
        <f t="shared" ca="1" si="10"/>
        <v>0</v>
      </c>
      <c r="AN18" s="15">
        <f t="shared" ca="1" si="11"/>
        <v>0</v>
      </c>
      <c r="AO18" s="13">
        <f t="shared" ca="1" si="12"/>
        <v>0</v>
      </c>
      <c r="AP18" s="15">
        <f t="shared" ca="1" si="13"/>
        <v>0</v>
      </c>
    </row>
    <row r="19" spans="1:42" x14ac:dyDescent="0.25">
      <c r="A19" t="s">
        <v>168</v>
      </c>
      <c r="B19" t="s">
        <v>117</v>
      </c>
      <c r="D19" t="s">
        <v>89</v>
      </c>
      <c r="E19" t="s">
        <v>169</v>
      </c>
      <c r="F19">
        <v>116</v>
      </c>
      <c r="G19">
        <v>127.3</v>
      </c>
      <c r="H19" t="s">
        <v>100</v>
      </c>
      <c r="I19">
        <v>11.3</v>
      </c>
      <c r="J19" t="s">
        <v>170</v>
      </c>
      <c r="K19" s="12" t="e">
        <f ca="1">1.4*EXP(-G19/_xlfn.XLOOKUP(D19,[1]Base_Players!A:A,[1]Base_Players!O:O,100))</f>
        <v>#NAME?</v>
      </c>
      <c r="L19" s="12" t="e">
        <f t="shared" ca="1" si="0"/>
        <v>#NAME?</v>
      </c>
      <c r="M19">
        <v>16</v>
      </c>
      <c r="N19" s="13" t="e">
        <f t="shared" ca="1" si="1"/>
        <v>#NAME?</v>
      </c>
      <c r="O19">
        <v>18</v>
      </c>
      <c r="Q19" s="13">
        <v>16</v>
      </c>
      <c r="R19" s="14" t="e">
        <f ca="1">_xlfn.XLOOKUP($D19,[1]Base_Players!$A:$A,[1]Base_Players!J:J)*$K19</f>
        <v>#NAME?</v>
      </c>
      <c r="S19" s="14" t="e">
        <f ca="1">_xlfn.XLOOKUP($D19,[1]Base_Players!$A:$A,[1]Base_Players!K:K)*$K19</f>
        <v>#NAME?</v>
      </c>
      <c r="T19" s="14" t="e">
        <f ca="1">_xlfn.XLOOKUP($D19,[1]Base_Players!$A:$A,[1]Base_Players!L:L)*$K19</f>
        <v>#NAME?</v>
      </c>
      <c r="U19" s="14" t="e">
        <f ca="1">_xlfn.XLOOKUP($D19,[1]Base_Players!$A:$A,[1]Base_Players!M:M)*$K19</f>
        <v>#NAME?</v>
      </c>
      <c r="V19" s="14" t="e">
        <f ca="1">_xlfn.XLOOKUP($D19,[1]Base_Players!$A:$A,[1]Base_Players!N:N)*$K19</f>
        <v>#NAME?</v>
      </c>
      <c r="W19" s="14" t="e">
        <f ca="1">_xlfn.XLOOKUP($D19,[1]Base_Players!$A:$A,[1]Base_Players!C:C)*$K19</f>
        <v>#NAME?</v>
      </c>
      <c r="X19" s="14" t="e">
        <f ca="1">_xlfn.XLOOKUP($D19,[1]Base_Players!$A:$A,[1]Base_Players!D:D)*$K19</f>
        <v>#NAME?</v>
      </c>
      <c r="Y19" s="14" t="e">
        <f ca="1">_xlfn.XLOOKUP($D19,[1]Base_Players!$A:$A,[1]Base_Players!E:E)*$K19</f>
        <v>#NAME?</v>
      </c>
      <c r="Z19" s="14" t="e">
        <f ca="1">_xlfn.XLOOKUP($D19,[1]Base_Players!$A:$A,[1]Base_Players!F:F)*$K19</f>
        <v>#NAME?</v>
      </c>
      <c r="AA19" s="14" t="e">
        <f ca="1">_xlfn.XLOOKUP($D19,[1]Base_Players!$A:$A,[1]Base_Players!G:G)*$K19</f>
        <v>#NAME?</v>
      </c>
      <c r="AB19" s="14" t="e">
        <f ca="1">_xlfn.XLOOKUP($D19,[1]Base_Players!$A:$A,[1]Base_Players!H:H)*$K19</f>
        <v>#NAME?</v>
      </c>
      <c r="AC19" s="14" t="e">
        <f ca="1">_xlfn.XLOOKUP($D19,[1]Base_Players!$A:$A,[1]Base_Players!I:I)*$K19</f>
        <v>#NAME?</v>
      </c>
      <c r="AE19" s="15">
        <f t="shared" ca="1" si="2"/>
        <v>0</v>
      </c>
      <c r="AF19" s="15">
        <f t="shared" ca="1" si="3"/>
        <v>0</v>
      </c>
      <c r="AG19" s="13">
        <f t="shared" ca="1" si="4"/>
        <v>0</v>
      </c>
      <c r="AH19" s="15">
        <f t="shared" ca="1" si="5"/>
        <v>0</v>
      </c>
      <c r="AI19" s="15">
        <f t="shared" ca="1" si="6"/>
        <v>0</v>
      </c>
      <c r="AJ19" s="15">
        <f t="shared" ca="1" si="7"/>
        <v>0</v>
      </c>
      <c r="AK19" s="13">
        <f t="shared" ca="1" si="8"/>
        <v>0</v>
      </c>
      <c r="AL19" s="15">
        <f t="shared" ca="1" si="9"/>
        <v>0</v>
      </c>
      <c r="AM19" s="15">
        <f t="shared" ca="1" si="10"/>
        <v>0</v>
      </c>
      <c r="AN19" s="15">
        <f t="shared" ca="1" si="11"/>
        <v>0</v>
      </c>
      <c r="AO19" s="13">
        <f t="shared" ca="1" si="12"/>
        <v>0</v>
      </c>
      <c r="AP19" s="15">
        <f t="shared" ca="1" si="13"/>
        <v>0</v>
      </c>
    </row>
    <row r="20" spans="1:42" x14ac:dyDescent="0.25">
      <c r="A20" t="s">
        <v>171</v>
      </c>
      <c r="B20" t="s">
        <v>117</v>
      </c>
      <c r="D20" t="s">
        <v>90</v>
      </c>
      <c r="E20" t="s">
        <v>172</v>
      </c>
      <c r="F20">
        <v>146</v>
      </c>
      <c r="G20">
        <v>161</v>
      </c>
      <c r="H20" t="s">
        <v>100</v>
      </c>
      <c r="I20">
        <v>15</v>
      </c>
      <c r="J20" t="s">
        <v>173</v>
      </c>
      <c r="K20" s="12" t="e">
        <f ca="1">1.4*EXP(-G20/_xlfn.XLOOKUP(D20,[1]Base_Players!A:A,[1]Base_Players!O:O,100))</f>
        <v>#NAME?</v>
      </c>
      <c r="L20" s="12" t="e">
        <f t="shared" ca="1" si="0"/>
        <v>#NAME?</v>
      </c>
      <c r="M20">
        <v>17</v>
      </c>
      <c r="N20" s="13" t="e">
        <f t="shared" ca="1" si="1"/>
        <v>#NAME?</v>
      </c>
      <c r="O20">
        <v>19</v>
      </c>
      <c r="Q20" s="13">
        <v>16</v>
      </c>
      <c r="R20" s="14" t="e">
        <f ca="1">_xlfn.XLOOKUP($D20,[1]Base_Players!$A:$A,[1]Base_Players!J:J)*$K20</f>
        <v>#NAME?</v>
      </c>
      <c r="S20" s="14" t="e">
        <f ca="1">_xlfn.XLOOKUP($D20,[1]Base_Players!$A:$A,[1]Base_Players!K:K)*$K20</f>
        <v>#NAME?</v>
      </c>
      <c r="T20" s="14" t="e">
        <f ca="1">_xlfn.XLOOKUP($D20,[1]Base_Players!$A:$A,[1]Base_Players!L:L)*$K20</f>
        <v>#NAME?</v>
      </c>
      <c r="U20" s="14" t="e">
        <f ca="1">_xlfn.XLOOKUP($D20,[1]Base_Players!$A:$A,[1]Base_Players!M:M)*$K20</f>
        <v>#NAME?</v>
      </c>
      <c r="V20" s="14" t="e">
        <f ca="1">_xlfn.XLOOKUP($D20,[1]Base_Players!$A:$A,[1]Base_Players!N:N)*$K20</f>
        <v>#NAME?</v>
      </c>
      <c r="W20" s="14" t="e">
        <f ca="1">_xlfn.XLOOKUP($D20,[1]Base_Players!$A:$A,[1]Base_Players!C:C)*$K20</f>
        <v>#NAME?</v>
      </c>
      <c r="X20" s="14" t="e">
        <f ca="1">_xlfn.XLOOKUP($D20,[1]Base_Players!$A:$A,[1]Base_Players!D:D)*$K20</f>
        <v>#NAME?</v>
      </c>
      <c r="Y20" s="14" t="e">
        <f ca="1">_xlfn.XLOOKUP($D20,[1]Base_Players!$A:$A,[1]Base_Players!E:E)*$K20</f>
        <v>#NAME?</v>
      </c>
      <c r="Z20" s="14" t="e">
        <f ca="1">_xlfn.XLOOKUP($D20,[1]Base_Players!$A:$A,[1]Base_Players!F:F)*$K20</f>
        <v>#NAME?</v>
      </c>
      <c r="AA20" s="14" t="e">
        <f ca="1">_xlfn.XLOOKUP($D20,[1]Base_Players!$A:$A,[1]Base_Players!G:G)*$K20</f>
        <v>#NAME?</v>
      </c>
      <c r="AB20" s="14" t="e">
        <f ca="1">_xlfn.XLOOKUP($D20,[1]Base_Players!$A:$A,[1]Base_Players!H:H)*$K20</f>
        <v>#NAME?</v>
      </c>
      <c r="AC20" s="14" t="e">
        <f ca="1">_xlfn.XLOOKUP($D20,[1]Base_Players!$A:$A,[1]Base_Players!I:I)*$K20</f>
        <v>#NAME?</v>
      </c>
      <c r="AE20" s="15">
        <f t="shared" ca="1" si="2"/>
        <v>0</v>
      </c>
      <c r="AF20" s="15">
        <f t="shared" ca="1" si="3"/>
        <v>0</v>
      </c>
      <c r="AG20" s="13">
        <f t="shared" ca="1" si="4"/>
        <v>0</v>
      </c>
      <c r="AH20" s="15">
        <f t="shared" ca="1" si="5"/>
        <v>0</v>
      </c>
      <c r="AI20" s="15">
        <f t="shared" ca="1" si="6"/>
        <v>0</v>
      </c>
      <c r="AJ20" s="15">
        <f t="shared" ca="1" si="7"/>
        <v>0</v>
      </c>
      <c r="AK20" s="13">
        <f t="shared" ca="1" si="8"/>
        <v>0</v>
      </c>
      <c r="AL20" s="15">
        <f t="shared" ca="1" si="9"/>
        <v>0</v>
      </c>
      <c r="AM20" s="15">
        <f t="shared" ca="1" si="10"/>
        <v>0</v>
      </c>
      <c r="AN20" s="15">
        <f t="shared" ca="1" si="11"/>
        <v>0</v>
      </c>
      <c r="AO20" s="13">
        <f t="shared" ca="1" si="12"/>
        <v>0</v>
      </c>
      <c r="AP20" s="15">
        <f t="shared" ca="1" si="13"/>
        <v>0</v>
      </c>
    </row>
    <row r="21" spans="1:42" x14ac:dyDescent="0.25">
      <c r="A21" t="s">
        <v>174</v>
      </c>
      <c r="B21" t="s">
        <v>117</v>
      </c>
      <c r="D21" t="s">
        <v>89</v>
      </c>
      <c r="E21" t="s">
        <v>175</v>
      </c>
      <c r="F21">
        <v>182</v>
      </c>
      <c r="G21">
        <v>155.9</v>
      </c>
      <c r="H21" t="s">
        <v>100</v>
      </c>
      <c r="I21">
        <v>-26.1</v>
      </c>
      <c r="J21" t="s">
        <v>176</v>
      </c>
      <c r="K21" s="12" t="e">
        <f ca="1">1.4*EXP(-G21/_xlfn.XLOOKUP(D21,[1]Base_Players!A:A,[1]Base_Players!O:O,100))</f>
        <v>#NAME?</v>
      </c>
      <c r="L21" s="12" t="e">
        <f t="shared" ca="1" si="0"/>
        <v>#NAME?</v>
      </c>
      <c r="M21">
        <v>22</v>
      </c>
      <c r="N21" s="13" t="e">
        <f t="shared" ca="1" si="1"/>
        <v>#NAME?</v>
      </c>
      <c r="O21">
        <v>20</v>
      </c>
      <c r="Q21" s="13">
        <v>13</v>
      </c>
      <c r="R21" s="14" t="e">
        <f ca="1">_xlfn.XLOOKUP($D21,[1]Base_Players!$A:$A,[1]Base_Players!J:J)*$K21</f>
        <v>#NAME?</v>
      </c>
      <c r="S21" s="14" t="e">
        <f ca="1">_xlfn.XLOOKUP($D21,[1]Base_Players!$A:$A,[1]Base_Players!K:K)*$K21</f>
        <v>#NAME?</v>
      </c>
      <c r="T21" s="14" t="e">
        <f ca="1">_xlfn.XLOOKUP($D21,[1]Base_Players!$A:$A,[1]Base_Players!L:L)*$K21</f>
        <v>#NAME?</v>
      </c>
      <c r="U21" s="14" t="e">
        <f ca="1">_xlfn.XLOOKUP($D21,[1]Base_Players!$A:$A,[1]Base_Players!M:M)*$K21</f>
        <v>#NAME?</v>
      </c>
      <c r="V21" s="14" t="e">
        <f ca="1">_xlfn.XLOOKUP($D21,[1]Base_Players!$A:$A,[1]Base_Players!N:N)*$K21</f>
        <v>#NAME?</v>
      </c>
      <c r="W21" s="14" t="e">
        <f ca="1">_xlfn.XLOOKUP($D21,[1]Base_Players!$A:$A,[1]Base_Players!C:C)*$K21</f>
        <v>#NAME?</v>
      </c>
      <c r="X21" s="14" t="e">
        <f ca="1">_xlfn.XLOOKUP($D21,[1]Base_Players!$A:$A,[1]Base_Players!D:D)*$K21</f>
        <v>#NAME?</v>
      </c>
      <c r="Y21" s="14" t="e">
        <f ca="1">_xlfn.XLOOKUP($D21,[1]Base_Players!$A:$A,[1]Base_Players!E:E)*$K21</f>
        <v>#NAME?</v>
      </c>
      <c r="Z21" s="14" t="e">
        <f ca="1">_xlfn.XLOOKUP($D21,[1]Base_Players!$A:$A,[1]Base_Players!F:F)*$K21</f>
        <v>#NAME?</v>
      </c>
      <c r="AA21" s="14" t="e">
        <f ca="1">_xlfn.XLOOKUP($D21,[1]Base_Players!$A:$A,[1]Base_Players!G:G)*$K21</f>
        <v>#NAME?</v>
      </c>
      <c r="AB21" s="14" t="e">
        <f ca="1">_xlfn.XLOOKUP($D21,[1]Base_Players!$A:$A,[1]Base_Players!H:H)*$K21</f>
        <v>#NAME?</v>
      </c>
      <c r="AC21" s="14" t="e">
        <f ca="1">_xlfn.XLOOKUP($D21,[1]Base_Players!$A:$A,[1]Base_Players!I:I)*$K21</f>
        <v>#NAME?</v>
      </c>
      <c r="AE21" s="15">
        <f t="shared" ca="1" si="2"/>
        <v>0</v>
      </c>
      <c r="AF21" s="15">
        <f t="shared" ca="1" si="3"/>
        <v>0</v>
      </c>
      <c r="AG21" s="13">
        <f t="shared" ca="1" si="4"/>
        <v>0</v>
      </c>
      <c r="AH21" s="15">
        <f t="shared" ca="1" si="5"/>
        <v>0</v>
      </c>
      <c r="AI21" s="15">
        <f t="shared" ca="1" si="6"/>
        <v>0</v>
      </c>
      <c r="AJ21" s="15">
        <f t="shared" ca="1" si="7"/>
        <v>0</v>
      </c>
      <c r="AK21" s="13">
        <f t="shared" ca="1" si="8"/>
        <v>0</v>
      </c>
      <c r="AL21" s="15">
        <f t="shared" ca="1" si="9"/>
        <v>0</v>
      </c>
      <c r="AM21" s="15">
        <f t="shared" ca="1" si="10"/>
        <v>0</v>
      </c>
      <c r="AN21" s="15">
        <f t="shared" ca="1" si="11"/>
        <v>0</v>
      </c>
      <c r="AO21" s="13">
        <f t="shared" ca="1" si="12"/>
        <v>0</v>
      </c>
      <c r="AP21" s="15">
        <f t="shared" ca="1" si="13"/>
        <v>0</v>
      </c>
    </row>
    <row r="22" spans="1:42" x14ac:dyDescent="0.25">
      <c r="A22" t="s">
        <v>177</v>
      </c>
      <c r="B22" t="s">
        <v>117</v>
      </c>
      <c r="D22" t="s">
        <v>90</v>
      </c>
      <c r="E22" t="s">
        <v>178</v>
      </c>
      <c r="F22">
        <v>192</v>
      </c>
      <c r="G22">
        <v>192.8</v>
      </c>
      <c r="H22" t="s">
        <v>100</v>
      </c>
      <c r="I22">
        <v>0.8</v>
      </c>
      <c r="J22" t="s">
        <v>179</v>
      </c>
      <c r="K22" s="12" t="e">
        <f ca="1">1.4*EXP(-G22/_xlfn.XLOOKUP(D22,[1]Base_Players!A:A,[1]Base_Players!O:O,100))</f>
        <v>#NAME?</v>
      </c>
      <c r="L22" s="12" t="e">
        <f t="shared" ca="1" si="0"/>
        <v>#NAME?</v>
      </c>
      <c r="M22">
        <v>23</v>
      </c>
      <c r="N22" s="13" t="e">
        <f t="shared" ca="1" si="1"/>
        <v>#NAME?</v>
      </c>
      <c r="O22">
        <v>21</v>
      </c>
      <c r="Q22" s="13">
        <v>13</v>
      </c>
      <c r="R22" s="14" t="e">
        <f ca="1">_xlfn.XLOOKUP($D22,[1]Base_Players!$A:$A,[1]Base_Players!J:J)*$K22</f>
        <v>#NAME?</v>
      </c>
      <c r="S22" s="14" t="e">
        <f ca="1">_xlfn.XLOOKUP($D22,[1]Base_Players!$A:$A,[1]Base_Players!K:K)*$K22</f>
        <v>#NAME?</v>
      </c>
      <c r="T22" s="14" t="e">
        <f ca="1">_xlfn.XLOOKUP($D22,[1]Base_Players!$A:$A,[1]Base_Players!L:L)*$K22</f>
        <v>#NAME?</v>
      </c>
      <c r="U22" s="14" t="e">
        <f ca="1">_xlfn.XLOOKUP($D22,[1]Base_Players!$A:$A,[1]Base_Players!M:M)*$K22</f>
        <v>#NAME?</v>
      </c>
      <c r="V22" s="14" t="e">
        <f ca="1">_xlfn.XLOOKUP($D22,[1]Base_Players!$A:$A,[1]Base_Players!N:N)*$K22</f>
        <v>#NAME?</v>
      </c>
      <c r="W22" s="14" t="e">
        <f ca="1">_xlfn.XLOOKUP($D22,[1]Base_Players!$A:$A,[1]Base_Players!C:C)*$K22</f>
        <v>#NAME?</v>
      </c>
      <c r="X22" s="14" t="e">
        <f ca="1">_xlfn.XLOOKUP($D22,[1]Base_Players!$A:$A,[1]Base_Players!D:D)*$K22</f>
        <v>#NAME?</v>
      </c>
      <c r="Y22" s="14" t="e">
        <f ca="1">_xlfn.XLOOKUP($D22,[1]Base_Players!$A:$A,[1]Base_Players!E:E)*$K22</f>
        <v>#NAME?</v>
      </c>
      <c r="Z22" s="14" t="e">
        <f ca="1">_xlfn.XLOOKUP($D22,[1]Base_Players!$A:$A,[1]Base_Players!F:F)*$K22</f>
        <v>#NAME?</v>
      </c>
      <c r="AA22" s="14" t="e">
        <f ca="1">_xlfn.XLOOKUP($D22,[1]Base_Players!$A:$A,[1]Base_Players!G:G)*$K22</f>
        <v>#NAME?</v>
      </c>
      <c r="AB22" s="14" t="e">
        <f ca="1">_xlfn.XLOOKUP($D22,[1]Base_Players!$A:$A,[1]Base_Players!H:H)*$K22</f>
        <v>#NAME?</v>
      </c>
      <c r="AC22" s="14" t="e">
        <f ca="1">_xlfn.XLOOKUP($D22,[1]Base_Players!$A:$A,[1]Base_Players!I:I)*$K22</f>
        <v>#NAME?</v>
      </c>
      <c r="AE22" s="15">
        <f t="shared" ca="1" si="2"/>
        <v>0</v>
      </c>
      <c r="AF22" s="15">
        <f t="shared" ca="1" si="3"/>
        <v>0</v>
      </c>
      <c r="AG22" s="13">
        <f t="shared" ca="1" si="4"/>
        <v>0</v>
      </c>
      <c r="AH22" s="15">
        <f t="shared" ca="1" si="5"/>
        <v>0</v>
      </c>
      <c r="AI22" s="15">
        <f t="shared" ca="1" si="6"/>
        <v>0</v>
      </c>
      <c r="AJ22" s="15">
        <f t="shared" ca="1" si="7"/>
        <v>0</v>
      </c>
      <c r="AK22" s="13">
        <f t="shared" ca="1" si="8"/>
        <v>0</v>
      </c>
      <c r="AL22" s="15">
        <f t="shared" ca="1" si="9"/>
        <v>0</v>
      </c>
      <c r="AM22" s="15">
        <f t="shared" ca="1" si="10"/>
        <v>0</v>
      </c>
      <c r="AN22" s="15">
        <f t="shared" ca="1" si="11"/>
        <v>0</v>
      </c>
      <c r="AO22" s="13">
        <f t="shared" ca="1" si="12"/>
        <v>0</v>
      </c>
      <c r="AP22" s="15">
        <f t="shared" ca="1" si="13"/>
        <v>0</v>
      </c>
    </row>
    <row r="23" spans="1:42" x14ac:dyDescent="0.25">
      <c r="A23" t="s">
        <v>180</v>
      </c>
      <c r="B23" t="s">
        <v>117</v>
      </c>
      <c r="D23" t="s">
        <v>90</v>
      </c>
      <c r="E23" t="s">
        <v>181</v>
      </c>
      <c r="F23">
        <v>155</v>
      </c>
      <c r="G23">
        <v>172.3</v>
      </c>
      <c r="H23" t="s">
        <v>100</v>
      </c>
      <c r="I23">
        <v>17.3</v>
      </c>
      <c r="J23" t="s">
        <v>182</v>
      </c>
      <c r="K23" s="12" t="e">
        <f ca="1">1.4*EXP(-G23/_xlfn.XLOOKUP(D23,[1]Base_Players!A:A,[1]Base_Players!O:O,100))</f>
        <v>#NAME?</v>
      </c>
      <c r="L23" s="12" t="e">
        <f t="shared" ca="1" si="0"/>
        <v>#NAME?</v>
      </c>
      <c r="M23">
        <v>18</v>
      </c>
      <c r="N23" s="13" t="e">
        <f t="shared" ca="1" si="1"/>
        <v>#NAME?</v>
      </c>
      <c r="O23">
        <v>22</v>
      </c>
      <c r="Q23" s="13">
        <v>16</v>
      </c>
      <c r="R23" s="14" t="e">
        <f ca="1">_xlfn.XLOOKUP($D23,[1]Base_Players!$A:$A,[1]Base_Players!J:J)*$K23</f>
        <v>#NAME?</v>
      </c>
      <c r="S23" s="14" t="e">
        <f ca="1">_xlfn.XLOOKUP($D23,[1]Base_Players!$A:$A,[1]Base_Players!K:K)*$K23</f>
        <v>#NAME?</v>
      </c>
      <c r="T23" s="14" t="e">
        <f ca="1">_xlfn.XLOOKUP($D23,[1]Base_Players!$A:$A,[1]Base_Players!L:L)*$K23</f>
        <v>#NAME?</v>
      </c>
      <c r="U23" s="14" t="e">
        <f ca="1">_xlfn.XLOOKUP($D23,[1]Base_Players!$A:$A,[1]Base_Players!M:M)*$K23</f>
        <v>#NAME?</v>
      </c>
      <c r="V23" s="14" t="e">
        <f ca="1">_xlfn.XLOOKUP($D23,[1]Base_Players!$A:$A,[1]Base_Players!N:N)*$K23</f>
        <v>#NAME?</v>
      </c>
      <c r="W23" s="14" t="e">
        <f ca="1">_xlfn.XLOOKUP($D23,[1]Base_Players!$A:$A,[1]Base_Players!C:C)*$K23</f>
        <v>#NAME?</v>
      </c>
      <c r="X23" s="14" t="e">
        <f ca="1">_xlfn.XLOOKUP($D23,[1]Base_Players!$A:$A,[1]Base_Players!D:D)*$K23</f>
        <v>#NAME?</v>
      </c>
      <c r="Y23" s="14" t="e">
        <f ca="1">_xlfn.XLOOKUP($D23,[1]Base_Players!$A:$A,[1]Base_Players!E:E)*$K23</f>
        <v>#NAME?</v>
      </c>
      <c r="Z23" s="14" t="e">
        <f ca="1">_xlfn.XLOOKUP($D23,[1]Base_Players!$A:$A,[1]Base_Players!F:F)*$K23</f>
        <v>#NAME?</v>
      </c>
      <c r="AA23" s="14" t="e">
        <f ca="1">_xlfn.XLOOKUP($D23,[1]Base_Players!$A:$A,[1]Base_Players!G:G)*$K23</f>
        <v>#NAME?</v>
      </c>
      <c r="AB23" s="14" t="e">
        <f ca="1">_xlfn.XLOOKUP($D23,[1]Base_Players!$A:$A,[1]Base_Players!H:H)*$K23</f>
        <v>#NAME?</v>
      </c>
      <c r="AC23" s="14" t="e">
        <f ca="1">_xlfn.XLOOKUP($D23,[1]Base_Players!$A:$A,[1]Base_Players!I:I)*$K23</f>
        <v>#NAME?</v>
      </c>
      <c r="AE23" s="15">
        <f t="shared" ca="1" si="2"/>
        <v>0</v>
      </c>
      <c r="AF23" s="15">
        <f t="shared" ca="1" si="3"/>
        <v>0</v>
      </c>
      <c r="AG23" s="13">
        <f t="shared" ca="1" si="4"/>
        <v>0</v>
      </c>
      <c r="AH23" s="15">
        <f t="shared" ca="1" si="5"/>
        <v>0</v>
      </c>
      <c r="AI23" s="15">
        <f t="shared" ca="1" si="6"/>
        <v>0</v>
      </c>
      <c r="AJ23" s="15">
        <f t="shared" ca="1" si="7"/>
        <v>0</v>
      </c>
      <c r="AK23" s="13">
        <f t="shared" ca="1" si="8"/>
        <v>0</v>
      </c>
      <c r="AL23" s="15">
        <f t="shared" ca="1" si="9"/>
        <v>0</v>
      </c>
      <c r="AM23" s="15">
        <f t="shared" ca="1" si="10"/>
        <v>0</v>
      </c>
      <c r="AN23" s="15">
        <f t="shared" ca="1" si="11"/>
        <v>0</v>
      </c>
      <c r="AO23" s="13">
        <f t="shared" ca="1" si="12"/>
        <v>0</v>
      </c>
      <c r="AP23" s="15">
        <f t="shared" ca="1" si="13"/>
        <v>0</v>
      </c>
    </row>
    <row r="24" spans="1:42" x14ac:dyDescent="0.25">
      <c r="A24" t="s">
        <v>183</v>
      </c>
      <c r="B24" t="s">
        <v>117</v>
      </c>
      <c r="D24" t="s">
        <v>90</v>
      </c>
      <c r="E24" t="s">
        <v>184</v>
      </c>
      <c r="F24">
        <v>216</v>
      </c>
      <c r="G24">
        <v>238.5</v>
      </c>
      <c r="H24" t="s">
        <v>100</v>
      </c>
      <c r="I24">
        <v>22.5</v>
      </c>
      <c r="J24" s="16" t="s">
        <v>185</v>
      </c>
      <c r="K24" s="12" t="e">
        <f ca="1">1.4*EXP(-G24/_xlfn.XLOOKUP(D24,[1]Base_Players!A:A,[1]Base_Players!O:O,100))</f>
        <v>#NAME?</v>
      </c>
      <c r="L24" s="12" t="e">
        <f t="shared" ca="1" si="0"/>
        <v>#NAME?</v>
      </c>
      <c r="M24">
        <v>29</v>
      </c>
      <c r="N24" s="13" t="e">
        <f t="shared" ca="1" si="1"/>
        <v>#NAME?</v>
      </c>
      <c r="O24">
        <v>23</v>
      </c>
      <c r="Q24" s="13">
        <v>10</v>
      </c>
      <c r="R24" s="14" t="e">
        <f ca="1">_xlfn.XLOOKUP($D24,[1]Base_Players!$A:$A,[1]Base_Players!J:J)*$K24</f>
        <v>#NAME?</v>
      </c>
      <c r="S24" s="14" t="e">
        <f ca="1">_xlfn.XLOOKUP($D24,[1]Base_Players!$A:$A,[1]Base_Players!K:K)*$K24</f>
        <v>#NAME?</v>
      </c>
      <c r="T24" s="14" t="e">
        <f ca="1">_xlfn.XLOOKUP($D24,[1]Base_Players!$A:$A,[1]Base_Players!L:L)*$K24</f>
        <v>#NAME?</v>
      </c>
      <c r="U24" s="14" t="e">
        <f ca="1">_xlfn.XLOOKUP($D24,[1]Base_Players!$A:$A,[1]Base_Players!M:M)*$K24</f>
        <v>#NAME?</v>
      </c>
      <c r="V24" s="14" t="e">
        <f ca="1">_xlfn.XLOOKUP($D24,[1]Base_Players!$A:$A,[1]Base_Players!N:N)*$K24</f>
        <v>#NAME?</v>
      </c>
      <c r="W24" s="14" t="e">
        <f ca="1">_xlfn.XLOOKUP($D24,[1]Base_Players!$A:$A,[1]Base_Players!C:C)*$K24</f>
        <v>#NAME?</v>
      </c>
      <c r="X24" s="14" t="e">
        <f ca="1">_xlfn.XLOOKUP($D24,[1]Base_Players!$A:$A,[1]Base_Players!D:D)*$K24</f>
        <v>#NAME?</v>
      </c>
      <c r="Y24" s="14" t="e">
        <f ca="1">_xlfn.XLOOKUP($D24,[1]Base_Players!$A:$A,[1]Base_Players!E:E)*$K24</f>
        <v>#NAME?</v>
      </c>
      <c r="Z24" s="14" t="e">
        <f ca="1">_xlfn.XLOOKUP($D24,[1]Base_Players!$A:$A,[1]Base_Players!F:F)*$K24</f>
        <v>#NAME?</v>
      </c>
      <c r="AA24" s="14" t="e">
        <f ca="1">_xlfn.XLOOKUP($D24,[1]Base_Players!$A:$A,[1]Base_Players!G:G)*$K24</f>
        <v>#NAME?</v>
      </c>
      <c r="AB24" s="14" t="e">
        <f ca="1">_xlfn.XLOOKUP($D24,[1]Base_Players!$A:$A,[1]Base_Players!H:H)*$K24</f>
        <v>#NAME?</v>
      </c>
      <c r="AC24" s="14" t="e">
        <f ca="1">_xlfn.XLOOKUP($D24,[1]Base_Players!$A:$A,[1]Base_Players!I:I)*$K24</f>
        <v>#NAME?</v>
      </c>
      <c r="AE24" s="15">
        <f t="shared" ca="1" si="2"/>
        <v>0</v>
      </c>
      <c r="AF24" s="15">
        <f t="shared" ca="1" si="3"/>
        <v>0</v>
      </c>
      <c r="AG24" s="13">
        <f t="shared" ca="1" si="4"/>
        <v>0</v>
      </c>
      <c r="AH24" s="15">
        <f t="shared" ca="1" si="5"/>
        <v>0</v>
      </c>
      <c r="AI24" s="15">
        <f t="shared" ca="1" si="6"/>
        <v>0</v>
      </c>
      <c r="AJ24" s="15">
        <f t="shared" ca="1" si="7"/>
        <v>0</v>
      </c>
      <c r="AK24" s="13">
        <f t="shared" ca="1" si="8"/>
        <v>0</v>
      </c>
      <c r="AL24" s="15">
        <f t="shared" ca="1" si="9"/>
        <v>0</v>
      </c>
      <c r="AM24" s="15">
        <f t="shared" ca="1" si="10"/>
        <v>0</v>
      </c>
      <c r="AN24" s="15">
        <f t="shared" ca="1" si="11"/>
        <v>0</v>
      </c>
      <c r="AO24" s="13">
        <f t="shared" ca="1" si="12"/>
        <v>0</v>
      </c>
      <c r="AP24" s="15">
        <f t="shared" ca="1" si="13"/>
        <v>0</v>
      </c>
    </row>
    <row r="25" spans="1:42" x14ac:dyDescent="0.25">
      <c r="A25" t="s">
        <v>186</v>
      </c>
      <c r="B25" t="s">
        <v>117</v>
      </c>
      <c r="D25" t="s">
        <v>90</v>
      </c>
      <c r="E25" t="s">
        <v>187</v>
      </c>
      <c r="F25">
        <v>217</v>
      </c>
      <c r="G25">
        <v>239.6</v>
      </c>
      <c r="H25" t="s">
        <v>100</v>
      </c>
      <c r="I25">
        <v>22.6</v>
      </c>
      <c r="J25" t="s">
        <v>188</v>
      </c>
      <c r="K25" s="12" t="e">
        <f ca="1">1.4*EXP(-G25/_xlfn.XLOOKUP(D25,[1]Base_Players!A:A,[1]Base_Players!O:O,100))</f>
        <v>#NAME?</v>
      </c>
      <c r="L25" s="12" t="e">
        <f t="shared" ca="1" si="0"/>
        <v>#NAME?</v>
      </c>
      <c r="M25">
        <v>30</v>
      </c>
      <c r="N25" s="13" t="e">
        <f t="shared" ca="1" si="1"/>
        <v>#NAME?</v>
      </c>
      <c r="O25">
        <v>24</v>
      </c>
      <c r="Q25" s="13">
        <v>10</v>
      </c>
      <c r="R25" s="14" t="e">
        <f ca="1">_xlfn.XLOOKUP($D25,[1]Base_Players!$A:$A,[1]Base_Players!J:J)*$K25</f>
        <v>#NAME?</v>
      </c>
      <c r="S25" s="14" t="e">
        <f ca="1">_xlfn.XLOOKUP($D25,[1]Base_Players!$A:$A,[1]Base_Players!K:K)*$K25</f>
        <v>#NAME?</v>
      </c>
      <c r="T25" s="14" t="e">
        <f ca="1">_xlfn.XLOOKUP($D25,[1]Base_Players!$A:$A,[1]Base_Players!L:L)*$K25</f>
        <v>#NAME?</v>
      </c>
      <c r="U25" s="14" t="e">
        <f ca="1">_xlfn.XLOOKUP($D25,[1]Base_Players!$A:$A,[1]Base_Players!M:M)*$K25</f>
        <v>#NAME?</v>
      </c>
      <c r="V25" s="14" t="e">
        <f ca="1">_xlfn.XLOOKUP($D25,[1]Base_Players!$A:$A,[1]Base_Players!N:N)*$K25</f>
        <v>#NAME?</v>
      </c>
      <c r="W25" s="14" t="e">
        <f ca="1">_xlfn.XLOOKUP($D25,[1]Base_Players!$A:$A,[1]Base_Players!C:C)*$K25</f>
        <v>#NAME?</v>
      </c>
      <c r="X25" s="14" t="e">
        <f ca="1">_xlfn.XLOOKUP($D25,[1]Base_Players!$A:$A,[1]Base_Players!D:D)*$K25</f>
        <v>#NAME?</v>
      </c>
      <c r="Y25" s="14" t="e">
        <f ca="1">_xlfn.XLOOKUP($D25,[1]Base_Players!$A:$A,[1]Base_Players!E:E)*$K25</f>
        <v>#NAME?</v>
      </c>
      <c r="Z25" s="14" t="e">
        <f ca="1">_xlfn.XLOOKUP($D25,[1]Base_Players!$A:$A,[1]Base_Players!F:F)*$K25</f>
        <v>#NAME?</v>
      </c>
      <c r="AA25" s="14" t="e">
        <f ca="1">_xlfn.XLOOKUP($D25,[1]Base_Players!$A:$A,[1]Base_Players!G:G)*$K25</f>
        <v>#NAME?</v>
      </c>
      <c r="AB25" s="14" t="e">
        <f ca="1">_xlfn.XLOOKUP($D25,[1]Base_Players!$A:$A,[1]Base_Players!H:H)*$K25</f>
        <v>#NAME?</v>
      </c>
      <c r="AC25" s="14" t="e">
        <f ca="1">_xlfn.XLOOKUP($D25,[1]Base_Players!$A:$A,[1]Base_Players!I:I)*$K25</f>
        <v>#NAME?</v>
      </c>
      <c r="AE25" s="15">
        <f t="shared" ca="1" si="2"/>
        <v>0</v>
      </c>
      <c r="AF25" s="15">
        <f t="shared" ca="1" si="3"/>
        <v>0</v>
      </c>
      <c r="AG25" s="13">
        <f t="shared" ca="1" si="4"/>
        <v>0</v>
      </c>
      <c r="AH25" s="15">
        <f t="shared" ca="1" si="5"/>
        <v>0</v>
      </c>
      <c r="AI25" s="15">
        <f t="shared" ca="1" si="6"/>
        <v>0</v>
      </c>
      <c r="AJ25" s="15">
        <f t="shared" ca="1" si="7"/>
        <v>0</v>
      </c>
      <c r="AK25" s="13">
        <f t="shared" ca="1" si="8"/>
        <v>0</v>
      </c>
      <c r="AL25" s="15">
        <f t="shared" ca="1" si="9"/>
        <v>0</v>
      </c>
      <c r="AM25" s="15">
        <f t="shared" ca="1" si="10"/>
        <v>0</v>
      </c>
      <c r="AN25" s="15">
        <f t="shared" ca="1" si="11"/>
        <v>0</v>
      </c>
      <c r="AO25" s="13">
        <f t="shared" ca="1" si="12"/>
        <v>0</v>
      </c>
      <c r="AP25" s="15">
        <f t="shared" ca="1" si="13"/>
        <v>0</v>
      </c>
    </row>
    <row r="26" spans="1:42" x14ac:dyDescent="0.25">
      <c r="A26" t="s">
        <v>189</v>
      </c>
      <c r="B26" t="s">
        <v>117</v>
      </c>
      <c r="D26" t="s">
        <v>90</v>
      </c>
      <c r="E26" t="s">
        <v>190</v>
      </c>
      <c r="F26">
        <v>250</v>
      </c>
      <c r="G26">
        <v>239.8</v>
      </c>
      <c r="H26" t="s">
        <v>100</v>
      </c>
      <c r="I26">
        <v>-10.199999999999999</v>
      </c>
      <c r="J26" t="s">
        <v>191</v>
      </c>
      <c r="K26" s="12" t="e">
        <f ca="1">1.4*EXP(-G26/_xlfn.XLOOKUP(D26,[1]Base_Players!A:A,[1]Base_Players!O:O,100))</f>
        <v>#NAME?</v>
      </c>
      <c r="L26" s="12" t="e">
        <f t="shared" ca="1" si="0"/>
        <v>#NAME?</v>
      </c>
      <c r="M26">
        <v>31</v>
      </c>
      <c r="N26" s="13" t="e">
        <f t="shared" ca="1" si="1"/>
        <v>#NAME?</v>
      </c>
      <c r="O26">
        <v>25</v>
      </c>
      <c r="Q26" s="13">
        <v>10</v>
      </c>
      <c r="R26" s="14" t="e">
        <f ca="1">_xlfn.XLOOKUP($D26,[1]Base_Players!$A:$A,[1]Base_Players!J:J)*$K26</f>
        <v>#NAME?</v>
      </c>
      <c r="S26" s="14" t="e">
        <f ca="1">_xlfn.XLOOKUP($D26,[1]Base_Players!$A:$A,[1]Base_Players!K:K)*$K26</f>
        <v>#NAME?</v>
      </c>
      <c r="T26" s="14" t="e">
        <f ca="1">_xlfn.XLOOKUP($D26,[1]Base_Players!$A:$A,[1]Base_Players!L:L)*$K26</f>
        <v>#NAME?</v>
      </c>
      <c r="U26" s="14" t="e">
        <f ca="1">_xlfn.XLOOKUP($D26,[1]Base_Players!$A:$A,[1]Base_Players!M:M)*$K26</f>
        <v>#NAME?</v>
      </c>
      <c r="V26" s="14" t="e">
        <f ca="1">_xlfn.XLOOKUP($D26,[1]Base_Players!$A:$A,[1]Base_Players!N:N)*$K26</f>
        <v>#NAME?</v>
      </c>
      <c r="W26" s="14" t="e">
        <f ca="1">_xlfn.XLOOKUP($D26,[1]Base_Players!$A:$A,[1]Base_Players!C:C)*$K26</f>
        <v>#NAME?</v>
      </c>
      <c r="X26" s="14" t="e">
        <f ca="1">_xlfn.XLOOKUP($D26,[1]Base_Players!$A:$A,[1]Base_Players!D:D)*$K26</f>
        <v>#NAME?</v>
      </c>
      <c r="Y26" s="14" t="e">
        <f ca="1">_xlfn.XLOOKUP($D26,[1]Base_Players!$A:$A,[1]Base_Players!E:E)*$K26</f>
        <v>#NAME?</v>
      </c>
      <c r="Z26" s="14" t="e">
        <f ca="1">_xlfn.XLOOKUP($D26,[1]Base_Players!$A:$A,[1]Base_Players!F:F)*$K26</f>
        <v>#NAME?</v>
      </c>
      <c r="AA26" s="14" t="e">
        <f ca="1">_xlfn.XLOOKUP($D26,[1]Base_Players!$A:$A,[1]Base_Players!G:G)*$K26</f>
        <v>#NAME?</v>
      </c>
      <c r="AB26" s="14" t="e">
        <f ca="1">_xlfn.XLOOKUP($D26,[1]Base_Players!$A:$A,[1]Base_Players!H:H)*$K26</f>
        <v>#NAME?</v>
      </c>
      <c r="AC26" s="14" t="e">
        <f ca="1">_xlfn.XLOOKUP($D26,[1]Base_Players!$A:$A,[1]Base_Players!I:I)*$K26</f>
        <v>#NAME?</v>
      </c>
      <c r="AE26" s="15">
        <f t="shared" ca="1" si="2"/>
        <v>0</v>
      </c>
      <c r="AF26" s="15">
        <f t="shared" ca="1" si="3"/>
        <v>0</v>
      </c>
      <c r="AG26" s="13">
        <f t="shared" ca="1" si="4"/>
        <v>0</v>
      </c>
      <c r="AH26" s="15">
        <f t="shared" ca="1" si="5"/>
        <v>0</v>
      </c>
      <c r="AI26" s="15">
        <f t="shared" ca="1" si="6"/>
        <v>0</v>
      </c>
      <c r="AJ26" s="15">
        <f t="shared" ca="1" si="7"/>
        <v>0</v>
      </c>
      <c r="AK26" s="13">
        <f t="shared" ca="1" si="8"/>
        <v>0</v>
      </c>
      <c r="AL26" s="15">
        <f t="shared" ca="1" si="9"/>
        <v>0</v>
      </c>
      <c r="AM26" s="15">
        <f t="shared" ca="1" si="10"/>
        <v>0</v>
      </c>
      <c r="AN26" s="15">
        <f t="shared" ca="1" si="11"/>
        <v>0</v>
      </c>
      <c r="AO26" s="13">
        <f t="shared" ca="1" si="12"/>
        <v>0</v>
      </c>
      <c r="AP26" s="15">
        <f t="shared" ca="1" si="13"/>
        <v>0</v>
      </c>
    </row>
    <row r="27" spans="1:42" x14ac:dyDescent="0.25">
      <c r="A27" t="s">
        <v>192</v>
      </c>
      <c r="B27" t="s">
        <v>117</v>
      </c>
      <c r="D27" t="s">
        <v>90</v>
      </c>
      <c r="E27" t="s">
        <v>193</v>
      </c>
      <c r="F27">
        <v>187</v>
      </c>
      <c r="G27">
        <v>207.3</v>
      </c>
      <c r="H27" t="s">
        <v>100</v>
      </c>
      <c r="I27">
        <v>20.3</v>
      </c>
      <c r="J27" s="16" t="s">
        <v>194</v>
      </c>
      <c r="K27" s="12" t="e">
        <f ca="1">1.4*EXP(-G27/_xlfn.XLOOKUP(D27,[1]Base_Players!A:A,[1]Base_Players!O:O,100))</f>
        <v>#NAME?</v>
      </c>
      <c r="L27" s="12" t="e">
        <f t="shared" ca="1" si="0"/>
        <v>#NAME?</v>
      </c>
      <c r="M27">
        <v>24</v>
      </c>
      <c r="N27" s="13" t="e">
        <f t="shared" ca="1" si="1"/>
        <v>#NAME?</v>
      </c>
      <c r="O27">
        <v>26</v>
      </c>
      <c r="Q27" s="13">
        <v>13</v>
      </c>
      <c r="R27" s="14" t="e">
        <f ca="1">_xlfn.XLOOKUP($D27,[1]Base_Players!$A:$A,[1]Base_Players!J:J)*$K27</f>
        <v>#NAME?</v>
      </c>
      <c r="S27" s="14" t="e">
        <f ca="1">_xlfn.XLOOKUP($D27,[1]Base_Players!$A:$A,[1]Base_Players!K:K)*$K27</f>
        <v>#NAME?</v>
      </c>
      <c r="T27" s="14" t="e">
        <f ca="1">_xlfn.XLOOKUP($D27,[1]Base_Players!$A:$A,[1]Base_Players!L:L)*$K27</f>
        <v>#NAME?</v>
      </c>
      <c r="U27" s="14" t="e">
        <f ca="1">_xlfn.XLOOKUP($D27,[1]Base_Players!$A:$A,[1]Base_Players!M:M)*$K27</f>
        <v>#NAME?</v>
      </c>
      <c r="V27" s="14" t="e">
        <f ca="1">_xlfn.XLOOKUP($D27,[1]Base_Players!$A:$A,[1]Base_Players!N:N)*$K27</f>
        <v>#NAME?</v>
      </c>
      <c r="W27" s="14" t="e">
        <f ca="1">_xlfn.XLOOKUP($D27,[1]Base_Players!$A:$A,[1]Base_Players!C:C)*$K27</f>
        <v>#NAME?</v>
      </c>
      <c r="X27" s="14" t="e">
        <f ca="1">_xlfn.XLOOKUP($D27,[1]Base_Players!$A:$A,[1]Base_Players!D:D)*$K27</f>
        <v>#NAME?</v>
      </c>
      <c r="Y27" s="14" t="e">
        <f ca="1">_xlfn.XLOOKUP($D27,[1]Base_Players!$A:$A,[1]Base_Players!E:E)*$K27</f>
        <v>#NAME?</v>
      </c>
      <c r="Z27" s="14" t="e">
        <f ca="1">_xlfn.XLOOKUP($D27,[1]Base_Players!$A:$A,[1]Base_Players!F:F)*$K27</f>
        <v>#NAME?</v>
      </c>
      <c r="AA27" s="14" t="e">
        <f ca="1">_xlfn.XLOOKUP($D27,[1]Base_Players!$A:$A,[1]Base_Players!G:G)*$K27</f>
        <v>#NAME?</v>
      </c>
      <c r="AB27" s="14" t="e">
        <f ca="1">_xlfn.XLOOKUP($D27,[1]Base_Players!$A:$A,[1]Base_Players!H:H)*$K27</f>
        <v>#NAME?</v>
      </c>
      <c r="AC27" s="14" t="e">
        <f ca="1">_xlfn.XLOOKUP($D27,[1]Base_Players!$A:$A,[1]Base_Players!I:I)*$K27</f>
        <v>#NAME?</v>
      </c>
      <c r="AE27" s="15">
        <f t="shared" ca="1" si="2"/>
        <v>0</v>
      </c>
      <c r="AF27" s="15">
        <f t="shared" ca="1" si="3"/>
        <v>0</v>
      </c>
      <c r="AG27" s="13">
        <f t="shared" ca="1" si="4"/>
        <v>0</v>
      </c>
      <c r="AH27" s="15">
        <f t="shared" ca="1" si="5"/>
        <v>0</v>
      </c>
      <c r="AI27" s="15">
        <f t="shared" ca="1" si="6"/>
        <v>0</v>
      </c>
      <c r="AJ27" s="15">
        <f t="shared" ca="1" si="7"/>
        <v>0</v>
      </c>
      <c r="AK27" s="13">
        <f t="shared" ca="1" si="8"/>
        <v>0</v>
      </c>
      <c r="AL27" s="15">
        <f t="shared" ca="1" si="9"/>
        <v>0</v>
      </c>
      <c r="AM27" s="15">
        <f t="shared" ca="1" si="10"/>
        <v>0</v>
      </c>
      <c r="AN27" s="15">
        <f t="shared" ca="1" si="11"/>
        <v>0</v>
      </c>
      <c r="AO27" s="13">
        <f t="shared" ca="1" si="12"/>
        <v>0</v>
      </c>
      <c r="AP27" s="15">
        <f t="shared" ca="1" si="13"/>
        <v>0</v>
      </c>
    </row>
    <row r="28" spans="1:42" x14ac:dyDescent="0.25">
      <c r="A28" t="s">
        <v>195</v>
      </c>
      <c r="B28" t="s">
        <v>117</v>
      </c>
      <c r="D28" t="s">
        <v>89</v>
      </c>
      <c r="E28" t="s">
        <v>196</v>
      </c>
      <c r="F28">
        <v>239</v>
      </c>
      <c r="G28">
        <v>206.4</v>
      </c>
      <c r="H28" t="s">
        <v>100</v>
      </c>
      <c r="I28">
        <v>-32.6</v>
      </c>
      <c r="J28" t="s">
        <v>197</v>
      </c>
      <c r="K28" s="12" t="e">
        <f ca="1">1.4*EXP(-G28/_xlfn.XLOOKUP(D28,[1]Base_Players!A:A,[1]Base_Players!O:O,100))</f>
        <v>#NAME?</v>
      </c>
      <c r="L28" s="12" t="e">
        <f t="shared" ca="1" si="0"/>
        <v>#NAME?</v>
      </c>
      <c r="M28">
        <v>33</v>
      </c>
      <c r="N28" s="13" t="e">
        <f t="shared" ca="1" si="1"/>
        <v>#NAME?</v>
      </c>
      <c r="O28">
        <v>27</v>
      </c>
      <c r="Q28" s="13">
        <v>10</v>
      </c>
      <c r="R28" s="14" t="e">
        <f ca="1">_xlfn.XLOOKUP($D28,[1]Base_Players!$A:$A,[1]Base_Players!J:J)*$K28</f>
        <v>#NAME?</v>
      </c>
      <c r="S28" s="14" t="e">
        <f ca="1">_xlfn.XLOOKUP($D28,[1]Base_Players!$A:$A,[1]Base_Players!K:K)*$K28</f>
        <v>#NAME?</v>
      </c>
      <c r="T28" s="14" t="e">
        <f ca="1">_xlfn.XLOOKUP($D28,[1]Base_Players!$A:$A,[1]Base_Players!L:L)*$K28</f>
        <v>#NAME?</v>
      </c>
      <c r="U28" s="14" t="e">
        <f ca="1">_xlfn.XLOOKUP($D28,[1]Base_Players!$A:$A,[1]Base_Players!M:M)*$K28</f>
        <v>#NAME?</v>
      </c>
      <c r="V28" s="14" t="e">
        <f ca="1">_xlfn.XLOOKUP($D28,[1]Base_Players!$A:$A,[1]Base_Players!N:N)*$K28</f>
        <v>#NAME?</v>
      </c>
      <c r="W28" s="14" t="e">
        <f ca="1">_xlfn.XLOOKUP($D28,[1]Base_Players!$A:$A,[1]Base_Players!C:C)*$K28</f>
        <v>#NAME?</v>
      </c>
      <c r="X28" s="14" t="e">
        <f ca="1">_xlfn.XLOOKUP($D28,[1]Base_Players!$A:$A,[1]Base_Players!D:D)*$K28</f>
        <v>#NAME?</v>
      </c>
      <c r="Y28" s="14" t="e">
        <f ca="1">_xlfn.XLOOKUP($D28,[1]Base_Players!$A:$A,[1]Base_Players!E:E)*$K28</f>
        <v>#NAME?</v>
      </c>
      <c r="Z28" s="14" t="e">
        <f ca="1">_xlfn.XLOOKUP($D28,[1]Base_Players!$A:$A,[1]Base_Players!F:F)*$K28</f>
        <v>#NAME?</v>
      </c>
      <c r="AA28" s="14" t="e">
        <f ca="1">_xlfn.XLOOKUP($D28,[1]Base_Players!$A:$A,[1]Base_Players!G:G)*$K28</f>
        <v>#NAME?</v>
      </c>
      <c r="AB28" s="14" t="e">
        <f ca="1">_xlfn.XLOOKUP($D28,[1]Base_Players!$A:$A,[1]Base_Players!H:H)*$K28</f>
        <v>#NAME?</v>
      </c>
      <c r="AC28" s="14" t="e">
        <f ca="1">_xlfn.XLOOKUP($D28,[1]Base_Players!$A:$A,[1]Base_Players!I:I)*$K28</f>
        <v>#NAME?</v>
      </c>
      <c r="AE28" s="15">
        <f t="shared" ca="1" si="2"/>
        <v>0</v>
      </c>
      <c r="AF28" s="15">
        <f t="shared" ca="1" si="3"/>
        <v>0</v>
      </c>
      <c r="AG28" s="13">
        <f t="shared" ca="1" si="4"/>
        <v>0</v>
      </c>
      <c r="AH28" s="15">
        <f t="shared" ca="1" si="5"/>
        <v>0</v>
      </c>
      <c r="AI28" s="15">
        <f t="shared" ca="1" si="6"/>
        <v>0</v>
      </c>
      <c r="AJ28" s="15">
        <f t="shared" ca="1" si="7"/>
        <v>0</v>
      </c>
      <c r="AK28" s="13">
        <f t="shared" ca="1" si="8"/>
        <v>0</v>
      </c>
      <c r="AL28" s="15">
        <f t="shared" ca="1" si="9"/>
        <v>0</v>
      </c>
      <c r="AM28" s="15">
        <f t="shared" ca="1" si="10"/>
        <v>0</v>
      </c>
      <c r="AN28" s="15">
        <f t="shared" ca="1" si="11"/>
        <v>0</v>
      </c>
      <c r="AO28" s="13">
        <f t="shared" ca="1" si="12"/>
        <v>0</v>
      </c>
      <c r="AP28" s="15">
        <f t="shared" ca="1" si="13"/>
        <v>0</v>
      </c>
    </row>
    <row r="29" spans="1:42" x14ac:dyDescent="0.25">
      <c r="A29" t="s">
        <v>198</v>
      </c>
      <c r="B29" t="s">
        <v>117</v>
      </c>
      <c r="D29" t="s">
        <v>90</v>
      </c>
      <c r="E29" t="s">
        <v>199</v>
      </c>
      <c r="F29">
        <v>190</v>
      </c>
      <c r="G29">
        <v>214.9</v>
      </c>
      <c r="H29" t="s">
        <v>100</v>
      </c>
      <c r="I29">
        <v>24.9</v>
      </c>
      <c r="J29" t="s">
        <v>200</v>
      </c>
      <c r="K29" s="12" t="e">
        <f ca="1">1.4*EXP(-G29/_xlfn.XLOOKUP(D29,[1]Base_Players!A:A,[1]Base_Players!O:O,100))</f>
        <v>#NAME?</v>
      </c>
      <c r="L29" s="12" t="e">
        <f t="shared" ca="1" si="0"/>
        <v>#NAME?</v>
      </c>
      <c r="M29">
        <v>26</v>
      </c>
      <c r="N29" s="13" t="e">
        <f t="shared" ca="1" si="1"/>
        <v>#NAME?</v>
      </c>
      <c r="O29">
        <v>28</v>
      </c>
      <c r="Q29" s="13">
        <v>13</v>
      </c>
      <c r="R29" s="14" t="e">
        <f ca="1">_xlfn.XLOOKUP($D29,[1]Base_Players!$A:$A,[1]Base_Players!J:J)*$K29</f>
        <v>#NAME?</v>
      </c>
      <c r="S29" s="14" t="e">
        <f ca="1">_xlfn.XLOOKUP($D29,[1]Base_Players!$A:$A,[1]Base_Players!K:K)*$K29</f>
        <v>#NAME?</v>
      </c>
      <c r="T29" s="14" t="e">
        <f ca="1">_xlfn.XLOOKUP($D29,[1]Base_Players!$A:$A,[1]Base_Players!L:L)*$K29</f>
        <v>#NAME?</v>
      </c>
      <c r="U29" s="14" t="e">
        <f ca="1">_xlfn.XLOOKUP($D29,[1]Base_Players!$A:$A,[1]Base_Players!M:M)*$K29</f>
        <v>#NAME?</v>
      </c>
      <c r="V29" s="14" t="e">
        <f ca="1">_xlfn.XLOOKUP($D29,[1]Base_Players!$A:$A,[1]Base_Players!N:N)*$K29</f>
        <v>#NAME?</v>
      </c>
      <c r="W29" s="14" t="e">
        <f ca="1">_xlfn.XLOOKUP($D29,[1]Base_Players!$A:$A,[1]Base_Players!C:C)*$K29</f>
        <v>#NAME?</v>
      </c>
      <c r="X29" s="14" t="e">
        <f ca="1">_xlfn.XLOOKUP($D29,[1]Base_Players!$A:$A,[1]Base_Players!D:D)*$K29</f>
        <v>#NAME?</v>
      </c>
      <c r="Y29" s="14" t="e">
        <f ca="1">_xlfn.XLOOKUP($D29,[1]Base_Players!$A:$A,[1]Base_Players!E:E)*$K29</f>
        <v>#NAME?</v>
      </c>
      <c r="Z29" s="14" t="e">
        <f ca="1">_xlfn.XLOOKUP($D29,[1]Base_Players!$A:$A,[1]Base_Players!F:F)*$K29</f>
        <v>#NAME?</v>
      </c>
      <c r="AA29" s="14" t="e">
        <f ca="1">_xlfn.XLOOKUP($D29,[1]Base_Players!$A:$A,[1]Base_Players!G:G)*$K29</f>
        <v>#NAME?</v>
      </c>
      <c r="AB29" s="14" t="e">
        <f ca="1">_xlfn.XLOOKUP($D29,[1]Base_Players!$A:$A,[1]Base_Players!H:H)*$K29</f>
        <v>#NAME?</v>
      </c>
      <c r="AC29" s="14" t="e">
        <f ca="1">_xlfn.XLOOKUP($D29,[1]Base_Players!$A:$A,[1]Base_Players!I:I)*$K29</f>
        <v>#NAME?</v>
      </c>
      <c r="AE29" s="15">
        <f t="shared" ca="1" si="2"/>
        <v>0</v>
      </c>
      <c r="AF29" s="15">
        <f t="shared" ca="1" si="3"/>
        <v>0</v>
      </c>
      <c r="AG29" s="13">
        <f t="shared" ca="1" si="4"/>
        <v>0</v>
      </c>
      <c r="AH29" s="15">
        <f t="shared" ca="1" si="5"/>
        <v>0</v>
      </c>
      <c r="AI29" s="15">
        <f t="shared" ca="1" si="6"/>
        <v>0</v>
      </c>
      <c r="AJ29" s="15">
        <f t="shared" ca="1" si="7"/>
        <v>0</v>
      </c>
      <c r="AK29" s="13">
        <f t="shared" ca="1" si="8"/>
        <v>0</v>
      </c>
      <c r="AL29" s="15">
        <f t="shared" ca="1" si="9"/>
        <v>0</v>
      </c>
      <c r="AM29" s="15">
        <f t="shared" ca="1" si="10"/>
        <v>0</v>
      </c>
      <c r="AN29" s="15">
        <f t="shared" ca="1" si="11"/>
        <v>0</v>
      </c>
      <c r="AO29" s="13">
        <f t="shared" ca="1" si="12"/>
        <v>0</v>
      </c>
      <c r="AP29" s="15">
        <f t="shared" ca="1" si="13"/>
        <v>0</v>
      </c>
    </row>
    <row r="30" spans="1:42" x14ac:dyDescent="0.25">
      <c r="A30" t="s">
        <v>201</v>
      </c>
      <c r="B30" t="s">
        <v>117</v>
      </c>
      <c r="D30" t="s">
        <v>89</v>
      </c>
      <c r="E30" t="s">
        <v>202</v>
      </c>
      <c r="F30">
        <v>133</v>
      </c>
      <c r="G30">
        <v>152.80000000000001</v>
      </c>
      <c r="H30" t="s">
        <v>100</v>
      </c>
      <c r="I30">
        <v>19.8</v>
      </c>
      <c r="J30" t="s">
        <v>203</v>
      </c>
      <c r="K30" s="12" t="e">
        <f ca="1">1.4*EXP(-G30/_xlfn.XLOOKUP(D30,[1]Base_Players!A:A,[1]Base_Players!O:O,100))</f>
        <v>#NAME?</v>
      </c>
      <c r="L30" s="12" t="e">
        <f t="shared" ca="1" si="0"/>
        <v>#NAME?</v>
      </c>
      <c r="M30">
        <v>20</v>
      </c>
      <c r="N30" s="13" t="e">
        <f t="shared" ca="1" si="1"/>
        <v>#NAME?</v>
      </c>
      <c r="O30">
        <v>29</v>
      </c>
      <c r="Q30" s="13">
        <v>16</v>
      </c>
      <c r="R30" s="14" t="e">
        <f ca="1">_xlfn.XLOOKUP($D30,[1]Base_Players!$A:$A,[1]Base_Players!J:J)*$K30</f>
        <v>#NAME?</v>
      </c>
      <c r="S30" s="14" t="e">
        <f ca="1">_xlfn.XLOOKUP($D30,[1]Base_Players!$A:$A,[1]Base_Players!K:K)*$K30</f>
        <v>#NAME?</v>
      </c>
      <c r="T30" s="14" t="e">
        <f ca="1">_xlfn.XLOOKUP($D30,[1]Base_Players!$A:$A,[1]Base_Players!L:L)*$K30</f>
        <v>#NAME?</v>
      </c>
      <c r="U30" s="14" t="e">
        <f ca="1">_xlfn.XLOOKUP($D30,[1]Base_Players!$A:$A,[1]Base_Players!M:M)*$K30</f>
        <v>#NAME?</v>
      </c>
      <c r="V30" s="14" t="e">
        <f ca="1">_xlfn.XLOOKUP($D30,[1]Base_Players!$A:$A,[1]Base_Players!N:N)*$K30</f>
        <v>#NAME?</v>
      </c>
      <c r="W30" s="14" t="e">
        <f ca="1">_xlfn.XLOOKUP($D30,[1]Base_Players!$A:$A,[1]Base_Players!C:C)*$K30</f>
        <v>#NAME?</v>
      </c>
      <c r="X30" s="14" t="e">
        <f ca="1">_xlfn.XLOOKUP($D30,[1]Base_Players!$A:$A,[1]Base_Players!D:D)*$K30</f>
        <v>#NAME?</v>
      </c>
      <c r="Y30" s="14" t="e">
        <f ca="1">_xlfn.XLOOKUP($D30,[1]Base_Players!$A:$A,[1]Base_Players!E:E)*$K30</f>
        <v>#NAME?</v>
      </c>
      <c r="Z30" s="14" t="e">
        <f ca="1">_xlfn.XLOOKUP($D30,[1]Base_Players!$A:$A,[1]Base_Players!F:F)*$K30</f>
        <v>#NAME?</v>
      </c>
      <c r="AA30" s="14" t="e">
        <f ca="1">_xlfn.XLOOKUP($D30,[1]Base_Players!$A:$A,[1]Base_Players!G:G)*$K30</f>
        <v>#NAME?</v>
      </c>
      <c r="AB30" s="14" t="e">
        <f ca="1">_xlfn.XLOOKUP($D30,[1]Base_Players!$A:$A,[1]Base_Players!H:H)*$K30</f>
        <v>#NAME?</v>
      </c>
      <c r="AC30" s="14" t="e">
        <f ca="1">_xlfn.XLOOKUP($D30,[1]Base_Players!$A:$A,[1]Base_Players!I:I)*$K30</f>
        <v>#NAME?</v>
      </c>
      <c r="AE30" s="15">
        <f t="shared" ca="1" si="2"/>
        <v>0</v>
      </c>
      <c r="AF30" s="15">
        <f t="shared" ca="1" si="3"/>
        <v>0</v>
      </c>
      <c r="AG30" s="13">
        <f t="shared" ca="1" si="4"/>
        <v>0</v>
      </c>
      <c r="AH30" s="15">
        <f t="shared" ca="1" si="5"/>
        <v>0</v>
      </c>
      <c r="AI30" s="15">
        <f t="shared" ca="1" si="6"/>
        <v>0</v>
      </c>
      <c r="AJ30" s="15">
        <f t="shared" ca="1" si="7"/>
        <v>0</v>
      </c>
      <c r="AK30" s="13">
        <f t="shared" ca="1" si="8"/>
        <v>0</v>
      </c>
      <c r="AL30" s="15">
        <f t="shared" ca="1" si="9"/>
        <v>0</v>
      </c>
      <c r="AM30" s="15">
        <f t="shared" ca="1" si="10"/>
        <v>0</v>
      </c>
      <c r="AN30" s="15">
        <f t="shared" ca="1" si="11"/>
        <v>0</v>
      </c>
      <c r="AO30" s="13">
        <f t="shared" ca="1" si="12"/>
        <v>0</v>
      </c>
      <c r="AP30" s="15">
        <f t="shared" ca="1" si="13"/>
        <v>0</v>
      </c>
    </row>
    <row r="31" spans="1:42" x14ac:dyDescent="0.25">
      <c r="A31" t="s">
        <v>204</v>
      </c>
      <c r="B31" t="s">
        <v>117</v>
      </c>
      <c r="D31" t="s">
        <v>90</v>
      </c>
      <c r="E31" t="s">
        <v>205</v>
      </c>
      <c r="F31">
        <v>200</v>
      </c>
      <c r="G31">
        <v>227.3</v>
      </c>
      <c r="H31" t="s">
        <v>100</v>
      </c>
      <c r="I31">
        <v>27.3</v>
      </c>
      <c r="J31" t="s">
        <v>206</v>
      </c>
      <c r="K31" s="12" t="e">
        <f ca="1">1.4*EXP(-G31/_xlfn.XLOOKUP(D31,[1]Base_Players!A:A,[1]Base_Players!O:O,100))</f>
        <v>#NAME?</v>
      </c>
      <c r="L31" s="12" t="e">
        <f t="shared" ca="1" si="0"/>
        <v>#NAME?</v>
      </c>
      <c r="M31">
        <v>27</v>
      </c>
      <c r="N31" s="13" t="e">
        <f t="shared" ca="1" si="1"/>
        <v>#NAME?</v>
      </c>
      <c r="O31">
        <v>30</v>
      </c>
      <c r="Q31" s="13">
        <v>13</v>
      </c>
      <c r="R31" s="14" t="e">
        <f ca="1">_xlfn.XLOOKUP($D31,[1]Base_Players!$A:$A,[1]Base_Players!J:J)*$K31</f>
        <v>#NAME?</v>
      </c>
      <c r="S31" s="14" t="e">
        <f ca="1">_xlfn.XLOOKUP($D31,[1]Base_Players!$A:$A,[1]Base_Players!K:K)*$K31</f>
        <v>#NAME?</v>
      </c>
      <c r="T31" s="14" t="e">
        <f ca="1">_xlfn.XLOOKUP($D31,[1]Base_Players!$A:$A,[1]Base_Players!L:L)*$K31</f>
        <v>#NAME?</v>
      </c>
      <c r="U31" s="14" t="e">
        <f ca="1">_xlfn.XLOOKUP($D31,[1]Base_Players!$A:$A,[1]Base_Players!M:M)*$K31</f>
        <v>#NAME?</v>
      </c>
      <c r="V31" s="14" t="e">
        <f ca="1">_xlfn.XLOOKUP($D31,[1]Base_Players!$A:$A,[1]Base_Players!N:N)*$K31</f>
        <v>#NAME?</v>
      </c>
      <c r="W31" s="14" t="e">
        <f ca="1">_xlfn.XLOOKUP($D31,[1]Base_Players!$A:$A,[1]Base_Players!C:C)*$K31</f>
        <v>#NAME?</v>
      </c>
      <c r="X31" s="14" t="e">
        <f ca="1">_xlfn.XLOOKUP($D31,[1]Base_Players!$A:$A,[1]Base_Players!D:D)*$K31</f>
        <v>#NAME?</v>
      </c>
      <c r="Y31" s="14" t="e">
        <f ca="1">_xlfn.XLOOKUP($D31,[1]Base_Players!$A:$A,[1]Base_Players!E:E)*$K31</f>
        <v>#NAME?</v>
      </c>
      <c r="Z31" s="14" t="e">
        <f ca="1">_xlfn.XLOOKUP($D31,[1]Base_Players!$A:$A,[1]Base_Players!F:F)*$K31</f>
        <v>#NAME?</v>
      </c>
      <c r="AA31" s="14" t="e">
        <f ca="1">_xlfn.XLOOKUP($D31,[1]Base_Players!$A:$A,[1]Base_Players!G:G)*$K31</f>
        <v>#NAME?</v>
      </c>
      <c r="AB31" s="14" t="e">
        <f ca="1">_xlfn.XLOOKUP($D31,[1]Base_Players!$A:$A,[1]Base_Players!H:H)*$K31</f>
        <v>#NAME?</v>
      </c>
      <c r="AC31" s="14" t="e">
        <f ca="1">_xlfn.XLOOKUP($D31,[1]Base_Players!$A:$A,[1]Base_Players!I:I)*$K31</f>
        <v>#NAME?</v>
      </c>
      <c r="AE31" s="15">
        <f t="shared" ca="1" si="2"/>
        <v>0</v>
      </c>
      <c r="AF31" s="15">
        <f t="shared" ca="1" si="3"/>
        <v>0</v>
      </c>
      <c r="AG31" s="13">
        <f t="shared" ca="1" si="4"/>
        <v>0</v>
      </c>
      <c r="AH31" s="15">
        <f t="shared" ca="1" si="5"/>
        <v>0</v>
      </c>
      <c r="AI31" s="15">
        <f t="shared" ca="1" si="6"/>
        <v>0</v>
      </c>
      <c r="AJ31" s="15">
        <f t="shared" ca="1" si="7"/>
        <v>0</v>
      </c>
      <c r="AK31" s="13">
        <f t="shared" ca="1" si="8"/>
        <v>0</v>
      </c>
      <c r="AL31" s="15">
        <f t="shared" ca="1" si="9"/>
        <v>0</v>
      </c>
      <c r="AM31" s="15">
        <f t="shared" ca="1" si="10"/>
        <v>0</v>
      </c>
      <c r="AN31" s="15">
        <f t="shared" ca="1" si="11"/>
        <v>0</v>
      </c>
      <c r="AO31" s="13">
        <f t="shared" ca="1" si="12"/>
        <v>0</v>
      </c>
      <c r="AP31" s="15">
        <f t="shared" ca="1" si="13"/>
        <v>0</v>
      </c>
    </row>
    <row r="32" spans="1:42" x14ac:dyDescent="0.25">
      <c r="A32" t="s">
        <v>207</v>
      </c>
      <c r="B32" t="s">
        <v>117</v>
      </c>
      <c r="D32" t="s">
        <v>89</v>
      </c>
      <c r="E32" t="s">
        <v>208</v>
      </c>
      <c r="F32">
        <v>188</v>
      </c>
      <c r="G32">
        <v>198</v>
      </c>
      <c r="H32" t="s">
        <v>100</v>
      </c>
      <c r="I32">
        <v>10</v>
      </c>
      <c r="J32" t="s">
        <v>209</v>
      </c>
      <c r="K32" s="12" t="e">
        <f ca="1">1.4*EXP(-G32/_xlfn.XLOOKUP(D32,[1]Base_Players!A:A,[1]Base_Players!O:O,100))</f>
        <v>#NAME?</v>
      </c>
      <c r="L32" s="12" t="e">
        <f t="shared" ca="1" si="0"/>
        <v>#NAME?</v>
      </c>
      <c r="M32">
        <v>28</v>
      </c>
      <c r="N32" s="13" t="e">
        <f t="shared" ca="1" si="1"/>
        <v>#NAME?</v>
      </c>
      <c r="O32">
        <v>31</v>
      </c>
      <c r="Q32" s="13">
        <v>13</v>
      </c>
      <c r="R32" s="14" t="e">
        <f ca="1">_xlfn.XLOOKUP($D32,[1]Base_Players!$A:$A,[1]Base_Players!J:J)*$K32</f>
        <v>#NAME?</v>
      </c>
      <c r="S32" s="14" t="e">
        <f ca="1">_xlfn.XLOOKUP($D32,[1]Base_Players!$A:$A,[1]Base_Players!K:K)*$K32</f>
        <v>#NAME?</v>
      </c>
      <c r="T32" s="14" t="e">
        <f ca="1">_xlfn.XLOOKUP($D32,[1]Base_Players!$A:$A,[1]Base_Players!L:L)*$K32</f>
        <v>#NAME?</v>
      </c>
      <c r="U32" s="14" t="e">
        <f ca="1">_xlfn.XLOOKUP($D32,[1]Base_Players!$A:$A,[1]Base_Players!M:M)*$K32</f>
        <v>#NAME?</v>
      </c>
      <c r="V32" s="14" t="e">
        <f ca="1">_xlfn.XLOOKUP($D32,[1]Base_Players!$A:$A,[1]Base_Players!N:N)*$K32</f>
        <v>#NAME?</v>
      </c>
      <c r="W32" s="14" t="e">
        <f ca="1">_xlfn.XLOOKUP($D32,[1]Base_Players!$A:$A,[1]Base_Players!C:C)*$K32</f>
        <v>#NAME?</v>
      </c>
      <c r="X32" s="14" t="e">
        <f ca="1">_xlfn.XLOOKUP($D32,[1]Base_Players!$A:$A,[1]Base_Players!D:D)*$K32</f>
        <v>#NAME?</v>
      </c>
      <c r="Y32" s="14" t="e">
        <f ca="1">_xlfn.XLOOKUP($D32,[1]Base_Players!$A:$A,[1]Base_Players!E:E)*$K32</f>
        <v>#NAME?</v>
      </c>
      <c r="Z32" s="14" t="e">
        <f ca="1">_xlfn.XLOOKUP($D32,[1]Base_Players!$A:$A,[1]Base_Players!F:F)*$K32</f>
        <v>#NAME?</v>
      </c>
      <c r="AA32" s="14" t="e">
        <f ca="1">_xlfn.XLOOKUP($D32,[1]Base_Players!$A:$A,[1]Base_Players!G:G)*$K32</f>
        <v>#NAME?</v>
      </c>
      <c r="AB32" s="14" t="e">
        <f ca="1">_xlfn.XLOOKUP($D32,[1]Base_Players!$A:$A,[1]Base_Players!H:H)*$K32</f>
        <v>#NAME?</v>
      </c>
      <c r="AC32" s="14" t="e">
        <f ca="1">_xlfn.XLOOKUP($D32,[1]Base_Players!$A:$A,[1]Base_Players!I:I)*$K32</f>
        <v>#NAME?</v>
      </c>
      <c r="AE32" s="15">
        <f t="shared" ca="1" si="2"/>
        <v>0</v>
      </c>
      <c r="AF32" s="15">
        <f t="shared" ca="1" si="3"/>
        <v>0</v>
      </c>
      <c r="AG32" s="13">
        <f t="shared" ca="1" si="4"/>
        <v>0</v>
      </c>
      <c r="AH32" s="15">
        <f t="shared" ca="1" si="5"/>
        <v>0</v>
      </c>
      <c r="AI32" s="15">
        <f t="shared" ca="1" si="6"/>
        <v>0</v>
      </c>
      <c r="AJ32" s="15">
        <f t="shared" ca="1" si="7"/>
        <v>0</v>
      </c>
      <c r="AK32" s="13">
        <f t="shared" ca="1" si="8"/>
        <v>0</v>
      </c>
      <c r="AL32" s="15">
        <f t="shared" ca="1" si="9"/>
        <v>0</v>
      </c>
      <c r="AM32" s="15">
        <f t="shared" ca="1" si="10"/>
        <v>0</v>
      </c>
      <c r="AN32" s="15">
        <f t="shared" ca="1" si="11"/>
        <v>0</v>
      </c>
      <c r="AO32" s="13">
        <f t="shared" ca="1" si="12"/>
        <v>0</v>
      </c>
      <c r="AP32" s="15">
        <f t="shared" ca="1" si="13"/>
        <v>0</v>
      </c>
    </row>
    <row r="33" spans="1:42" x14ac:dyDescent="0.25">
      <c r="A33" t="s">
        <v>210</v>
      </c>
      <c r="B33" t="s">
        <v>117</v>
      </c>
      <c r="D33" t="s">
        <v>89</v>
      </c>
      <c r="E33" t="s">
        <v>211</v>
      </c>
      <c r="F33">
        <v>215</v>
      </c>
      <c r="G33">
        <v>231.7</v>
      </c>
      <c r="H33" t="s">
        <v>100</v>
      </c>
      <c r="I33">
        <v>16.7</v>
      </c>
      <c r="J33" t="s">
        <v>212</v>
      </c>
      <c r="K33" s="12" t="e">
        <f ca="1">1.4*EXP(-G33/_xlfn.XLOOKUP(D33,[1]Base_Players!A:A,[1]Base_Players!O:O,100))</f>
        <v>#NAME?</v>
      </c>
      <c r="L33" s="12" t="e">
        <f t="shared" ca="1" si="0"/>
        <v>#NAME?</v>
      </c>
      <c r="M33">
        <v>38</v>
      </c>
      <c r="N33" s="13" t="e">
        <f t="shared" ca="1" si="1"/>
        <v>#NAME?</v>
      </c>
      <c r="O33">
        <v>32</v>
      </c>
      <c r="Q33" s="13">
        <v>10</v>
      </c>
      <c r="R33" s="14" t="e">
        <f ca="1">_xlfn.XLOOKUP($D33,[1]Base_Players!$A:$A,[1]Base_Players!J:J)*$K33</f>
        <v>#NAME?</v>
      </c>
      <c r="S33" s="14" t="e">
        <f ca="1">_xlfn.XLOOKUP($D33,[1]Base_Players!$A:$A,[1]Base_Players!K:K)*$K33</f>
        <v>#NAME?</v>
      </c>
      <c r="T33" s="14" t="e">
        <f ca="1">_xlfn.XLOOKUP($D33,[1]Base_Players!$A:$A,[1]Base_Players!L:L)*$K33</f>
        <v>#NAME?</v>
      </c>
      <c r="U33" s="14" t="e">
        <f ca="1">_xlfn.XLOOKUP($D33,[1]Base_Players!$A:$A,[1]Base_Players!M:M)*$K33</f>
        <v>#NAME?</v>
      </c>
      <c r="V33" s="14" t="e">
        <f ca="1">_xlfn.XLOOKUP($D33,[1]Base_Players!$A:$A,[1]Base_Players!N:N)*$K33</f>
        <v>#NAME?</v>
      </c>
      <c r="W33" s="14" t="e">
        <f ca="1">_xlfn.XLOOKUP($D33,[1]Base_Players!$A:$A,[1]Base_Players!C:C)*$K33</f>
        <v>#NAME?</v>
      </c>
      <c r="X33" s="14" t="e">
        <f ca="1">_xlfn.XLOOKUP($D33,[1]Base_Players!$A:$A,[1]Base_Players!D:D)*$K33</f>
        <v>#NAME?</v>
      </c>
      <c r="Y33" s="14" t="e">
        <f ca="1">_xlfn.XLOOKUP($D33,[1]Base_Players!$A:$A,[1]Base_Players!E:E)*$K33</f>
        <v>#NAME?</v>
      </c>
      <c r="Z33" s="14" t="e">
        <f ca="1">_xlfn.XLOOKUP($D33,[1]Base_Players!$A:$A,[1]Base_Players!F:F)*$K33</f>
        <v>#NAME?</v>
      </c>
      <c r="AA33" s="14" t="e">
        <f ca="1">_xlfn.XLOOKUP($D33,[1]Base_Players!$A:$A,[1]Base_Players!G:G)*$K33</f>
        <v>#NAME?</v>
      </c>
      <c r="AB33" s="14" t="e">
        <f ca="1">_xlfn.XLOOKUP($D33,[1]Base_Players!$A:$A,[1]Base_Players!H:H)*$K33</f>
        <v>#NAME?</v>
      </c>
      <c r="AC33" s="14" t="e">
        <f ca="1">_xlfn.XLOOKUP($D33,[1]Base_Players!$A:$A,[1]Base_Players!I:I)*$K33</f>
        <v>#NAME?</v>
      </c>
      <c r="AE33" s="15">
        <f t="shared" ca="1" si="2"/>
        <v>0</v>
      </c>
      <c r="AF33" s="15">
        <f t="shared" ca="1" si="3"/>
        <v>0</v>
      </c>
      <c r="AG33" s="13">
        <f t="shared" ca="1" si="4"/>
        <v>0</v>
      </c>
      <c r="AH33" s="15">
        <f t="shared" ca="1" si="5"/>
        <v>0</v>
      </c>
      <c r="AI33" s="15">
        <f t="shared" ca="1" si="6"/>
        <v>0</v>
      </c>
      <c r="AJ33" s="15">
        <f t="shared" ca="1" si="7"/>
        <v>0</v>
      </c>
      <c r="AK33" s="13">
        <f t="shared" ca="1" si="8"/>
        <v>0</v>
      </c>
      <c r="AL33" s="15">
        <f t="shared" ca="1" si="9"/>
        <v>0</v>
      </c>
      <c r="AM33" s="15">
        <f t="shared" ca="1" si="10"/>
        <v>0</v>
      </c>
      <c r="AN33" s="15">
        <f t="shared" ca="1" si="11"/>
        <v>0</v>
      </c>
      <c r="AO33" s="13">
        <f t="shared" ca="1" si="12"/>
        <v>0</v>
      </c>
      <c r="AP33" s="15">
        <f t="shared" ca="1" si="13"/>
        <v>0</v>
      </c>
    </row>
    <row r="34" spans="1:42" x14ac:dyDescent="0.25">
      <c r="A34" t="s">
        <v>213</v>
      </c>
      <c r="B34" t="s">
        <v>117</v>
      </c>
      <c r="D34" t="s">
        <v>89</v>
      </c>
      <c r="E34" t="s">
        <v>214</v>
      </c>
      <c r="F34">
        <v>180</v>
      </c>
      <c r="G34">
        <v>200.5</v>
      </c>
      <c r="H34" t="s">
        <v>100</v>
      </c>
      <c r="I34">
        <v>20.5</v>
      </c>
      <c r="J34" t="s">
        <v>215</v>
      </c>
      <c r="K34" s="12" t="e">
        <f ca="1">1.4*EXP(-G34/_xlfn.XLOOKUP(D34,[1]Base_Players!A:A,[1]Base_Players!O:O,100))</f>
        <v>#NAME?</v>
      </c>
      <c r="L34" s="12" t="e">
        <f t="shared" ca="1" si="0"/>
        <v>#NAME?</v>
      </c>
      <c r="M34">
        <v>32</v>
      </c>
      <c r="N34" s="13" t="e">
        <f t="shared" ca="1" si="1"/>
        <v>#NAME?</v>
      </c>
      <c r="O34">
        <v>33</v>
      </c>
      <c r="Q34" s="13">
        <v>13</v>
      </c>
      <c r="R34" s="14" t="e">
        <f ca="1">_xlfn.XLOOKUP($D34,[1]Base_Players!$A:$A,[1]Base_Players!J:J)*$K34</f>
        <v>#NAME?</v>
      </c>
      <c r="S34" s="14" t="e">
        <f ca="1">_xlfn.XLOOKUP($D34,[1]Base_Players!$A:$A,[1]Base_Players!K:K)*$K34</f>
        <v>#NAME?</v>
      </c>
      <c r="T34" s="14" t="e">
        <f ca="1">_xlfn.XLOOKUP($D34,[1]Base_Players!$A:$A,[1]Base_Players!L:L)*$K34</f>
        <v>#NAME?</v>
      </c>
      <c r="U34" s="14" t="e">
        <f ca="1">_xlfn.XLOOKUP($D34,[1]Base_Players!$A:$A,[1]Base_Players!M:M)*$K34</f>
        <v>#NAME?</v>
      </c>
      <c r="V34" s="14" t="e">
        <f ca="1">_xlfn.XLOOKUP($D34,[1]Base_Players!$A:$A,[1]Base_Players!N:N)*$K34</f>
        <v>#NAME?</v>
      </c>
      <c r="W34" s="14" t="e">
        <f ca="1">_xlfn.XLOOKUP($D34,[1]Base_Players!$A:$A,[1]Base_Players!C:C)*$K34</f>
        <v>#NAME?</v>
      </c>
      <c r="X34" s="14" t="e">
        <f ca="1">_xlfn.XLOOKUP($D34,[1]Base_Players!$A:$A,[1]Base_Players!D:D)*$K34</f>
        <v>#NAME?</v>
      </c>
      <c r="Y34" s="14" t="e">
        <f ca="1">_xlfn.XLOOKUP($D34,[1]Base_Players!$A:$A,[1]Base_Players!E:E)*$K34</f>
        <v>#NAME?</v>
      </c>
      <c r="Z34" s="14" t="e">
        <f ca="1">_xlfn.XLOOKUP($D34,[1]Base_Players!$A:$A,[1]Base_Players!F:F)*$K34</f>
        <v>#NAME?</v>
      </c>
      <c r="AA34" s="14" t="e">
        <f ca="1">_xlfn.XLOOKUP($D34,[1]Base_Players!$A:$A,[1]Base_Players!G:G)*$K34</f>
        <v>#NAME?</v>
      </c>
      <c r="AB34" s="14" t="e">
        <f ca="1">_xlfn.XLOOKUP($D34,[1]Base_Players!$A:$A,[1]Base_Players!H:H)*$K34</f>
        <v>#NAME?</v>
      </c>
      <c r="AC34" s="14" t="e">
        <f ca="1">_xlfn.XLOOKUP($D34,[1]Base_Players!$A:$A,[1]Base_Players!I:I)*$K34</f>
        <v>#NAME?</v>
      </c>
      <c r="AE34" s="15">
        <f t="shared" ca="1" si="2"/>
        <v>0</v>
      </c>
      <c r="AF34" s="15">
        <f t="shared" ca="1" si="3"/>
        <v>0</v>
      </c>
      <c r="AG34" s="13">
        <f t="shared" ca="1" si="4"/>
        <v>0</v>
      </c>
      <c r="AH34" s="15">
        <f t="shared" ca="1" si="5"/>
        <v>0</v>
      </c>
      <c r="AI34" s="15">
        <f t="shared" ca="1" si="6"/>
        <v>0</v>
      </c>
      <c r="AJ34" s="15">
        <f t="shared" ca="1" si="7"/>
        <v>0</v>
      </c>
      <c r="AK34" s="13">
        <f t="shared" ca="1" si="8"/>
        <v>0</v>
      </c>
      <c r="AL34" s="15">
        <f t="shared" ca="1" si="9"/>
        <v>0</v>
      </c>
      <c r="AM34" s="15">
        <f t="shared" ca="1" si="10"/>
        <v>0</v>
      </c>
      <c r="AN34" s="15">
        <f t="shared" ca="1" si="11"/>
        <v>0</v>
      </c>
      <c r="AO34" s="13">
        <f t="shared" ca="1" si="12"/>
        <v>0</v>
      </c>
      <c r="AP34" s="15">
        <f t="shared" ca="1" si="13"/>
        <v>0</v>
      </c>
    </row>
    <row r="35" spans="1:42" x14ac:dyDescent="0.25">
      <c r="A35" t="s">
        <v>216</v>
      </c>
      <c r="B35" t="s">
        <v>117</v>
      </c>
      <c r="D35" t="s">
        <v>92</v>
      </c>
      <c r="E35" t="s">
        <v>217</v>
      </c>
      <c r="F35">
        <v>95</v>
      </c>
      <c r="G35">
        <v>101.1</v>
      </c>
      <c r="H35" t="s">
        <v>100</v>
      </c>
      <c r="I35">
        <v>6.1</v>
      </c>
      <c r="J35" t="s">
        <v>218</v>
      </c>
      <c r="K35" s="12" t="e">
        <f ca="1">1.4*EXP(-G35/_xlfn.XLOOKUP(D35,[1]Base_Players!A:A,[1]Base_Players!O:O,100))</f>
        <v>#NAME?</v>
      </c>
      <c r="L35" s="12" t="e">
        <f t="shared" ca="1" si="0"/>
        <v>#NAME?</v>
      </c>
      <c r="M35">
        <v>25</v>
      </c>
      <c r="N35" s="13" t="e">
        <f t="shared" ca="1" si="1"/>
        <v>#NAME?</v>
      </c>
      <c r="O35">
        <v>34</v>
      </c>
      <c r="Q35" s="13">
        <v>16</v>
      </c>
      <c r="R35" s="14" t="e">
        <f ca="1">_xlfn.XLOOKUP($D35,[1]Base_Players!$A:$A,[1]Base_Players!J:J)*$K35</f>
        <v>#NAME?</v>
      </c>
      <c r="S35" s="14" t="e">
        <f ca="1">_xlfn.XLOOKUP($D35,[1]Base_Players!$A:$A,[1]Base_Players!K:K)*$K35</f>
        <v>#NAME?</v>
      </c>
      <c r="T35" s="14" t="e">
        <f ca="1">_xlfn.XLOOKUP($D35,[1]Base_Players!$A:$A,[1]Base_Players!L:L)*$K35</f>
        <v>#NAME?</v>
      </c>
      <c r="U35" s="14" t="e">
        <f ca="1">_xlfn.XLOOKUP($D35,[1]Base_Players!$A:$A,[1]Base_Players!M:M)*$K35</f>
        <v>#NAME?</v>
      </c>
      <c r="V35" s="14" t="e">
        <f ca="1">_xlfn.XLOOKUP($D35,[1]Base_Players!$A:$A,[1]Base_Players!N:N)*$K35</f>
        <v>#NAME?</v>
      </c>
      <c r="W35" s="14" t="e">
        <f ca="1">_xlfn.XLOOKUP($D35,[1]Base_Players!$A:$A,[1]Base_Players!C:C)*$K35</f>
        <v>#NAME?</v>
      </c>
      <c r="X35" s="14" t="e">
        <f ca="1">_xlfn.XLOOKUP($D35,[1]Base_Players!$A:$A,[1]Base_Players!D:D)*$K35</f>
        <v>#NAME?</v>
      </c>
      <c r="Y35" s="14" t="e">
        <f ca="1">_xlfn.XLOOKUP($D35,[1]Base_Players!$A:$A,[1]Base_Players!E:E)*$K35</f>
        <v>#NAME?</v>
      </c>
      <c r="Z35" s="14" t="e">
        <f ca="1">_xlfn.XLOOKUP($D35,[1]Base_Players!$A:$A,[1]Base_Players!F:F)*$K35</f>
        <v>#NAME?</v>
      </c>
      <c r="AA35" s="14" t="e">
        <f ca="1">_xlfn.XLOOKUP($D35,[1]Base_Players!$A:$A,[1]Base_Players!G:G)*$K35</f>
        <v>#NAME?</v>
      </c>
      <c r="AB35" s="14" t="e">
        <f ca="1">_xlfn.XLOOKUP($D35,[1]Base_Players!$A:$A,[1]Base_Players!H:H)*$K35</f>
        <v>#NAME?</v>
      </c>
      <c r="AC35" s="14" t="e">
        <f ca="1">_xlfn.XLOOKUP($D35,[1]Base_Players!$A:$A,[1]Base_Players!I:I)*$K35</f>
        <v>#NAME?</v>
      </c>
      <c r="AE35" s="15">
        <f t="shared" ca="1" si="2"/>
        <v>0</v>
      </c>
      <c r="AF35" s="15">
        <f t="shared" ca="1" si="3"/>
        <v>0</v>
      </c>
      <c r="AG35" s="13">
        <f t="shared" ca="1" si="4"/>
        <v>0</v>
      </c>
      <c r="AH35" s="15">
        <f t="shared" ca="1" si="5"/>
        <v>0</v>
      </c>
      <c r="AI35" s="15">
        <f t="shared" ca="1" si="6"/>
        <v>0</v>
      </c>
      <c r="AJ35" s="15">
        <f t="shared" ca="1" si="7"/>
        <v>0</v>
      </c>
      <c r="AK35" s="13">
        <f t="shared" ca="1" si="8"/>
        <v>0</v>
      </c>
      <c r="AL35" s="15">
        <f t="shared" ca="1" si="9"/>
        <v>0</v>
      </c>
      <c r="AM35" s="15">
        <f t="shared" ca="1" si="10"/>
        <v>0</v>
      </c>
      <c r="AN35" s="15">
        <f t="shared" ca="1" si="11"/>
        <v>0</v>
      </c>
      <c r="AO35" s="13">
        <f t="shared" ca="1" si="12"/>
        <v>0</v>
      </c>
      <c r="AP35" s="15">
        <f t="shared" ca="1" si="13"/>
        <v>0</v>
      </c>
    </row>
    <row r="36" spans="1:42" x14ac:dyDescent="0.25">
      <c r="A36" t="s">
        <v>219</v>
      </c>
      <c r="B36" t="s">
        <v>117</v>
      </c>
      <c r="D36" t="s">
        <v>89</v>
      </c>
      <c r="E36" t="s">
        <v>220</v>
      </c>
      <c r="F36">
        <v>232</v>
      </c>
      <c r="G36">
        <v>236.4</v>
      </c>
      <c r="H36" t="s">
        <v>100</v>
      </c>
      <c r="I36">
        <v>4.4000000000000004</v>
      </c>
      <c r="J36" t="s">
        <v>221</v>
      </c>
      <c r="K36" s="12" t="e">
        <f ca="1">1.4*EXP(-G36/_xlfn.XLOOKUP(D36,[1]Base_Players!A:A,[1]Base_Players!O:O,100))</f>
        <v>#NAME?</v>
      </c>
      <c r="L36" s="12" t="e">
        <f t="shared" ca="1" si="0"/>
        <v>#NAME?</v>
      </c>
      <c r="M36">
        <v>39</v>
      </c>
      <c r="N36" s="13" t="e">
        <f t="shared" ca="1" si="1"/>
        <v>#NAME?</v>
      </c>
      <c r="O36">
        <v>35</v>
      </c>
      <c r="Q36" s="13">
        <v>10</v>
      </c>
      <c r="R36" s="14" t="e">
        <f ca="1">_xlfn.XLOOKUP($D36,[1]Base_Players!$A:$A,[1]Base_Players!J:J)*$K36</f>
        <v>#NAME?</v>
      </c>
      <c r="S36" s="14" t="e">
        <f ca="1">_xlfn.XLOOKUP($D36,[1]Base_Players!$A:$A,[1]Base_Players!K:K)*$K36</f>
        <v>#NAME?</v>
      </c>
      <c r="T36" s="14" t="e">
        <f ca="1">_xlfn.XLOOKUP($D36,[1]Base_Players!$A:$A,[1]Base_Players!L:L)*$K36</f>
        <v>#NAME?</v>
      </c>
      <c r="U36" s="14" t="e">
        <f ca="1">_xlfn.XLOOKUP($D36,[1]Base_Players!$A:$A,[1]Base_Players!M:M)*$K36</f>
        <v>#NAME?</v>
      </c>
      <c r="V36" s="14" t="e">
        <f ca="1">_xlfn.XLOOKUP($D36,[1]Base_Players!$A:$A,[1]Base_Players!N:N)*$K36</f>
        <v>#NAME?</v>
      </c>
      <c r="W36" s="14" t="e">
        <f ca="1">_xlfn.XLOOKUP($D36,[1]Base_Players!$A:$A,[1]Base_Players!C:C)*$K36</f>
        <v>#NAME?</v>
      </c>
      <c r="X36" s="14" t="e">
        <f ca="1">_xlfn.XLOOKUP($D36,[1]Base_Players!$A:$A,[1]Base_Players!D:D)*$K36</f>
        <v>#NAME?</v>
      </c>
      <c r="Y36" s="14" t="e">
        <f ca="1">_xlfn.XLOOKUP($D36,[1]Base_Players!$A:$A,[1]Base_Players!E:E)*$K36</f>
        <v>#NAME?</v>
      </c>
      <c r="Z36" s="14" t="e">
        <f ca="1">_xlfn.XLOOKUP($D36,[1]Base_Players!$A:$A,[1]Base_Players!F:F)*$K36</f>
        <v>#NAME?</v>
      </c>
      <c r="AA36" s="14" t="e">
        <f ca="1">_xlfn.XLOOKUP($D36,[1]Base_Players!$A:$A,[1]Base_Players!G:G)*$K36</f>
        <v>#NAME?</v>
      </c>
      <c r="AB36" s="14" t="e">
        <f ca="1">_xlfn.XLOOKUP($D36,[1]Base_Players!$A:$A,[1]Base_Players!H:H)*$K36</f>
        <v>#NAME?</v>
      </c>
      <c r="AC36" s="14" t="e">
        <f ca="1">_xlfn.XLOOKUP($D36,[1]Base_Players!$A:$A,[1]Base_Players!I:I)*$K36</f>
        <v>#NAME?</v>
      </c>
      <c r="AE36" s="15">
        <f t="shared" ca="1" si="2"/>
        <v>0</v>
      </c>
      <c r="AF36" s="15">
        <f t="shared" ca="1" si="3"/>
        <v>0</v>
      </c>
      <c r="AG36" s="13">
        <f t="shared" ca="1" si="4"/>
        <v>0</v>
      </c>
      <c r="AH36" s="15">
        <f t="shared" ca="1" si="5"/>
        <v>0</v>
      </c>
      <c r="AI36" s="15">
        <f t="shared" ca="1" si="6"/>
        <v>0</v>
      </c>
      <c r="AJ36" s="15">
        <f t="shared" ca="1" si="7"/>
        <v>0</v>
      </c>
      <c r="AK36" s="13">
        <f t="shared" ca="1" si="8"/>
        <v>0</v>
      </c>
      <c r="AL36" s="15">
        <f t="shared" ca="1" si="9"/>
        <v>0</v>
      </c>
      <c r="AM36" s="15">
        <f t="shared" ca="1" si="10"/>
        <v>0</v>
      </c>
      <c r="AN36" s="15">
        <f t="shared" ca="1" si="11"/>
        <v>0</v>
      </c>
      <c r="AO36" s="13">
        <f t="shared" ca="1" si="12"/>
        <v>0</v>
      </c>
      <c r="AP36" s="15">
        <f t="shared" ca="1" si="13"/>
        <v>0</v>
      </c>
    </row>
    <row r="37" spans="1:42" x14ac:dyDescent="0.25">
      <c r="A37" t="s">
        <v>222</v>
      </c>
      <c r="B37" t="s">
        <v>117</v>
      </c>
      <c r="D37" t="s">
        <v>89</v>
      </c>
      <c r="E37" t="s">
        <v>223</v>
      </c>
      <c r="F37">
        <v>207</v>
      </c>
      <c r="G37">
        <v>236.8</v>
      </c>
      <c r="H37" t="s">
        <v>100</v>
      </c>
      <c r="I37">
        <v>29.8</v>
      </c>
      <c r="J37" t="s">
        <v>224</v>
      </c>
      <c r="K37" s="12" t="e">
        <f ca="1">1.4*EXP(-G37/_xlfn.XLOOKUP(D37,[1]Base_Players!A:A,[1]Base_Players!O:O,100))</f>
        <v>#NAME?</v>
      </c>
      <c r="L37" s="12" t="e">
        <f t="shared" ca="1" si="0"/>
        <v>#NAME?</v>
      </c>
      <c r="M37">
        <v>40</v>
      </c>
      <c r="N37" s="13" t="e">
        <f t="shared" ca="1" si="1"/>
        <v>#NAME?</v>
      </c>
      <c r="O37">
        <v>36</v>
      </c>
      <c r="Q37" s="13">
        <v>10</v>
      </c>
      <c r="R37" s="14" t="e">
        <f ca="1">_xlfn.XLOOKUP($D37,[1]Base_Players!$A:$A,[1]Base_Players!J:J)*$K37</f>
        <v>#NAME?</v>
      </c>
      <c r="S37" s="14" t="e">
        <f ca="1">_xlfn.XLOOKUP($D37,[1]Base_Players!$A:$A,[1]Base_Players!K:K)*$K37</f>
        <v>#NAME?</v>
      </c>
      <c r="T37" s="14" t="e">
        <f ca="1">_xlfn.XLOOKUP($D37,[1]Base_Players!$A:$A,[1]Base_Players!L:L)*$K37</f>
        <v>#NAME?</v>
      </c>
      <c r="U37" s="14" t="e">
        <f ca="1">_xlfn.XLOOKUP($D37,[1]Base_Players!$A:$A,[1]Base_Players!M:M)*$K37</f>
        <v>#NAME?</v>
      </c>
      <c r="V37" s="14" t="e">
        <f ca="1">_xlfn.XLOOKUP($D37,[1]Base_Players!$A:$A,[1]Base_Players!N:N)*$K37</f>
        <v>#NAME?</v>
      </c>
      <c r="W37" s="14" t="e">
        <f ca="1">_xlfn.XLOOKUP($D37,[1]Base_Players!$A:$A,[1]Base_Players!C:C)*$K37</f>
        <v>#NAME?</v>
      </c>
      <c r="X37" s="14" t="e">
        <f ca="1">_xlfn.XLOOKUP($D37,[1]Base_Players!$A:$A,[1]Base_Players!D:D)*$K37</f>
        <v>#NAME?</v>
      </c>
      <c r="Y37" s="14" t="e">
        <f ca="1">_xlfn.XLOOKUP($D37,[1]Base_Players!$A:$A,[1]Base_Players!E:E)*$K37</f>
        <v>#NAME?</v>
      </c>
      <c r="Z37" s="14" t="e">
        <f ca="1">_xlfn.XLOOKUP($D37,[1]Base_Players!$A:$A,[1]Base_Players!F:F)*$K37</f>
        <v>#NAME?</v>
      </c>
      <c r="AA37" s="14" t="e">
        <f ca="1">_xlfn.XLOOKUP($D37,[1]Base_Players!$A:$A,[1]Base_Players!G:G)*$K37</f>
        <v>#NAME?</v>
      </c>
      <c r="AB37" s="14" t="e">
        <f ca="1">_xlfn.XLOOKUP($D37,[1]Base_Players!$A:$A,[1]Base_Players!H:H)*$K37</f>
        <v>#NAME?</v>
      </c>
      <c r="AC37" s="14" t="e">
        <f ca="1">_xlfn.XLOOKUP($D37,[1]Base_Players!$A:$A,[1]Base_Players!I:I)*$K37</f>
        <v>#NAME?</v>
      </c>
      <c r="AE37" s="15">
        <f t="shared" ca="1" si="2"/>
        <v>0</v>
      </c>
      <c r="AF37" s="15">
        <f t="shared" ca="1" si="3"/>
        <v>0</v>
      </c>
      <c r="AG37" s="13">
        <f t="shared" ca="1" si="4"/>
        <v>0</v>
      </c>
      <c r="AH37" s="15">
        <f t="shared" ca="1" si="5"/>
        <v>0</v>
      </c>
      <c r="AI37" s="15">
        <f t="shared" ca="1" si="6"/>
        <v>0</v>
      </c>
      <c r="AJ37" s="15">
        <f t="shared" ca="1" si="7"/>
        <v>0</v>
      </c>
      <c r="AK37" s="13">
        <f t="shared" ca="1" si="8"/>
        <v>0</v>
      </c>
      <c r="AL37" s="15">
        <f t="shared" ca="1" si="9"/>
        <v>0</v>
      </c>
      <c r="AM37" s="15">
        <f t="shared" ca="1" si="10"/>
        <v>0</v>
      </c>
      <c r="AN37" s="15">
        <f t="shared" ca="1" si="11"/>
        <v>0</v>
      </c>
      <c r="AO37" s="13">
        <f t="shared" ca="1" si="12"/>
        <v>0</v>
      </c>
      <c r="AP37" s="15">
        <f t="shared" ca="1" si="13"/>
        <v>0</v>
      </c>
    </row>
    <row r="38" spans="1:42" x14ac:dyDescent="0.25">
      <c r="A38" t="s">
        <v>225</v>
      </c>
      <c r="B38" t="s">
        <v>117</v>
      </c>
      <c r="D38" t="s">
        <v>89</v>
      </c>
      <c r="E38" t="s">
        <v>226</v>
      </c>
      <c r="F38">
        <v>233</v>
      </c>
      <c r="G38">
        <v>236.9</v>
      </c>
      <c r="H38" t="s">
        <v>100</v>
      </c>
      <c r="I38">
        <v>3.9</v>
      </c>
      <c r="J38" t="s">
        <v>227</v>
      </c>
      <c r="K38" s="12" t="e">
        <f ca="1">1.4*EXP(-G38/_xlfn.XLOOKUP(D38,[1]Base_Players!A:A,[1]Base_Players!O:O,100))</f>
        <v>#NAME?</v>
      </c>
      <c r="L38" s="12" t="e">
        <f t="shared" ca="1" si="0"/>
        <v>#NAME?</v>
      </c>
      <c r="M38">
        <v>41</v>
      </c>
      <c r="N38" s="13" t="e">
        <f t="shared" ca="1" si="1"/>
        <v>#NAME?</v>
      </c>
      <c r="O38">
        <v>37</v>
      </c>
      <c r="Q38" s="13">
        <v>10</v>
      </c>
      <c r="R38" s="14" t="e">
        <f ca="1">_xlfn.XLOOKUP($D38,[1]Base_Players!$A:$A,[1]Base_Players!J:J)*$K38</f>
        <v>#NAME?</v>
      </c>
      <c r="S38" s="14" t="e">
        <f ca="1">_xlfn.XLOOKUP($D38,[1]Base_Players!$A:$A,[1]Base_Players!K:K)*$K38</f>
        <v>#NAME?</v>
      </c>
      <c r="T38" s="14" t="e">
        <f ca="1">_xlfn.XLOOKUP($D38,[1]Base_Players!$A:$A,[1]Base_Players!L:L)*$K38</f>
        <v>#NAME?</v>
      </c>
      <c r="U38" s="14" t="e">
        <f ca="1">_xlfn.XLOOKUP($D38,[1]Base_Players!$A:$A,[1]Base_Players!M:M)*$K38</f>
        <v>#NAME?</v>
      </c>
      <c r="V38" s="14" t="e">
        <f ca="1">_xlfn.XLOOKUP($D38,[1]Base_Players!$A:$A,[1]Base_Players!N:N)*$K38</f>
        <v>#NAME?</v>
      </c>
      <c r="W38" s="14" t="e">
        <f ca="1">_xlfn.XLOOKUP($D38,[1]Base_Players!$A:$A,[1]Base_Players!C:C)*$K38</f>
        <v>#NAME?</v>
      </c>
      <c r="X38" s="14" t="e">
        <f ca="1">_xlfn.XLOOKUP($D38,[1]Base_Players!$A:$A,[1]Base_Players!D:D)*$K38</f>
        <v>#NAME?</v>
      </c>
      <c r="Y38" s="14" t="e">
        <f ca="1">_xlfn.XLOOKUP($D38,[1]Base_Players!$A:$A,[1]Base_Players!E:E)*$K38</f>
        <v>#NAME?</v>
      </c>
      <c r="Z38" s="14" t="e">
        <f ca="1">_xlfn.XLOOKUP($D38,[1]Base_Players!$A:$A,[1]Base_Players!F:F)*$K38</f>
        <v>#NAME?</v>
      </c>
      <c r="AA38" s="14" t="e">
        <f ca="1">_xlfn.XLOOKUP($D38,[1]Base_Players!$A:$A,[1]Base_Players!G:G)*$K38</f>
        <v>#NAME?</v>
      </c>
      <c r="AB38" s="14" t="e">
        <f ca="1">_xlfn.XLOOKUP($D38,[1]Base_Players!$A:$A,[1]Base_Players!H:H)*$K38</f>
        <v>#NAME?</v>
      </c>
      <c r="AC38" s="14" t="e">
        <f ca="1">_xlfn.XLOOKUP($D38,[1]Base_Players!$A:$A,[1]Base_Players!I:I)*$K38</f>
        <v>#NAME?</v>
      </c>
      <c r="AE38" s="15">
        <f t="shared" ca="1" si="2"/>
        <v>0</v>
      </c>
      <c r="AF38" s="15">
        <f t="shared" ca="1" si="3"/>
        <v>0</v>
      </c>
      <c r="AG38" s="13">
        <f t="shared" ca="1" si="4"/>
        <v>0</v>
      </c>
      <c r="AH38" s="15">
        <f t="shared" ca="1" si="5"/>
        <v>0</v>
      </c>
      <c r="AI38" s="15">
        <f t="shared" ca="1" si="6"/>
        <v>0</v>
      </c>
      <c r="AJ38" s="15">
        <f t="shared" ca="1" si="7"/>
        <v>0</v>
      </c>
      <c r="AK38" s="13">
        <f t="shared" ca="1" si="8"/>
        <v>0</v>
      </c>
      <c r="AL38" s="15">
        <f t="shared" ca="1" si="9"/>
        <v>0</v>
      </c>
      <c r="AM38" s="15">
        <f t="shared" ca="1" si="10"/>
        <v>0</v>
      </c>
      <c r="AN38" s="15">
        <f t="shared" ca="1" si="11"/>
        <v>0</v>
      </c>
      <c r="AO38" s="13">
        <f t="shared" ca="1" si="12"/>
        <v>0</v>
      </c>
      <c r="AP38" s="15">
        <f t="shared" ca="1" si="13"/>
        <v>0</v>
      </c>
    </row>
    <row r="39" spans="1:42" x14ac:dyDescent="0.25">
      <c r="A39" t="s">
        <v>228</v>
      </c>
      <c r="B39" t="s">
        <v>117</v>
      </c>
      <c r="D39" t="s">
        <v>89</v>
      </c>
      <c r="E39" t="s">
        <v>229</v>
      </c>
      <c r="F39">
        <v>209</v>
      </c>
      <c r="G39">
        <v>238.9</v>
      </c>
      <c r="H39" t="s">
        <v>100</v>
      </c>
      <c r="I39">
        <v>29.9</v>
      </c>
      <c r="J39" t="s">
        <v>230</v>
      </c>
      <c r="K39" s="12" t="e">
        <f ca="1">1.4*EXP(-G39/_xlfn.XLOOKUP(D39,[1]Base_Players!A:A,[1]Base_Players!O:O,100))</f>
        <v>#NAME?</v>
      </c>
      <c r="L39" s="12" t="e">
        <f t="shared" ca="1" si="0"/>
        <v>#NAME?</v>
      </c>
      <c r="M39">
        <v>42</v>
      </c>
      <c r="N39" s="13" t="e">
        <f t="shared" ca="1" si="1"/>
        <v>#NAME?</v>
      </c>
      <c r="O39">
        <v>38</v>
      </c>
      <c r="Q39" s="13">
        <v>10</v>
      </c>
      <c r="R39" s="14" t="e">
        <f ca="1">_xlfn.XLOOKUP($D39,[1]Base_Players!$A:$A,[1]Base_Players!J:J)*$K39</f>
        <v>#NAME?</v>
      </c>
      <c r="S39" s="14" t="e">
        <f ca="1">_xlfn.XLOOKUP($D39,[1]Base_Players!$A:$A,[1]Base_Players!K:K)*$K39</f>
        <v>#NAME?</v>
      </c>
      <c r="T39" s="14" t="e">
        <f ca="1">_xlfn.XLOOKUP($D39,[1]Base_Players!$A:$A,[1]Base_Players!L:L)*$K39</f>
        <v>#NAME?</v>
      </c>
      <c r="U39" s="14" t="e">
        <f ca="1">_xlfn.XLOOKUP($D39,[1]Base_Players!$A:$A,[1]Base_Players!M:M)*$K39</f>
        <v>#NAME?</v>
      </c>
      <c r="V39" s="14" t="e">
        <f ca="1">_xlfn.XLOOKUP($D39,[1]Base_Players!$A:$A,[1]Base_Players!N:N)*$K39</f>
        <v>#NAME?</v>
      </c>
      <c r="W39" s="14" t="e">
        <f ca="1">_xlfn.XLOOKUP($D39,[1]Base_Players!$A:$A,[1]Base_Players!C:C)*$K39</f>
        <v>#NAME?</v>
      </c>
      <c r="X39" s="14" t="e">
        <f ca="1">_xlfn.XLOOKUP($D39,[1]Base_Players!$A:$A,[1]Base_Players!D:D)*$K39</f>
        <v>#NAME?</v>
      </c>
      <c r="Y39" s="14" t="e">
        <f ca="1">_xlfn.XLOOKUP($D39,[1]Base_Players!$A:$A,[1]Base_Players!E:E)*$K39</f>
        <v>#NAME?</v>
      </c>
      <c r="Z39" s="14" t="e">
        <f ca="1">_xlfn.XLOOKUP($D39,[1]Base_Players!$A:$A,[1]Base_Players!F:F)*$K39</f>
        <v>#NAME?</v>
      </c>
      <c r="AA39" s="14" t="e">
        <f ca="1">_xlfn.XLOOKUP($D39,[1]Base_Players!$A:$A,[1]Base_Players!G:G)*$K39</f>
        <v>#NAME?</v>
      </c>
      <c r="AB39" s="14" t="e">
        <f ca="1">_xlfn.XLOOKUP($D39,[1]Base_Players!$A:$A,[1]Base_Players!H:H)*$K39</f>
        <v>#NAME?</v>
      </c>
      <c r="AC39" s="14" t="e">
        <f ca="1">_xlfn.XLOOKUP($D39,[1]Base_Players!$A:$A,[1]Base_Players!I:I)*$K39</f>
        <v>#NAME?</v>
      </c>
      <c r="AE39" s="15">
        <f t="shared" ca="1" si="2"/>
        <v>0</v>
      </c>
      <c r="AF39" s="15">
        <f t="shared" ca="1" si="3"/>
        <v>0</v>
      </c>
      <c r="AG39" s="13">
        <f t="shared" ca="1" si="4"/>
        <v>0</v>
      </c>
      <c r="AH39" s="15">
        <f t="shared" ca="1" si="5"/>
        <v>0</v>
      </c>
      <c r="AI39" s="15">
        <f t="shared" ca="1" si="6"/>
        <v>0</v>
      </c>
      <c r="AJ39" s="15">
        <f t="shared" ca="1" si="7"/>
        <v>0</v>
      </c>
      <c r="AK39" s="13">
        <f t="shared" ca="1" si="8"/>
        <v>0</v>
      </c>
      <c r="AL39" s="15">
        <f t="shared" ca="1" si="9"/>
        <v>0</v>
      </c>
      <c r="AM39" s="15">
        <f t="shared" ca="1" si="10"/>
        <v>0</v>
      </c>
      <c r="AN39" s="15">
        <f t="shared" ca="1" si="11"/>
        <v>0</v>
      </c>
      <c r="AO39" s="13">
        <f t="shared" ca="1" si="12"/>
        <v>0</v>
      </c>
      <c r="AP39" s="15">
        <f t="shared" ca="1" si="13"/>
        <v>0</v>
      </c>
    </row>
    <row r="40" spans="1:42" x14ac:dyDescent="0.25">
      <c r="A40" t="s">
        <v>231</v>
      </c>
      <c r="B40" t="s">
        <v>117</v>
      </c>
      <c r="D40" t="s">
        <v>89</v>
      </c>
      <c r="E40" t="s">
        <v>232</v>
      </c>
      <c r="F40">
        <v>244</v>
      </c>
      <c r="G40">
        <v>239.4</v>
      </c>
      <c r="H40" t="s">
        <v>100</v>
      </c>
      <c r="I40">
        <v>-4.5999999999999996</v>
      </c>
      <c r="J40" t="s">
        <v>233</v>
      </c>
      <c r="K40" s="12" t="e">
        <f ca="1">1.4*EXP(-G40/_xlfn.XLOOKUP(D40,[1]Base_Players!A:A,[1]Base_Players!O:O,100))</f>
        <v>#NAME?</v>
      </c>
      <c r="L40" s="12" t="e">
        <f t="shared" ca="1" si="0"/>
        <v>#NAME?</v>
      </c>
      <c r="M40">
        <v>43</v>
      </c>
      <c r="N40" s="13" t="e">
        <f t="shared" ca="1" si="1"/>
        <v>#NAME?</v>
      </c>
      <c r="O40">
        <v>39</v>
      </c>
      <c r="Q40" s="13">
        <v>10</v>
      </c>
      <c r="R40" s="14" t="e">
        <f ca="1">_xlfn.XLOOKUP($D40,[1]Base_Players!$A:$A,[1]Base_Players!J:J)*$K40</f>
        <v>#NAME?</v>
      </c>
      <c r="S40" s="14" t="e">
        <f ca="1">_xlfn.XLOOKUP($D40,[1]Base_Players!$A:$A,[1]Base_Players!K:K)*$K40</f>
        <v>#NAME?</v>
      </c>
      <c r="T40" s="14" t="e">
        <f ca="1">_xlfn.XLOOKUP($D40,[1]Base_Players!$A:$A,[1]Base_Players!L:L)*$K40</f>
        <v>#NAME?</v>
      </c>
      <c r="U40" s="14" t="e">
        <f ca="1">_xlfn.XLOOKUP($D40,[1]Base_Players!$A:$A,[1]Base_Players!M:M)*$K40</f>
        <v>#NAME?</v>
      </c>
      <c r="V40" s="14" t="e">
        <f ca="1">_xlfn.XLOOKUP($D40,[1]Base_Players!$A:$A,[1]Base_Players!N:N)*$K40</f>
        <v>#NAME?</v>
      </c>
      <c r="W40" s="14" t="e">
        <f ca="1">_xlfn.XLOOKUP($D40,[1]Base_Players!$A:$A,[1]Base_Players!C:C)*$K40</f>
        <v>#NAME?</v>
      </c>
      <c r="X40" s="14" t="e">
        <f ca="1">_xlfn.XLOOKUP($D40,[1]Base_Players!$A:$A,[1]Base_Players!D:D)*$K40</f>
        <v>#NAME?</v>
      </c>
      <c r="Y40" s="14" t="e">
        <f ca="1">_xlfn.XLOOKUP($D40,[1]Base_Players!$A:$A,[1]Base_Players!E:E)*$K40</f>
        <v>#NAME?</v>
      </c>
      <c r="Z40" s="14" t="e">
        <f ca="1">_xlfn.XLOOKUP($D40,[1]Base_Players!$A:$A,[1]Base_Players!F:F)*$K40</f>
        <v>#NAME?</v>
      </c>
      <c r="AA40" s="14" t="e">
        <f ca="1">_xlfn.XLOOKUP($D40,[1]Base_Players!$A:$A,[1]Base_Players!G:G)*$K40</f>
        <v>#NAME?</v>
      </c>
      <c r="AB40" s="14" t="e">
        <f ca="1">_xlfn.XLOOKUP($D40,[1]Base_Players!$A:$A,[1]Base_Players!H:H)*$K40</f>
        <v>#NAME?</v>
      </c>
      <c r="AC40" s="14" t="e">
        <f ca="1">_xlfn.XLOOKUP($D40,[1]Base_Players!$A:$A,[1]Base_Players!I:I)*$K40</f>
        <v>#NAME?</v>
      </c>
      <c r="AE40" s="15">
        <f t="shared" ca="1" si="2"/>
        <v>0</v>
      </c>
      <c r="AF40" s="15">
        <f t="shared" ca="1" si="3"/>
        <v>0</v>
      </c>
      <c r="AG40" s="13">
        <f t="shared" ca="1" si="4"/>
        <v>0</v>
      </c>
      <c r="AH40" s="15">
        <f t="shared" ca="1" si="5"/>
        <v>0</v>
      </c>
      <c r="AI40" s="15">
        <f t="shared" ca="1" si="6"/>
        <v>0</v>
      </c>
      <c r="AJ40" s="15">
        <f t="shared" ca="1" si="7"/>
        <v>0</v>
      </c>
      <c r="AK40" s="13">
        <f t="shared" ca="1" si="8"/>
        <v>0</v>
      </c>
      <c r="AL40" s="15">
        <f t="shared" ca="1" si="9"/>
        <v>0</v>
      </c>
      <c r="AM40" s="15">
        <f t="shared" ca="1" si="10"/>
        <v>0</v>
      </c>
      <c r="AN40" s="15">
        <f t="shared" ca="1" si="11"/>
        <v>0</v>
      </c>
      <c r="AO40" s="13">
        <f t="shared" ca="1" si="12"/>
        <v>0</v>
      </c>
      <c r="AP40" s="15">
        <f t="shared" ca="1" si="13"/>
        <v>0</v>
      </c>
    </row>
    <row r="41" spans="1:42" x14ac:dyDescent="0.25">
      <c r="A41" t="s">
        <v>234</v>
      </c>
      <c r="B41" t="s">
        <v>117</v>
      </c>
      <c r="D41" t="s">
        <v>89</v>
      </c>
      <c r="E41" t="s">
        <v>235</v>
      </c>
      <c r="F41">
        <v>205</v>
      </c>
      <c r="G41">
        <v>217.4</v>
      </c>
      <c r="H41" t="s">
        <v>100</v>
      </c>
      <c r="I41">
        <v>12.4</v>
      </c>
      <c r="J41" t="s">
        <v>236</v>
      </c>
      <c r="K41" s="12" t="e">
        <f ca="1">1.4*EXP(-G41/_xlfn.XLOOKUP(D41,[1]Base_Players!A:A,[1]Base_Players!O:O,100))</f>
        <v>#NAME?</v>
      </c>
      <c r="L41" s="12" t="e">
        <f t="shared" ca="1" si="0"/>
        <v>#NAME?</v>
      </c>
      <c r="M41">
        <v>35</v>
      </c>
      <c r="N41" s="13" t="e">
        <f t="shared" ca="1" si="1"/>
        <v>#NAME?</v>
      </c>
      <c r="O41">
        <v>40</v>
      </c>
      <c r="Q41" s="13">
        <v>13</v>
      </c>
      <c r="R41" s="14" t="e">
        <f ca="1">_xlfn.XLOOKUP($D41,[1]Base_Players!$A:$A,[1]Base_Players!J:J)*$K41</f>
        <v>#NAME?</v>
      </c>
      <c r="S41" s="14" t="e">
        <f ca="1">_xlfn.XLOOKUP($D41,[1]Base_Players!$A:$A,[1]Base_Players!K:K)*$K41</f>
        <v>#NAME?</v>
      </c>
      <c r="T41" s="14" t="e">
        <f ca="1">_xlfn.XLOOKUP($D41,[1]Base_Players!$A:$A,[1]Base_Players!L:L)*$K41</f>
        <v>#NAME?</v>
      </c>
      <c r="U41" s="14" t="e">
        <f ca="1">_xlfn.XLOOKUP($D41,[1]Base_Players!$A:$A,[1]Base_Players!M:M)*$K41</f>
        <v>#NAME?</v>
      </c>
      <c r="V41" s="14" t="e">
        <f ca="1">_xlfn.XLOOKUP($D41,[1]Base_Players!$A:$A,[1]Base_Players!N:N)*$K41</f>
        <v>#NAME?</v>
      </c>
      <c r="W41" s="14" t="e">
        <f ca="1">_xlfn.XLOOKUP($D41,[1]Base_Players!$A:$A,[1]Base_Players!C:C)*$K41</f>
        <v>#NAME?</v>
      </c>
      <c r="X41" s="14" t="e">
        <f ca="1">_xlfn.XLOOKUP($D41,[1]Base_Players!$A:$A,[1]Base_Players!D:D)*$K41</f>
        <v>#NAME?</v>
      </c>
      <c r="Y41" s="14" t="e">
        <f ca="1">_xlfn.XLOOKUP($D41,[1]Base_Players!$A:$A,[1]Base_Players!E:E)*$K41</f>
        <v>#NAME?</v>
      </c>
      <c r="Z41" s="14" t="e">
        <f ca="1">_xlfn.XLOOKUP($D41,[1]Base_Players!$A:$A,[1]Base_Players!F:F)*$K41</f>
        <v>#NAME?</v>
      </c>
      <c r="AA41" s="14" t="e">
        <f ca="1">_xlfn.XLOOKUP($D41,[1]Base_Players!$A:$A,[1]Base_Players!G:G)*$K41</f>
        <v>#NAME?</v>
      </c>
      <c r="AB41" s="14" t="e">
        <f ca="1">_xlfn.XLOOKUP($D41,[1]Base_Players!$A:$A,[1]Base_Players!H:H)*$K41</f>
        <v>#NAME?</v>
      </c>
      <c r="AC41" s="14" t="e">
        <f ca="1">_xlfn.XLOOKUP($D41,[1]Base_Players!$A:$A,[1]Base_Players!I:I)*$K41</f>
        <v>#NAME?</v>
      </c>
      <c r="AE41" s="15">
        <f t="shared" ca="1" si="2"/>
        <v>0</v>
      </c>
      <c r="AF41" s="15">
        <f t="shared" ca="1" si="3"/>
        <v>0</v>
      </c>
      <c r="AG41" s="13">
        <f t="shared" ca="1" si="4"/>
        <v>0</v>
      </c>
      <c r="AH41" s="15">
        <f t="shared" ca="1" si="5"/>
        <v>0</v>
      </c>
      <c r="AI41" s="15">
        <f t="shared" ca="1" si="6"/>
        <v>0</v>
      </c>
      <c r="AJ41" s="15">
        <f t="shared" ca="1" si="7"/>
        <v>0</v>
      </c>
      <c r="AK41" s="13">
        <f t="shared" ca="1" si="8"/>
        <v>0</v>
      </c>
      <c r="AL41" s="15">
        <f t="shared" ca="1" si="9"/>
        <v>0</v>
      </c>
      <c r="AM41" s="15">
        <f t="shared" ca="1" si="10"/>
        <v>0</v>
      </c>
      <c r="AN41" s="15">
        <f t="shared" ca="1" si="11"/>
        <v>0</v>
      </c>
      <c r="AO41" s="13">
        <f t="shared" ca="1" si="12"/>
        <v>0</v>
      </c>
      <c r="AP41" s="15">
        <f t="shared" ca="1" si="13"/>
        <v>0</v>
      </c>
    </row>
    <row r="42" spans="1:42" x14ac:dyDescent="0.25">
      <c r="A42" t="s">
        <v>237</v>
      </c>
      <c r="B42" t="s">
        <v>117</v>
      </c>
      <c r="D42" t="s">
        <v>89</v>
      </c>
      <c r="E42" t="s">
        <v>238</v>
      </c>
      <c r="F42">
        <v>203</v>
      </c>
      <c r="G42">
        <v>222.4</v>
      </c>
      <c r="H42" t="s">
        <v>100</v>
      </c>
      <c r="I42">
        <v>19.399999999999999</v>
      </c>
      <c r="J42" t="s">
        <v>239</v>
      </c>
      <c r="K42" s="12" t="e">
        <f ca="1">1.4*EXP(-G42/_xlfn.XLOOKUP(D42,[1]Base_Players!A:A,[1]Base_Players!O:O,100))</f>
        <v>#NAME?</v>
      </c>
      <c r="L42" s="12" t="e">
        <f t="shared" ca="1" si="0"/>
        <v>#NAME?</v>
      </c>
      <c r="M42">
        <v>36</v>
      </c>
      <c r="N42" s="13" t="e">
        <f t="shared" ca="1" si="1"/>
        <v>#NAME?</v>
      </c>
      <c r="O42">
        <v>41</v>
      </c>
      <c r="Q42" s="13">
        <v>13</v>
      </c>
      <c r="R42" s="14" t="e">
        <f ca="1">_xlfn.XLOOKUP($D42,[1]Base_Players!$A:$A,[1]Base_Players!J:J)*$K42</f>
        <v>#NAME?</v>
      </c>
      <c r="S42" s="14" t="e">
        <f ca="1">_xlfn.XLOOKUP($D42,[1]Base_Players!$A:$A,[1]Base_Players!K:K)*$K42</f>
        <v>#NAME?</v>
      </c>
      <c r="T42" s="14" t="e">
        <f ca="1">_xlfn.XLOOKUP($D42,[1]Base_Players!$A:$A,[1]Base_Players!L:L)*$K42</f>
        <v>#NAME?</v>
      </c>
      <c r="U42" s="14" t="e">
        <f ca="1">_xlfn.XLOOKUP($D42,[1]Base_Players!$A:$A,[1]Base_Players!M:M)*$K42</f>
        <v>#NAME?</v>
      </c>
      <c r="V42" s="14" t="e">
        <f ca="1">_xlfn.XLOOKUP($D42,[1]Base_Players!$A:$A,[1]Base_Players!N:N)*$K42</f>
        <v>#NAME?</v>
      </c>
      <c r="W42" s="14" t="e">
        <f ca="1">_xlfn.XLOOKUP($D42,[1]Base_Players!$A:$A,[1]Base_Players!C:C)*$K42</f>
        <v>#NAME?</v>
      </c>
      <c r="X42" s="14" t="e">
        <f ca="1">_xlfn.XLOOKUP($D42,[1]Base_Players!$A:$A,[1]Base_Players!D:D)*$K42</f>
        <v>#NAME?</v>
      </c>
      <c r="Y42" s="14" t="e">
        <f ca="1">_xlfn.XLOOKUP($D42,[1]Base_Players!$A:$A,[1]Base_Players!E:E)*$K42</f>
        <v>#NAME?</v>
      </c>
      <c r="Z42" s="14" t="e">
        <f ca="1">_xlfn.XLOOKUP($D42,[1]Base_Players!$A:$A,[1]Base_Players!F:F)*$K42</f>
        <v>#NAME?</v>
      </c>
      <c r="AA42" s="14" t="e">
        <f ca="1">_xlfn.XLOOKUP($D42,[1]Base_Players!$A:$A,[1]Base_Players!G:G)*$K42</f>
        <v>#NAME?</v>
      </c>
      <c r="AB42" s="14" t="e">
        <f ca="1">_xlfn.XLOOKUP($D42,[1]Base_Players!$A:$A,[1]Base_Players!H:H)*$K42</f>
        <v>#NAME?</v>
      </c>
      <c r="AC42" s="14" t="e">
        <f ca="1">_xlfn.XLOOKUP($D42,[1]Base_Players!$A:$A,[1]Base_Players!I:I)*$K42</f>
        <v>#NAME?</v>
      </c>
      <c r="AE42" s="15">
        <f t="shared" ca="1" si="2"/>
        <v>0</v>
      </c>
      <c r="AF42" s="15">
        <f t="shared" ca="1" si="3"/>
        <v>0</v>
      </c>
      <c r="AG42" s="13">
        <f t="shared" ca="1" si="4"/>
        <v>0</v>
      </c>
      <c r="AH42" s="15">
        <f t="shared" ca="1" si="5"/>
        <v>0</v>
      </c>
      <c r="AI42" s="15">
        <f t="shared" ca="1" si="6"/>
        <v>0</v>
      </c>
      <c r="AJ42" s="15">
        <f t="shared" ca="1" si="7"/>
        <v>0</v>
      </c>
      <c r="AK42" s="13">
        <f t="shared" ca="1" si="8"/>
        <v>0</v>
      </c>
      <c r="AL42" s="15">
        <f t="shared" ca="1" si="9"/>
        <v>0</v>
      </c>
      <c r="AM42" s="15">
        <f t="shared" ca="1" si="10"/>
        <v>0</v>
      </c>
      <c r="AN42" s="15">
        <f t="shared" ca="1" si="11"/>
        <v>0</v>
      </c>
      <c r="AO42" s="13">
        <f t="shared" ca="1" si="12"/>
        <v>0</v>
      </c>
      <c r="AP42" s="15">
        <f t="shared" ca="1" si="13"/>
        <v>0</v>
      </c>
    </row>
    <row r="43" spans="1:42" x14ac:dyDescent="0.25">
      <c r="A43" t="s">
        <v>240</v>
      </c>
      <c r="B43" t="s">
        <v>117</v>
      </c>
      <c r="D43" t="s">
        <v>89</v>
      </c>
      <c r="E43" t="s">
        <v>241</v>
      </c>
      <c r="F43">
        <v>206</v>
      </c>
      <c r="G43">
        <v>229.2</v>
      </c>
      <c r="H43" t="s">
        <v>100</v>
      </c>
      <c r="I43">
        <v>23.2</v>
      </c>
      <c r="J43" t="s">
        <v>242</v>
      </c>
      <c r="K43" s="12" t="e">
        <f ca="1">1.4*EXP(-G43/_xlfn.XLOOKUP(D43,[1]Base_Players!A:A,[1]Base_Players!O:O,100))</f>
        <v>#NAME?</v>
      </c>
      <c r="L43" s="12" t="e">
        <f t="shared" ca="1" si="0"/>
        <v>#NAME?</v>
      </c>
      <c r="M43">
        <v>37</v>
      </c>
      <c r="N43" s="13" t="e">
        <f t="shared" ca="1" si="1"/>
        <v>#NAME?</v>
      </c>
      <c r="O43">
        <v>42</v>
      </c>
      <c r="Q43" s="13">
        <v>13</v>
      </c>
      <c r="R43" s="14" t="e">
        <f ca="1">_xlfn.XLOOKUP($D43,[1]Base_Players!$A:$A,[1]Base_Players!J:J)*$K43</f>
        <v>#NAME?</v>
      </c>
      <c r="S43" s="14" t="e">
        <f ca="1">_xlfn.XLOOKUP($D43,[1]Base_Players!$A:$A,[1]Base_Players!K:K)*$K43</f>
        <v>#NAME?</v>
      </c>
      <c r="T43" s="14" t="e">
        <f ca="1">_xlfn.XLOOKUP($D43,[1]Base_Players!$A:$A,[1]Base_Players!L:L)*$K43</f>
        <v>#NAME?</v>
      </c>
      <c r="U43" s="14" t="e">
        <f ca="1">_xlfn.XLOOKUP($D43,[1]Base_Players!$A:$A,[1]Base_Players!M:M)*$K43</f>
        <v>#NAME?</v>
      </c>
      <c r="V43" s="14" t="e">
        <f ca="1">_xlfn.XLOOKUP($D43,[1]Base_Players!$A:$A,[1]Base_Players!N:N)*$K43</f>
        <v>#NAME?</v>
      </c>
      <c r="W43" s="14" t="e">
        <f ca="1">_xlfn.XLOOKUP($D43,[1]Base_Players!$A:$A,[1]Base_Players!C:C)*$K43</f>
        <v>#NAME?</v>
      </c>
      <c r="X43" s="14" t="e">
        <f ca="1">_xlfn.XLOOKUP($D43,[1]Base_Players!$A:$A,[1]Base_Players!D:D)*$K43</f>
        <v>#NAME?</v>
      </c>
      <c r="Y43" s="14" t="e">
        <f ca="1">_xlfn.XLOOKUP($D43,[1]Base_Players!$A:$A,[1]Base_Players!E:E)*$K43</f>
        <v>#NAME?</v>
      </c>
      <c r="Z43" s="14" t="e">
        <f ca="1">_xlfn.XLOOKUP($D43,[1]Base_Players!$A:$A,[1]Base_Players!F:F)*$K43</f>
        <v>#NAME?</v>
      </c>
      <c r="AA43" s="14" t="e">
        <f ca="1">_xlfn.XLOOKUP($D43,[1]Base_Players!$A:$A,[1]Base_Players!G:G)*$K43</f>
        <v>#NAME?</v>
      </c>
      <c r="AB43" s="14" t="e">
        <f ca="1">_xlfn.XLOOKUP($D43,[1]Base_Players!$A:$A,[1]Base_Players!H:H)*$K43</f>
        <v>#NAME?</v>
      </c>
      <c r="AC43" s="14" t="e">
        <f ca="1">_xlfn.XLOOKUP($D43,[1]Base_Players!$A:$A,[1]Base_Players!I:I)*$K43</f>
        <v>#NAME?</v>
      </c>
      <c r="AE43" s="15">
        <f t="shared" ca="1" si="2"/>
        <v>0</v>
      </c>
      <c r="AF43" s="15">
        <f t="shared" ca="1" si="3"/>
        <v>0</v>
      </c>
      <c r="AG43" s="13">
        <f t="shared" ca="1" si="4"/>
        <v>0</v>
      </c>
      <c r="AH43" s="15">
        <f t="shared" ca="1" si="5"/>
        <v>0</v>
      </c>
      <c r="AI43" s="15">
        <f t="shared" ca="1" si="6"/>
        <v>0</v>
      </c>
      <c r="AJ43" s="15">
        <f t="shared" ca="1" si="7"/>
        <v>0</v>
      </c>
      <c r="AK43" s="13">
        <f t="shared" ca="1" si="8"/>
        <v>0</v>
      </c>
      <c r="AL43" s="15">
        <f t="shared" ca="1" si="9"/>
        <v>0</v>
      </c>
      <c r="AM43" s="15">
        <f t="shared" ca="1" si="10"/>
        <v>0</v>
      </c>
      <c r="AN43" s="15">
        <f t="shared" ca="1" si="11"/>
        <v>0</v>
      </c>
      <c r="AO43" s="13">
        <f t="shared" ca="1" si="12"/>
        <v>0</v>
      </c>
      <c r="AP43" s="15">
        <f t="shared" ca="1" si="13"/>
        <v>0</v>
      </c>
    </row>
    <row r="44" spans="1:42" x14ac:dyDescent="0.25">
      <c r="A44" t="s">
        <v>243</v>
      </c>
      <c r="B44" t="s">
        <v>117</v>
      </c>
      <c r="D44" t="s">
        <v>92</v>
      </c>
      <c r="E44" t="s">
        <v>244</v>
      </c>
      <c r="F44">
        <v>132</v>
      </c>
      <c r="G44">
        <v>145.1</v>
      </c>
      <c r="H44" t="s">
        <v>100</v>
      </c>
      <c r="I44">
        <v>13.1</v>
      </c>
      <c r="J44" t="s">
        <v>245</v>
      </c>
      <c r="K44" s="12" t="e">
        <f ca="1">1.4*EXP(-G44/_xlfn.XLOOKUP(D44,[1]Base_Players!A:A,[1]Base_Players!O:O,100))</f>
        <v>#NAME?</v>
      </c>
      <c r="L44" s="12" t="e">
        <f t="shared" ca="1" si="0"/>
        <v>#NAME?</v>
      </c>
      <c r="M44">
        <v>34</v>
      </c>
      <c r="N44" s="13" t="e">
        <f t="shared" ca="1" si="1"/>
        <v>#NAME?</v>
      </c>
      <c r="O44">
        <v>43</v>
      </c>
      <c r="Q44" s="13">
        <v>16</v>
      </c>
      <c r="R44" s="14" t="e">
        <f ca="1">_xlfn.XLOOKUP($D44,[1]Base_Players!$A:$A,[1]Base_Players!J:J)*$K44</f>
        <v>#NAME?</v>
      </c>
      <c r="S44" s="14" t="e">
        <f ca="1">_xlfn.XLOOKUP($D44,[1]Base_Players!$A:$A,[1]Base_Players!K:K)*$K44</f>
        <v>#NAME?</v>
      </c>
      <c r="T44" s="14" t="e">
        <f ca="1">_xlfn.XLOOKUP($D44,[1]Base_Players!$A:$A,[1]Base_Players!L:L)*$K44</f>
        <v>#NAME?</v>
      </c>
      <c r="U44" s="14" t="e">
        <f ca="1">_xlfn.XLOOKUP($D44,[1]Base_Players!$A:$A,[1]Base_Players!M:M)*$K44</f>
        <v>#NAME?</v>
      </c>
      <c r="V44" s="14" t="e">
        <f ca="1">_xlfn.XLOOKUP($D44,[1]Base_Players!$A:$A,[1]Base_Players!N:N)*$K44</f>
        <v>#NAME?</v>
      </c>
      <c r="W44" s="14" t="e">
        <f ca="1">_xlfn.XLOOKUP($D44,[1]Base_Players!$A:$A,[1]Base_Players!C:C)*$K44</f>
        <v>#NAME?</v>
      </c>
      <c r="X44" s="14" t="e">
        <f ca="1">_xlfn.XLOOKUP($D44,[1]Base_Players!$A:$A,[1]Base_Players!D:D)*$K44</f>
        <v>#NAME?</v>
      </c>
      <c r="Y44" s="14" t="e">
        <f ca="1">_xlfn.XLOOKUP($D44,[1]Base_Players!$A:$A,[1]Base_Players!E:E)*$K44</f>
        <v>#NAME?</v>
      </c>
      <c r="Z44" s="14" t="e">
        <f ca="1">_xlfn.XLOOKUP($D44,[1]Base_Players!$A:$A,[1]Base_Players!F:F)*$K44</f>
        <v>#NAME?</v>
      </c>
      <c r="AA44" s="14" t="e">
        <f ca="1">_xlfn.XLOOKUP($D44,[1]Base_Players!$A:$A,[1]Base_Players!G:G)*$K44</f>
        <v>#NAME?</v>
      </c>
      <c r="AB44" s="14" t="e">
        <f ca="1">_xlfn.XLOOKUP($D44,[1]Base_Players!$A:$A,[1]Base_Players!H:H)*$K44</f>
        <v>#NAME?</v>
      </c>
      <c r="AC44" s="14" t="e">
        <f ca="1">_xlfn.XLOOKUP($D44,[1]Base_Players!$A:$A,[1]Base_Players!I:I)*$K44</f>
        <v>#NAME?</v>
      </c>
      <c r="AE44" s="15">
        <f t="shared" ca="1" si="2"/>
        <v>0</v>
      </c>
      <c r="AF44" s="15">
        <f t="shared" ca="1" si="3"/>
        <v>0</v>
      </c>
      <c r="AG44" s="13">
        <f t="shared" ca="1" si="4"/>
        <v>0</v>
      </c>
      <c r="AH44" s="15">
        <f t="shared" ca="1" si="5"/>
        <v>0</v>
      </c>
      <c r="AI44" s="15">
        <f t="shared" ca="1" si="6"/>
        <v>0</v>
      </c>
      <c r="AJ44" s="15">
        <f t="shared" ca="1" si="7"/>
        <v>0</v>
      </c>
      <c r="AK44" s="13">
        <f t="shared" ca="1" si="8"/>
        <v>0</v>
      </c>
      <c r="AL44" s="15">
        <f t="shared" ca="1" si="9"/>
        <v>0</v>
      </c>
      <c r="AM44" s="15">
        <f t="shared" ca="1" si="10"/>
        <v>0</v>
      </c>
      <c r="AN44" s="15">
        <f t="shared" ca="1" si="11"/>
        <v>0</v>
      </c>
      <c r="AO44" s="13">
        <f t="shared" ca="1" si="12"/>
        <v>0</v>
      </c>
      <c r="AP44" s="15">
        <f t="shared" ca="1" si="13"/>
        <v>0</v>
      </c>
    </row>
    <row r="45" spans="1:42" x14ac:dyDescent="0.25">
      <c r="A45" t="s">
        <v>246</v>
      </c>
      <c r="B45" t="s">
        <v>117</v>
      </c>
      <c r="D45" t="s">
        <v>92</v>
      </c>
      <c r="E45" t="s">
        <v>247</v>
      </c>
      <c r="F45">
        <v>177</v>
      </c>
      <c r="G45">
        <v>188.3</v>
      </c>
      <c r="H45" t="s">
        <v>100</v>
      </c>
      <c r="I45">
        <v>11.3</v>
      </c>
      <c r="J45" t="s">
        <v>248</v>
      </c>
      <c r="K45" s="12" t="e">
        <f ca="1">1.4*EXP(-G45/_xlfn.XLOOKUP(D45,[1]Base_Players!A:A,[1]Base_Players!O:O,100))</f>
        <v>#NAME?</v>
      </c>
      <c r="L45" s="12" t="e">
        <f t="shared" ca="1" si="0"/>
        <v>#NAME?</v>
      </c>
      <c r="M45">
        <v>44</v>
      </c>
      <c r="N45" s="13" t="e">
        <f t="shared" ca="1" si="1"/>
        <v>#NAME?</v>
      </c>
      <c r="O45">
        <v>44</v>
      </c>
      <c r="Q45" s="13">
        <v>13</v>
      </c>
      <c r="R45" s="14" t="e">
        <f ca="1">_xlfn.XLOOKUP($D45,[1]Base_Players!$A:$A,[1]Base_Players!J:J)*$K45</f>
        <v>#NAME?</v>
      </c>
      <c r="S45" s="14" t="e">
        <f ca="1">_xlfn.XLOOKUP($D45,[1]Base_Players!$A:$A,[1]Base_Players!K:K)*$K45</f>
        <v>#NAME?</v>
      </c>
      <c r="T45" s="14" t="e">
        <f ca="1">_xlfn.XLOOKUP($D45,[1]Base_Players!$A:$A,[1]Base_Players!L:L)*$K45</f>
        <v>#NAME?</v>
      </c>
      <c r="U45" s="14" t="e">
        <f ca="1">_xlfn.XLOOKUP($D45,[1]Base_Players!$A:$A,[1]Base_Players!M:M)*$K45</f>
        <v>#NAME?</v>
      </c>
      <c r="V45" s="14" t="e">
        <f ca="1">_xlfn.XLOOKUP($D45,[1]Base_Players!$A:$A,[1]Base_Players!N:N)*$K45</f>
        <v>#NAME?</v>
      </c>
      <c r="W45" s="14" t="e">
        <f ca="1">_xlfn.XLOOKUP($D45,[1]Base_Players!$A:$A,[1]Base_Players!C:C)*$K45</f>
        <v>#NAME?</v>
      </c>
      <c r="X45" s="14" t="e">
        <f ca="1">_xlfn.XLOOKUP($D45,[1]Base_Players!$A:$A,[1]Base_Players!D:D)*$K45</f>
        <v>#NAME?</v>
      </c>
      <c r="Y45" s="14" t="e">
        <f ca="1">_xlfn.XLOOKUP($D45,[1]Base_Players!$A:$A,[1]Base_Players!E:E)*$K45</f>
        <v>#NAME?</v>
      </c>
      <c r="Z45" s="14" t="e">
        <f ca="1">_xlfn.XLOOKUP($D45,[1]Base_Players!$A:$A,[1]Base_Players!F:F)*$K45</f>
        <v>#NAME?</v>
      </c>
      <c r="AA45" s="14" t="e">
        <f ca="1">_xlfn.XLOOKUP($D45,[1]Base_Players!$A:$A,[1]Base_Players!G:G)*$K45</f>
        <v>#NAME?</v>
      </c>
      <c r="AB45" s="14" t="e">
        <f ca="1">_xlfn.XLOOKUP($D45,[1]Base_Players!$A:$A,[1]Base_Players!H:H)*$K45</f>
        <v>#NAME?</v>
      </c>
      <c r="AC45" s="14" t="e">
        <f ca="1">_xlfn.XLOOKUP($D45,[1]Base_Players!$A:$A,[1]Base_Players!I:I)*$K45</f>
        <v>#NAME?</v>
      </c>
      <c r="AE45" s="15">
        <f t="shared" ca="1" si="2"/>
        <v>0</v>
      </c>
      <c r="AF45" s="15">
        <f t="shared" ca="1" si="3"/>
        <v>0</v>
      </c>
      <c r="AG45" s="13">
        <f t="shared" ca="1" si="4"/>
        <v>0</v>
      </c>
      <c r="AH45" s="15">
        <f t="shared" ca="1" si="5"/>
        <v>0</v>
      </c>
      <c r="AI45" s="15">
        <f t="shared" ca="1" si="6"/>
        <v>0</v>
      </c>
      <c r="AJ45" s="15">
        <f t="shared" ca="1" si="7"/>
        <v>0</v>
      </c>
      <c r="AK45" s="13">
        <f t="shared" ca="1" si="8"/>
        <v>0</v>
      </c>
      <c r="AL45" s="15">
        <f t="shared" ca="1" si="9"/>
        <v>0</v>
      </c>
      <c r="AM45" s="15">
        <f t="shared" ca="1" si="10"/>
        <v>0</v>
      </c>
      <c r="AN45" s="15">
        <f t="shared" ca="1" si="11"/>
        <v>0</v>
      </c>
      <c r="AO45" s="13">
        <f t="shared" ca="1" si="12"/>
        <v>0</v>
      </c>
      <c r="AP45" s="15">
        <f t="shared" ca="1" si="13"/>
        <v>0</v>
      </c>
    </row>
    <row r="46" spans="1:42" x14ac:dyDescent="0.25">
      <c r="A46" t="s">
        <v>249</v>
      </c>
      <c r="B46" t="s">
        <v>117</v>
      </c>
      <c r="D46" t="s">
        <v>92</v>
      </c>
      <c r="E46" t="s">
        <v>250</v>
      </c>
      <c r="F46">
        <v>246</v>
      </c>
      <c r="G46">
        <v>238.3</v>
      </c>
      <c r="H46" t="s">
        <v>100</v>
      </c>
      <c r="I46">
        <v>-7.7</v>
      </c>
      <c r="J46" t="s">
        <v>251</v>
      </c>
      <c r="K46" s="12" t="e">
        <f ca="1">1.4*EXP(-G46/_xlfn.XLOOKUP(D46,[1]Base_Players!A:A,[1]Base_Players!O:O,100))</f>
        <v>#NAME?</v>
      </c>
      <c r="L46" s="12" t="e">
        <f t="shared" ca="1" si="0"/>
        <v>#NAME?</v>
      </c>
      <c r="M46">
        <v>47</v>
      </c>
      <c r="N46" s="13" t="e">
        <f t="shared" ca="1" si="1"/>
        <v>#NAME?</v>
      </c>
      <c r="O46">
        <v>45</v>
      </c>
      <c r="Q46" s="13">
        <v>10</v>
      </c>
      <c r="R46" s="14" t="e">
        <f ca="1">_xlfn.XLOOKUP($D46,[1]Base_Players!$A:$A,[1]Base_Players!J:J)*$K46</f>
        <v>#NAME?</v>
      </c>
      <c r="S46" s="14" t="e">
        <f ca="1">_xlfn.XLOOKUP($D46,[1]Base_Players!$A:$A,[1]Base_Players!K:K)*$K46</f>
        <v>#NAME?</v>
      </c>
      <c r="T46" s="14" t="e">
        <f ca="1">_xlfn.XLOOKUP($D46,[1]Base_Players!$A:$A,[1]Base_Players!L:L)*$K46</f>
        <v>#NAME?</v>
      </c>
      <c r="U46" s="14" t="e">
        <f ca="1">_xlfn.XLOOKUP($D46,[1]Base_Players!$A:$A,[1]Base_Players!M:M)*$K46</f>
        <v>#NAME?</v>
      </c>
      <c r="V46" s="14" t="e">
        <f ca="1">_xlfn.XLOOKUP($D46,[1]Base_Players!$A:$A,[1]Base_Players!N:N)*$K46</f>
        <v>#NAME?</v>
      </c>
      <c r="W46" s="14" t="e">
        <f ca="1">_xlfn.XLOOKUP($D46,[1]Base_Players!$A:$A,[1]Base_Players!C:C)*$K46</f>
        <v>#NAME?</v>
      </c>
      <c r="X46" s="14" t="e">
        <f ca="1">_xlfn.XLOOKUP($D46,[1]Base_Players!$A:$A,[1]Base_Players!D:D)*$K46</f>
        <v>#NAME?</v>
      </c>
      <c r="Y46" s="14" t="e">
        <f ca="1">_xlfn.XLOOKUP($D46,[1]Base_Players!$A:$A,[1]Base_Players!E:E)*$K46</f>
        <v>#NAME?</v>
      </c>
      <c r="Z46" s="14" t="e">
        <f ca="1">_xlfn.XLOOKUP($D46,[1]Base_Players!$A:$A,[1]Base_Players!F:F)*$K46</f>
        <v>#NAME?</v>
      </c>
      <c r="AA46" s="14" t="e">
        <f ca="1">_xlfn.XLOOKUP($D46,[1]Base_Players!$A:$A,[1]Base_Players!G:G)*$K46</f>
        <v>#NAME?</v>
      </c>
      <c r="AB46" s="14" t="e">
        <f ca="1">_xlfn.XLOOKUP($D46,[1]Base_Players!$A:$A,[1]Base_Players!H:H)*$K46</f>
        <v>#NAME?</v>
      </c>
      <c r="AC46" s="14" t="e">
        <f ca="1">_xlfn.XLOOKUP($D46,[1]Base_Players!$A:$A,[1]Base_Players!I:I)*$K46</f>
        <v>#NAME?</v>
      </c>
      <c r="AE46" s="15">
        <f t="shared" ca="1" si="2"/>
        <v>0</v>
      </c>
      <c r="AF46" s="15">
        <f t="shared" ca="1" si="3"/>
        <v>0</v>
      </c>
      <c r="AG46" s="13">
        <f t="shared" ca="1" si="4"/>
        <v>0</v>
      </c>
      <c r="AH46" s="15">
        <f t="shared" ca="1" si="5"/>
        <v>0</v>
      </c>
      <c r="AI46" s="15">
        <f t="shared" ca="1" si="6"/>
        <v>0</v>
      </c>
      <c r="AJ46" s="15">
        <f t="shared" ca="1" si="7"/>
        <v>0</v>
      </c>
      <c r="AK46" s="13">
        <f t="shared" ca="1" si="8"/>
        <v>0</v>
      </c>
      <c r="AL46" s="15">
        <f t="shared" ca="1" si="9"/>
        <v>0</v>
      </c>
      <c r="AM46" s="15">
        <f t="shared" ca="1" si="10"/>
        <v>0</v>
      </c>
      <c r="AN46" s="15">
        <f t="shared" ca="1" si="11"/>
        <v>0</v>
      </c>
      <c r="AO46" s="13">
        <f t="shared" ca="1" si="12"/>
        <v>0</v>
      </c>
      <c r="AP46" s="15">
        <f t="shared" ca="1" si="13"/>
        <v>0</v>
      </c>
    </row>
    <row r="47" spans="1:42" x14ac:dyDescent="0.25">
      <c r="A47" t="s">
        <v>252</v>
      </c>
      <c r="B47" t="s">
        <v>117</v>
      </c>
      <c r="D47" t="s">
        <v>92</v>
      </c>
      <c r="E47" t="s">
        <v>253</v>
      </c>
      <c r="F47">
        <v>202</v>
      </c>
      <c r="G47">
        <v>225.5</v>
      </c>
      <c r="H47" t="s">
        <v>100</v>
      </c>
      <c r="I47">
        <v>23.5</v>
      </c>
      <c r="J47" t="s">
        <v>254</v>
      </c>
      <c r="K47" s="12" t="e">
        <f ca="1">1.4*EXP(-G47/_xlfn.XLOOKUP(D47,[1]Base_Players!A:A,[1]Base_Players!O:O,100))</f>
        <v>#NAME?</v>
      </c>
      <c r="L47" s="12" t="e">
        <f t="shared" ca="1" si="0"/>
        <v>#NAME?</v>
      </c>
      <c r="M47">
        <v>45</v>
      </c>
      <c r="N47" s="13" t="e">
        <f t="shared" ca="1" si="1"/>
        <v>#NAME?</v>
      </c>
      <c r="O47">
        <v>46</v>
      </c>
      <c r="Q47" s="13">
        <v>13</v>
      </c>
      <c r="R47" s="14" t="e">
        <f ca="1">_xlfn.XLOOKUP($D47,[1]Base_Players!$A:$A,[1]Base_Players!J:J)*$K47</f>
        <v>#NAME?</v>
      </c>
      <c r="S47" s="14" t="e">
        <f ca="1">_xlfn.XLOOKUP($D47,[1]Base_Players!$A:$A,[1]Base_Players!K:K)*$K47</f>
        <v>#NAME?</v>
      </c>
      <c r="T47" s="14" t="e">
        <f ca="1">_xlfn.XLOOKUP($D47,[1]Base_Players!$A:$A,[1]Base_Players!L:L)*$K47</f>
        <v>#NAME?</v>
      </c>
      <c r="U47" s="14" t="e">
        <f ca="1">_xlfn.XLOOKUP($D47,[1]Base_Players!$A:$A,[1]Base_Players!M:M)*$K47</f>
        <v>#NAME?</v>
      </c>
      <c r="V47" s="14" t="e">
        <f ca="1">_xlfn.XLOOKUP($D47,[1]Base_Players!$A:$A,[1]Base_Players!N:N)*$K47</f>
        <v>#NAME?</v>
      </c>
      <c r="W47" s="14" t="e">
        <f ca="1">_xlfn.XLOOKUP($D47,[1]Base_Players!$A:$A,[1]Base_Players!C:C)*$K47</f>
        <v>#NAME?</v>
      </c>
      <c r="X47" s="14" t="e">
        <f ca="1">_xlfn.XLOOKUP($D47,[1]Base_Players!$A:$A,[1]Base_Players!D:D)*$K47</f>
        <v>#NAME?</v>
      </c>
      <c r="Y47" s="14" t="e">
        <f ca="1">_xlfn.XLOOKUP($D47,[1]Base_Players!$A:$A,[1]Base_Players!E:E)*$K47</f>
        <v>#NAME?</v>
      </c>
      <c r="Z47" s="14" t="e">
        <f ca="1">_xlfn.XLOOKUP($D47,[1]Base_Players!$A:$A,[1]Base_Players!F:F)*$K47</f>
        <v>#NAME?</v>
      </c>
      <c r="AA47" s="14" t="e">
        <f ca="1">_xlfn.XLOOKUP($D47,[1]Base_Players!$A:$A,[1]Base_Players!G:G)*$K47</f>
        <v>#NAME?</v>
      </c>
      <c r="AB47" s="14" t="e">
        <f ca="1">_xlfn.XLOOKUP($D47,[1]Base_Players!$A:$A,[1]Base_Players!H:H)*$K47</f>
        <v>#NAME?</v>
      </c>
      <c r="AC47" s="14" t="e">
        <f ca="1">_xlfn.XLOOKUP($D47,[1]Base_Players!$A:$A,[1]Base_Players!I:I)*$K47</f>
        <v>#NAME?</v>
      </c>
      <c r="AE47" s="15">
        <f t="shared" ca="1" si="2"/>
        <v>0</v>
      </c>
      <c r="AF47" s="15">
        <f t="shared" ca="1" si="3"/>
        <v>0</v>
      </c>
      <c r="AG47" s="13">
        <f t="shared" ca="1" si="4"/>
        <v>0</v>
      </c>
      <c r="AH47" s="15">
        <f t="shared" ca="1" si="5"/>
        <v>0</v>
      </c>
      <c r="AI47" s="15">
        <f t="shared" ca="1" si="6"/>
        <v>0</v>
      </c>
      <c r="AJ47" s="15">
        <f t="shared" ca="1" si="7"/>
        <v>0</v>
      </c>
      <c r="AK47" s="13">
        <f t="shared" ca="1" si="8"/>
        <v>0</v>
      </c>
      <c r="AL47" s="15">
        <f t="shared" ca="1" si="9"/>
        <v>0</v>
      </c>
      <c r="AM47" s="15">
        <f t="shared" ca="1" si="10"/>
        <v>0</v>
      </c>
      <c r="AN47" s="15">
        <f t="shared" ca="1" si="11"/>
        <v>0</v>
      </c>
      <c r="AO47" s="13">
        <f t="shared" ca="1" si="12"/>
        <v>0</v>
      </c>
      <c r="AP47" s="15">
        <f t="shared" ca="1" si="13"/>
        <v>0</v>
      </c>
    </row>
    <row r="48" spans="1:42" x14ac:dyDescent="0.25">
      <c r="A48" t="s">
        <v>255</v>
      </c>
      <c r="B48" t="s">
        <v>117</v>
      </c>
      <c r="D48" t="s">
        <v>92</v>
      </c>
      <c r="E48" t="s">
        <v>256</v>
      </c>
      <c r="F48">
        <v>199</v>
      </c>
      <c r="G48">
        <v>231.5</v>
      </c>
      <c r="H48" t="s">
        <v>100</v>
      </c>
      <c r="I48">
        <v>32.5</v>
      </c>
      <c r="J48" t="s">
        <v>257</v>
      </c>
      <c r="K48" s="12" t="e">
        <f ca="1">1.4*EXP(-G48/_xlfn.XLOOKUP(D48,[1]Base_Players!A:A,[1]Base_Players!O:O,100))</f>
        <v>#NAME?</v>
      </c>
      <c r="L48" s="12" t="e">
        <f t="shared" ca="1" si="0"/>
        <v>#NAME?</v>
      </c>
      <c r="M48">
        <v>46</v>
      </c>
      <c r="N48" s="13" t="e">
        <f t="shared" ca="1" si="1"/>
        <v>#NAME?</v>
      </c>
      <c r="O48">
        <v>47</v>
      </c>
      <c r="Q48" s="13">
        <v>13</v>
      </c>
      <c r="R48" s="14" t="e">
        <f ca="1">_xlfn.XLOOKUP($D48,[1]Base_Players!$A:$A,[1]Base_Players!J:J)*$K48</f>
        <v>#NAME?</v>
      </c>
      <c r="S48" s="14" t="e">
        <f ca="1">_xlfn.XLOOKUP($D48,[1]Base_Players!$A:$A,[1]Base_Players!K:K)*$K48</f>
        <v>#NAME?</v>
      </c>
      <c r="T48" s="14" t="e">
        <f ca="1">_xlfn.XLOOKUP($D48,[1]Base_Players!$A:$A,[1]Base_Players!L:L)*$K48</f>
        <v>#NAME?</v>
      </c>
      <c r="U48" s="14" t="e">
        <f ca="1">_xlfn.XLOOKUP($D48,[1]Base_Players!$A:$A,[1]Base_Players!M:M)*$K48</f>
        <v>#NAME?</v>
      </c>
      <c r="V48" s="14" t="e">
        <f ca="1">_xlfn.XLOOKUP($D48,[1]Base_Players!$A:$A,[1]Base_Players!N:N)*$K48</f>
        <v>#NAME?</v>
      </c>
      <c r="W48" s="14" t="e">
        <f ca="1">_xlfn.XLOOKUP($D48,[1]Base_Players!$A:$A,[1]Base_Players!C:C)*$K48</f>
        <v>#NAME?</v>
      </c>
      <c r="X48" s="14" t="e">
        <f ca="1">_xlfn.XLOOKUP($D48,[1]Base_Players!$A:$A,[1]Base_Players!D:D)*$K48</f>
        <v>#NAME?</v>
      </c>
      <c r="Y48" s="14" t="e">
        <f ca="1">_xlfn.XLOOKUP($D48,[1]Base_Players!$A:$A,[1]Base_Players!E:E)*$K48</f>
        <v>#NAME?</v>
      </c>
      <c r="Z48" s="14" t="e">
        <f ca="1">_xlfn.XLOOKUP($D48,[1]Base_Players!$A:$A,[1]Base_Players!F:F)*$K48</f>
        <v>#NAME?</v>
      </c>
      <c r="AA48" s="14" t="e">
        <f ca="1">_xlfn.XLOOKUP($D48,[1]Base_Players!$A:$A,[1]Base_Players!G:G)*$K48</f>
        <v>#NAME?</v>
      </c>
      <c r="AB48" s="14" t="e">
        <f ca="1">_xlfn.XLOOKUP($D48,[1]Base_Players!$A:$A,[1]Base_Players!H:H)*$K48</f>
        <v>#NAME?</v>
      </c>
      <c r="AC48" s="14" t="e">
        <f ca="1">_xlfn.XLOOKUP($D48,[1]Base_Players!$A:$A,[1]Base_Players!I:I)*$K48</f>
        <v>#NAME?</v>
      </c>
      <c r="AE48" s="15">
        <f t="shared" ca="1" si="2"/>
        <v>0</v>
      </c>
      <c r="AF48" s="15">
        <f t="shared" ca="1" si="3"/>
        <v>0</v>
      </c>
      <c r="AG48" s="13">
        <f t="shared" ca="1" si="4"/>
        <v>0</v>
      </c>
      <c r="AH48" s="15">
        <f t="shared" ca="1" si="5"/>
        <v>0</v>
      </c>
      <c r="AI48" s="15">
        <f t="shared" ca="1" si="6"/>
        <v>0</v>
      </c>
      <c r="AJ48" s="15">
        <f t="shared" ca="1" si="7"/>
        <v>0</v>
      </c>
      <c r="AK48" s="13">
        <f t="shared" ca="1" si="8"/>
        <v>0</v>
      </c>
      <c r="AL48" s="15">
        <f t="shared" ca="1" si="9"/>
        <v>0</v>
      </c>
      <c r="AM48" s="15">
        <f t="shared" ca="1" si="10"/>
        <v>0</v>
      </c>
      <c r="AN48" s="15">
        <f t="shared" ca="1" si="11"/>
        <v>0</v>
      </c>
      <c r="AO48" s="13">
        <f t="shared" ca="1" si="12"/>
        <v>0</v>
      </c>
      <c r="AP48" s="15">
        <f t="shared" ca="1" si="13"/>
        <v>0</v>
      </c>
    </row>
  </sheetData>
  <conditionalFormatting sqref="L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1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1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1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1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1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1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1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1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1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1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N1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O1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P1">
    <cfRule type="colorScale" priority="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CD49-5CB1-42BB-9C3F-BAF80D2ABB32}">
  <sheetPr codeName="Sheet4"/>
  <dimension ref="A1:O5"/>
  <sheetViews>
    <sheetView workbookViewId="0"/>
  </sheetViews>
  <sheetFormatPr defaultRowHeight="15" x14ac:dyDescent="0.25"/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t="s">
        <v>89</v>
      </c>
      <c r="B2">
        <v>16</v>
      </c>
      <c r="C2">
        <v>180</v>
      </c>
      <c r="D2">
        <v>850</v>
      </c>
      <c r="E2">
        <v>7</v>
      </c>
      <c r="F2">
        <v>40</v>
      </c>
      <c r="G2">
        <v>25</v>
      </c>
      <c r="H2">
        <v>275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125</v>
      </c>
    </row>
    <row r="3" spans="1:15" x14ac:dyDescent="0.25">
      <c r="A3" t="s">
        <v>90</v>
      </c>
      <c r="B3">
        <v>16</v>
      </c>
      <c r="C3">
        <v>5</v>
      </c>
      <c r="D3">
        <v>35</v>
      </c>
      <c r="E3">
        <v>0</v>
      </c>
      <c r="F3">
        <v>90</v>
      </c>
      <c r="G3">
        <v>65</v>
      </c>
      <c r="H3">
        <v>1100</v>
      </c>
      <c r="I3">
        <v>9</v>
      </c>
      <c r="J3">
        <v>0</v>
      </c>
      <c r="K3">
        <v>0</v>
      </c>
      <c r="L3">
        <v>0</v>
      </c>
      <c r="M3">
        <v>0</v>
      </c>
      <c r="N3">
        <v>0</v>
      </c>
      <c r="O3">
        <v>140</v>
      </c>
    </row>
    <row r="4" spans="1:15" x14ac:dyDescent="0.25">
      <c r="A4" t="s">
        <v>91</v>
      </c>
      <c r="B4">
        <v>16</v>
      </c>
      <c r="C4">
        <v>40</v>
      </c>
      <c r="D4">
        <v>220</v>
      </c>
      <c r="E4">
        <v>2</v>
      </c>
      <c r="F4">
        <v>0</v>
      </c>
      <c r="G4">
        <v>0</v>
      </c>
      <c r="H4">
        <v>0</v>
      </c>
      <c r="I4">
        <v>0</v>
      </c>
      <c r="J4">
        <v>500</v>
      </c>
      <c r="K4">
        <v>315</v>
      </c>
      <c r="L4">
        <v>3200</v>
      </c>
      <c r="M4">
        <v>18</v>
      </c>
      <c r="N4">
        <v>12</v>
      </c>
      <c r="O4">
        <v>250</v>
      </c>
    </row>
    <row r="5" spans="1:15" x14ac:dyDescent="0.25">
      <c r="A5" t="s">
        <v>92</v>
      </c>
      <c r="B5">
        <v>16</v>
      </c>
      <c r="C5">
        <v>2</v>
      </c>
      <c r="D5">
        <v>10</v>
      </c>
      <c r="E5">
        <v>0</v>
      </c>
      <c r="F5">
        <v>45</v>
      </c>
      <c r="G5">
        <v>35</v>
      </c>
      <c r="H5">
        <v>450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Team_Total</vt:lpstr>
      <vt:lpstr>Team_Passing</vt:lpstr>
      <vt:lpstr>Team_Rushing</vt:lpstr>
      <vt:lpstr>Rookies</vt:lpstr>
      <vt:lpstr>Base_Rookies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Johnson</dc:creator>
  <cp:lastModifiedBy>Brad Johnson</cp:lastModifiedBy>
  <dcterms:created xsi:type="dcterms:W3CDTF">2025-03-19T01:22:09Z</dcterms:created>
  <dcterms:modified xsi:type="dcterms:W3CDTF">2025-03-19T01:22:10Z</dcterms:modified>
</cp:coreProperties>
</file>