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53B28623-8D61-4169-A1C9-09A9091BB264}"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I3" i="1" s="1"/>
  <c r="AH4" i="1"/>
  <c r="AG4" i="1"/>
  <c r="AF4" i="1"/>
  <c r="AE4" i="1"/>
  <c r="AE3" i="1" s="1"/>
  <c r="Z4" i="1"/>
  <c r="AJ3" i="1"/>
  <c r="AD3" i="1"/>
  <c r="AC3" i="1"/>
  <c r="AB3" i="1"/>
  <c r="AA3" i="1"/>
  <c r="AH3" i="1" l="1"/>
  <c r="AL3" i="1"/>
  <c r="AP3" i="1"/>
  <c r="AT3" i="1"/>
  <c r="AX3" i="1"/>
  <c r="AN3" i="1"/>
  <c r="AR3" i="1"/>
  <c r="AV3" i="1"/>
  <c r="AG3" i="1"/>
  <c r="AK3" i="1"/>
  <c r="AO3" i="1"/>
  <c r="AS3" i="1"/>
  <c r="AW3" i="1"/>
  <c r="AF3" i="1"/>
</calcChain>
</file>

<file path=xl/sharedStrings.xml><?xml version="1.0" encoding="utf-8"?>
<sst xmlns="http://schemas.openxmlformats.org/spreadsheetml/2006/main" count="7336" uniqueCount="882">
  <si>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</si>
  <si>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</si>
  <si>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</si>
  <si>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</si>
  <si>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</si>
  <si>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</si>
  <si>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</si>
  <si>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</si>
  <si>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</si>
  <si>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</si>
  <si>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</si>
  <si>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</si>
  <si>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</si>
  <si>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</si>
  <si>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</si>
  <si>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</si>
  <si>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</si>
  <si>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</si>
  <si>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</si>
  <si>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</si>
  <si>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</si>
  <si>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</si>
  <si>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</si>
  <si>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</si>
  <si>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</si>
  <si>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</si>
  <si>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</si>
  <si>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</si>
  <si>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</si>
  <si>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</si>
  <si>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</si>
  <si>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</si>
  <si>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</si>
  <si>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</si>
  <si>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</si>
  <si>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</si>
  <si>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</si>
  <si>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</si>
  <si>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</si>
  <si>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</si>
  <si>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</si>
  <si>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</si>
  <si>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</si>
  <si>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</si>
  <si>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</si>
  <si>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</si>
  <si>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</si>
  <si>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</si>
  <si>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</si>
  <si>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</si>
  <si>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</si>
  <si>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</si>
  <si>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</si>
  <si>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</si>
  <si>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</si>
  <si>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</si>
  <si>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</si>
  <si>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</si>
  <si>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</si>
  <si>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</si>
  <si>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</si>
  <si>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</si>
  <si>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</si>
  <si>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</si>
  <si>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</si>
  <si>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</si>
  <si>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</si>
  <si>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</si>
  <si>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</si>
  <si>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</si>
  <si>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</si>
  <si>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</si>
  <si>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</si>
  <si>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</si>
  <si>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</si>
  <si>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</si>
  <si>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</si>
  <si>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</si>
  <si>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</si>
  <si>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</si>
  <si>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</si>
  <si>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</si>
  <si>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</si>
  <si>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</si>
  <si>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</si>
  <si>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</si>
  <si>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</si>
  <si>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</si>
  <si>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</si>
  <si>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</si>
  <si>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</si>
  <si>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</si>
  <si>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</si>
  <si>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</si>
  <si>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</si>
  <si>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</si>
  <si>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</si>
  <si>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</si>
  <si>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</si>
  <si>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</si>
  <si>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</si>
  <si>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</si>
  <si>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</si>
  <si>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</si>
  <si>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</si>
  <si>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</si>
  <si>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</si>
  <si>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</si>
  <si>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</si>
  <si>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</si>
  <si>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</si>
  <si>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</si>
  <si>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</si>
  <si>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</si>
  <si>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</si>
  <si>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</si>
  <si>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</si>
  <si>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</si>
  <si>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</si>
  <si>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</si>
  <si>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</si>
  <si>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</si>
  <si>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</si>
  <si>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</si>
  <si>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</si>
  <si>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</si>
  <si>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</si>
  <si>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</si>
  <si>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</si>
  <si>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</si>
  <si>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</si>
  <si>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</si>
  <si>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</si>
  <si>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</si>
  <si>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</si>
  <si>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</si>
  <si>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</si>
  <si>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</si>
  <si>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</si>
  <si>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</si>
  <si>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</si>
  <si>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</si>
  <si>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</si>
  <si>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</si>
  <si>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</si>
  <si>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</si>
  <si>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</si>
  <si>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</si>
  <si>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</si>
  <si>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</si>
  <si>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</si>
  <si>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</si>
  <si>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</si>
  <si>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</si>
  <si>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</si>
  <si>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</si>
  <si>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</si>
  <si>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</si>
  <si>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</si>
  <si>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</si>
  <si>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</si>
  <si>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</si>
  <si>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</si>
  <si>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</si>
  <si>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</si>
  <si>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</si>
  <si>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</si>
  <si>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</si>
  <si>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</si>
  <si>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</si>
  <si>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</si>
  <si>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</si>
  <si>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</si>
  <si>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</si>
  <si>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</si>
  <si>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</si>
  <si>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</si>
  <si>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</si>
  <si>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</si>
  <si>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</si>
  <si>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</si>
  <si>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</si>
  <si>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</si>
  <si>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</si>
  <si>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</si>
  <si>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</si>
  <si>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</si>
  <si>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</si>
  <si>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</si>
  <si>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</si>
  <si>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</si>
  <si>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</si>
  <si>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</si>
  <si>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</si>
  <si>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</si>
  <si>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</si>
  <si>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</si>
  <si>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</si>
  <si>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</si>
  <si>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</si>
  <si>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</si>
  <si>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</si>
  <si>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</si>
  <si>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</si>
  <si>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</si>
  <si>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</si>
  <si>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</si>
  <si>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</si>
  <si>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</si>
  <si>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</si>
  <si>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</si>
  <si>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</si>
  <si>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</si>
  <si>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</si>
  <si>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</si>
  <si>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</si>
  <si>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</si>
  <si>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</si>
  <si>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</si>
  <si>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</si>
  <si>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</si>
  <si>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</si>
  <si>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</si>
  <si>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</si>
  <si>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</si>
  <si>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</si>
  <si>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</si>
  <si>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</si>
  <si>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</si>
  <si>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</si>
  <si>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</si>
  <si>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</si>
  <si>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</si>
  <si>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</si>
  <si>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</si>
  <si>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</si>
  <si>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</si>
  <si>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</si>
  <si>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</si>
  <si>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</si>
  <si>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</si>
  <si>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</si>
  <si>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</si>
  <si>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</si>
  <si>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</si>
  <si>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</si>
  <si>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</si>
  <si>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</si>
  <si>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</si>
  <si>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</si>
  <si>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</si>
  <si>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</si>
  <si>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</si>
  <si>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</si>
  <si>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</si>
  <si>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</si>
  <si>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</si>
  <si>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</si>
  <si>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</si>
  <si>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</si>
  <si>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</si>
  <si>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</si>
  <si>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</si>
  <si>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</si>
  <si>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</si>
  <si>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</si>
  <si>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</si>
  <si>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</si>
  <si>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</si>
  <si>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</si>
  <si>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</si>
  <si>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</si>
  <si>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</si>
  <si>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</si>
  <si>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</si>
  <si>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</si>
  <si>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</si>
  <si>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</si>
  <si>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</si>
  <si>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</si>
  <si>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</si>
  <si>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</si>
  <si>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</si>
  <si>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</si>
  <si>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</si>
  <si>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</si>
  <si>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</si>
  <si>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</si>
  <si>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</si>
  <si>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</si>
  <si>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</si>
  <si>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</si>
  <si>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</si>
  <si>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</si>
  <si>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</si>
  <si>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</si>
  <si>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</si>
  <si>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</si>
  <si>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</si>
  <si>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</si>
  <si>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</si>
  <si>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</si>
  <si>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</si>
  <si>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</si>
  <si>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</si>
  <si>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</si>
  <si>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</si>
  <si>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</si>
  <si>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</si>
  <si>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</si>
  <si>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</si>
  <si>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</si>
  <si>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</si>
  <si>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</si>
  <si>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</si>
  <si>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</si>
  <si>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</si>
  <si>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</si>
  <si>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</si>
  <si>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</si>
  <si>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</si>
  <si>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</si>
  <si>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</si>
  <si>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</si>
  <si>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</si>
  <si>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</si>
  <si>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</si>
  <si>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</si>
  <si>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</si>
  <si>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</si>
  <si>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</si>
  <si>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</si>
  <si>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</si>
  <si>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</si>
  <si>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</si>
  <si>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</si>
  <si>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</si>
  <si>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</si>
  <si>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</si>
  <si>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</si>
  <si>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</si>
  <si>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</si>
  <si>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</si>
  <si>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</si>
  <si>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</si>
  <si>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</si>
  <si>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</si>
  <si>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</si>
  <si>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</si>
  <si>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</si>
  <si>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</si>
  <si>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</si>
  <si>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</si>
  <si>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</si>
  <si>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</si>
  <si>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</si>
  <si>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</si>
  <si>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</si>
  <si>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</si>
  <si>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</si>
  <si>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</si>
  <si>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</si>
  <si>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</si>
  <si>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</si>
  <si>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</si>
  <si>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</si>
  <si>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</si>
  <si>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</si>
  <si>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</si>
  <si>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</si>
  <si>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</si>
  <si>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</si>
  <si>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</si>
  <si>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</si>
  <si>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</si>
  <si>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</si>
  <si>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</si>
  <si>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</si>
  <si>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</si>
  <si>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</si>
  <si>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</si>
  <si>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</si>
  <si>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</si>
  <si>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</si>
  <si>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</si>
  <si>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</si>
  <si>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</si>
  <si>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</si>
  <si>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</si>
  <si>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</si>
  <si>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</si>
  <si>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</si>
  <si>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</si>
  <si>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</si>
  <si>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</si>
  <si>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</si>
  <si>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</si>
  <si>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</si>
  <si>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</si>
  <si>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</si>
  <si>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</si>
  <si>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</si>
  <si>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</si>
  <si>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</si>
  <si>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</si>
  <si>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</si>
  <si>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</si>
  <si>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</si>
  <si>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</si>
  <si>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</si>
  <si>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</si>
  <si>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</si>
  <si>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</si>
  <si>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</si>
  <si>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</si>
  <si>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</si>
  <si>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</si>
  <si>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</si>
  <si>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</si>
  <si>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</si>
  <si>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</si>
  <si>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</si>
  <si>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</si>
  <si>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</si>
  <si>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</si>
  <si>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</si>
  <si>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</si>
  <si>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</si>
  <si>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</si>
  <si>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</si>
  <si>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</si>
  <si>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</si>
  <si>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</si>
  <si>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</si>
  <si>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</si>
  <si>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</si>
  <si>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</si>
  <si>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</si>
  <si>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</si>
  <si>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</si>
  <si>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</si>
  <si>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</si>
  <si>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</si>
  <si>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</si>
  <si>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</si>
  <si>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</si>
  <si>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</si>
  <si>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</si>
  <si>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</si>
  <si>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</si>
  <si>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</si>
  <si>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</si>
  <si>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</si>
  <si>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</si>
  <si>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</si>
  <si>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</si>
  <si>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</si>
  <si>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</si>
  <si>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</si>
  <si>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</si>
  <si>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</si>
  <si>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</si>
  <si>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</si>
  <si>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</si>
  <si>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</si>
  <si>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</si>
  <si>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</si>
  <si>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</si>
  <si>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</si>
  <si>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</si>
  <si>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</si>
  <si>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</si>
  <si>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</si>
  <si>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</si>
  <si>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</si>
  <si>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</si>
  <si>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</si>
  <si>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</si>
  <si>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</si>
  <si>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</si>
  <si>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</si>
  <si>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</si>
  <si>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</si>
  <si>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</si>
  <si>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</si>
  <si>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</si>
  <si>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</si>
  <si>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</si>
  <si>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</si>
  <si>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</si>
  <si>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</si>
  <si>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</si>
  <si>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</si>
  <si>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</si>
  <si>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</si>
  <si>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</si>
  <si>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</si>
  <si>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</si>
  <si>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</si>
  <si>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</si>
  <si>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</si>
  <si>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</si>
  <si>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</si>
  <si>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</si>
  <si>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</si>
  <si>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</si>
  <si>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</si>
  <si>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</si>
  <si>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</si>
  <si>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2 to 3 birds: 3; 4+ birds: 7</t>
  </si>
  <si>
    <t>Birds worth less than 4 points</t>
  </si>
  <si>
    <t>5 to 6 birds: 3; 6+ birds: 6</t>
  </si>
  <si>
    <t>Behaviorist</t>
  </si>
  <si>
    <t>For each column that contains birds with 3 different power colors:</t>
  </si>
  <si>
    <t>Birds with no power count as white.</t>
  </si>
  <si>
    <t>3 per column</t>
  </si>
  <si>
    <t>-</t>
  </si>
  <si>
    <t>Birds that can live in multiple habitats</t>
  </si>
  <si>
    <t>4 to 5 birds: 4; 6+ birds: 7</t>
  </si>
  <si>
    <t>Birds with a [flocking] power</t>
  </si>
  <si>
    <t>2 per bird</t>
  </si>
  <si>
    <t>Eastern Kingbird</t>
  </si>
  <si>
    <t>Tyrannus tyrannus</t>
  </si>
  <si>
    <t>Birds that eat [seed]</t>
  </si>
  <si>
    <t>5 to 7 birds: 3; 8+ birds: 7</t>
  </si>
  <si>
    <t>Breeding Manager</t>
  </si>
  <si>
    <t>When another player plays a [forest] bird, gain 1 [invertebrate] from the supply.</t>
  </si>
  <si>
    <t>Birds that have at least 4 eggs laid on them</t>
  </si>
  <si>
    <t>1 per bird</t>
  </si>
  <si>
    <t>28*</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</si>
  <si>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</si>
  <si>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</si>
  <si>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</si>
  <si>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4 to 6 birds: 3; 7+ birds: 6</t>
  </si>
  <si>
    <t>21*</t>
  </si>
  <si>
    <t>Birds with a food cost of 3 food</t>
  </si>
  <si>
    <t>2 to 3 birds: 3; 4+ birds: 6</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</si>
  <si>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</si>
  <si>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</si>
  <si>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</si>
  <si>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</si>
  <si>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</si>
  <si>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</si>
  <si>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</si>
  <si>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</si>
  <si>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</si>
  <si>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</si>
  <si>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2 per power color</t>
  </si>
  <si>
    <t>Birds with a [predator] power</t>
  </si>
  <si>
    <t>Birds that eat [fish]</t>
  </si>
  <si>
    <t>2 to 3 birds: 3; 4+ birds: 8</t>
  </si>
  <si>
    <t>Birds that eat only [invertebrate]</t>
  </si>
  <si>
    <t>Birds that can only live in [forest]</t>
  </si>
  <si>
    <t>3 to 4 birds: 4; 5 birds: 5</t>
  </si>
  <si>
    <t>Birds named after a person</t>
  </si>
  <si>
    <t>Any bird with an 's in its name.</t>
  </si>
  <si>
    <t>Birds with wingspans over 65 cm</t>
  </si>
  <si>
    <t>4 to 5 birds: 3; 6+ birds: 6</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</si>
  <si>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</si>
  <si>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</si>
  <si>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</si>
  <si>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</si>
  <si>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</si>
  <si>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</si>
  <si>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</si>
  <si>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</si>
  <si>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</si>
  <si>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7 to 8 birds: 3; 9+ birds: 6</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</si>
  <si>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</si>
  <si>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</si>
  <si>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</si>
  <si>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4 to 5 brids: 3; 6+ birds: 7</t>
  </si>
  <si>
    <t>Birds with [platform] nests</t>
  </si>
  <si>
    <t>Birds must have a [platform] or [star] nest symbol.</t>
  </si>
  <si>
    <t>Birds that can only live in [grassland]</t>
  </si>
  <si>
    <t>Birds that eat [rodent]</t>
  </si>
  <si>
    <t>Visionary Leader</t>
  </si>
  <si>
    <t>Bird cards in hand at end of game</t>
  </si>
  <si>
    <t>5 to 7 birds: 4; 8+ birds: 7</t>
  </si>
  <si>
    <t>Birds that eat [fruit]</t>
  </si>
  <si>
    <t>Birds that can only live in [wetland]</t>
  </si>
  <si>
    <t>3 to 4 birds: 3; 5 birds: 7</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</si>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</sst>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8">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xf numFmtId="0" fontId="0" fillId="0" borderId="0" xfId="0" applyFont="1" applyBorder="1" applyAlignment="1">
      <alignment horizontal="center"/>
    </xf>
  </cellXfs>
  <cellStyles count="1">
    <cellStyle name="Normal" xfId="0" builtinId="0"/>
  </cellStyles>
  <dxfs count="69">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5" totalsRowShown="0" headerRowDxfId="64" dataDxfId="63">
  <autoFilter ref="A1:AY265" xr:uid="{2419E680-D78C-4439-A012-EDBB61BBD42E}"/>
  <sortState xmlns:xlrd2="http://schemas.microsoft.com/office/spreadsheetml/2017/richdata2" ref="A4:AY265">
    <sortCondition ref="A1:A265"/>
  </sortState>
  <tableColumns count="51">
    <tableColumn id="1" xr3:uid="{6209727D-16CA-4EC7-9E96-276E51030A0E}" name="Common name" dataDxfId="62"/>
    <tableColumn id="2" xr3:uid="{09319379-0C03-40C7-AFBE-DAB5157A87FC}" name="Scientific name" dataDxfId="61"/>
    <tableColumn id="3" xr3:uid="{854AECAC-9673-49CE-92B3-6DBAE9B8EE4B}" name="Expansion" dataDxfId="60"/>
    <tableColumn id="4" xr3:uid="{3FBF812F-74D1-4B40-9CAA-7DADC7A71C00}" name="Color" dataDxfId="59"/>
    <tableColumn id="5" xr3:uid="{3BD12E2A-DEF9-4984-AF83-7F4FCF6990A4}" name="PowerCategory" dataDxfId="58"/>
    <tableColumn id="6" xr3:uid="{E7DB3F27-0417-4C49-AE7A-DAF6A4825ADF}" name="Power text" dataDxfId="57"/>
    <tableColumn id="7" xr3:uid="{9A233E67-090E-4573-A690-A3F5824349C1}" name="Note" dataDxfId="56"/>
    <tableColumn id="8" xr3:uid="{A0AF0127-B0BC-4240-85EF-1393142AEA04}" name="Predator" dataDxfId="55"/>
    <tableColumn id="9" xr3:uid="{D8743E79-C692-43D4-87FD-24B988E9221B}" name="Flocking" dataDxfId="54"/>
    <tableColumn id="10" xr3:uid="{51844D57-E6F0-44B8-99C6-DB06B2B86408}" name="Bonus card" dataDxfId="53"/>
    <tableColumn id="11" xr3:uid="{DBD1464E-8ADD-4B4C-A511-21084AD8C946}" name="Victory points" dataDxfId="52"/>
    <tableColumn id="12" xr3:uid="{97B0307D-932E-48B6-A167-6F47EEEC9863}" name="Nest type" dataDxfId="51"/>
    <tableColumn id="13" xr3:uid="{7E4D268D-89E4-4B4D-A2BD-107D695AC36A}" name="Egg capacity" dataDxfId="50"/>
    <tableColumn id="14" xr3:uid="{DE9D9CE0-4879-441A-8987-57EA0F885EB4}" name="Wingspan" dataDxfId="49"/>
    <tableColumn id="15" xr3:uid="{8F3A681A-AF01-40D3-851E-6845580FEEA1}" name="Forest" dataDxfId="48"/>
    <tableColumn id="16" xr3:uid="{59E9C323-026F-437C-8016-111FB6BE87AE}" name="Grassland" dataDxfId="47"/>
    <tableColumn id="17" xr3:uid="{FB12DB46-5913-414F-AEB0-350171D18DC9}" name="Wetland" dataDxfId="46"/>
    <tableColumn id="18" xr3:uid="{5754933C-12BD-4D1B-9804-6936D1A5DD22}" name="Invertebrate" dataDxfId="45"/>
    <tableColumn id="19" xr3:uid="{F6A11969-645C-439E-A6B0-E23EAC138C60}" name="Seed" dataDxfId="44"/>
    <tableColumn id="20" xr3:uid="{FCF199E4-3A53-4A08-B82D-FFEA42C4E1E3}" name="Fruit" dataDxfId="43"/>
    <tableColumn id="21" xr3:uid="{ECDD70B9-0B8B-451E-90D3-9E52B6C29C7E}" name="Fish" dataDxfId="42"/>
    <tableColumn id="22" xr3:uid="{459B1463-E5E4-4AEA-9CF9-A9B2C248B4C4}" name="Rodent" dataDxfId="41"/>
    <tableColumn id="23" xr3:uid="{83378B5E-957F-4762-A603-D32DA14ABC63}" name="Wild (food)" dataDxfId="40"/>
    <tableColumn id="24" xr3:uid="{65811DEC-8696-4CDD-9E3B-1A8F08298B0C}" name="/ (food cost)" dataDxfId="39"/>
    <tableColumn id="25" xr3:uid="{DB0E0498-7A12-4B50-A0E8-80966DD3E0A3}" name="* (food cost)" dataDxfId="38"/>
    <tableColumn id="26" xr3:uid="{F8E5A016-42D9-4377-B959-B9303C83725A}" name="Total food cost" dataDxfId="37">
      <calculatedColumnFormula>IF(ISBLANK($X2), SUM(R2:W2), 1)</calculatedColumnFormula>
    </tableColumn>
    <tableColumn id="27" xr3:uid="{2734F154-702B-4225-B842-786BF27550DC}" name="Anatomist" dataDxfId="36"/>
    <tableColumn id="28" xr3:uid="{20615932-C90F-4BCE-AFE7-258595CD2ACF}" name="Cartographer" dataDxfId="35"/>
    <tableColumn id="29" xr3:uid="{A4A2EA34-7246-434F-ABBE-B8137A086F74}" name="Historian" dataDxfId="34"/>
    <tableColumn id="30" xr3:uid="{4C2D3C09-076D-45D6-940D-440269E4A3D4}" name="Photographer" dataDxfId="33"/>
    <tableColumn id="31" xr3:uid="{E2F50F92-246A-4A17-A163-E5CB2E955E45}" name="Backyard Birder" dataDxfId="32">
      <calculatedColumnFormula>IF(K2&lt;4,"X","")</calculatedColumnFormula>
    </tableColumn>
    <tableColumn id="32" xr3:uid="{3DA8A98D-580B-4DD7-A0C8-212D24699FD6}" name="Bird Bander" dataDxfId="31">
      <calculatedColumnFormula>IF(COUNTBLANK(O2:Q2)&lt;=1,"X","")</calculatedColumnFormula>
    </tableColumn>
    <tableColumn id="33" xr3:uid="{E621BF20-AAA9-421B-8290-C6E96D48CCCA}" name="Bird Counter" dataDxfId="30">
      <calculatedColumnFormula>$I2</calculatedColumnFormula>
    </tableColumn>
    <tableColumn id="34" xr3:uid="{88B2FD51-E202-4226-8143-A212276697CC}" name="Bird Feeder" dataDxfId="29">
      <calculatedColumnFormula>IF($S2 &gt; 0, "X", "")</calculatedColumnFormula>
    </tableColumn>
    <tableColumn id="35" xr3:uid="{4E747800-BDA0-4096-B81D-82B1A1C430C8}" name="Citizen Scientist" dataDxfId="28">
      <calculatedColumnFormula>IF(ISNUMBER(SEARCH("tuck", $F2, 1)), "X", "")</calculatedColumnFormula>
    </tableColumn>
    <tableColumn id="36" xr3:uid="{4EAB3394-46D7-4407-A4F4-E986C1683367}" name="Diet Specialist" dataDxfId="27">
      <calculatedColumnFormula>IF(AND(SUM(R2:W2) = 3, ISBLANK($X2)), "X", "")</calculatedColumnFormula>
    </tableColumn>
    <tableColumn id="37" xr3:uid="{47C4FD6D-2033-4D00-82D9-DF74EFCA3172}" name="Enclosure Builder" dataDxfId="26">
      <calculatedColumnFormula>IF(OR($L2="ground", $L2="wild"), "X", "")</calculatedColumnFormula>
    </tableColumn>
    <tableColumn id="38" xr3:uid="{A06928A3-0690-48F9-8FE0-6DD45F6C31BA}" name="Falconer" dataDxfId="25">
      <calculatedColumnFormula>$H2</calculatedColumnFormula>
    </tableColumn>
    <tableColumn id="39" xr3:uid="{7C798FE6-9E02-4210-8D33-CBFDD9832B29}" name="Fishery Manager" dataDxfId="24">
      <calculatedColumnFormula>IF($U2 &gt; 0, "X", "")</calculatedColumnFormula>
    </tableColumn>
    <tableColumn id="40" xr3:uid="{D945F1AA-45F9-46EE-AD8F-082CF7D83D17}" name="Food Web Expert" dataDxfId="23">
      <calculatedColumnFormula>IF(AND($R2 &gt; 0, ISBLANK($W2), ISBLANK($S2), ISBLANK($T2), ISBLANK($U2), ISBLANK($V2)), "X", "")</calculatedColumnFormula>
    </tableColumn>
    <tableColumn id="41" xr3:uid="{35B96E0F-649C-4F2C-875F-7714AC3176F0}" name="Forester" dataDxfId="22">
      <calculatedColumnFormula>IF(AND(NOT(ISBLANK($O2)), ISBLANK($P2), ISBLANK($Q2)), "X", "")</calculatedColumnFormula>
    </tableColumn>
    <tableColumn id="42" xr3:uid="{2475B905-B932-4CC8-BECD-F8067A7DA57F}" name="Large Bird Specialist" dataDxfId="21">
      <calculatedColumnFormula>IF(N2&gt;65,"X","")</calculatedColumnFormula>
    </tableColumn>
    <tableColumn id="43" xr3:uid="{FE3696D2-83BA-4C59-B125-41366A32971A}" name="Nest Box Builder" dataDxfId="20">
      <calculatedColumnFormula>IF(OR($L2="cavity", $L2="wild"), "X", "")</calculatedColumnFormula>
    </tableColumn>
    <tableColumn id="44" xr3:uid="{490D4621-79CF-42D4-97A1-8FBE45835140}" name="Omnivore Expert" dataDxfId="19">
      <calculatedColumnFormula>IF($W2 &gt; 0, "X", "")</calculatedColumnFormula>
    </tableColumn>
    <tableColumn id="45" xr3:uid="{81549DEF-8587-4F98-A418-4613B00F4ED1}" name="Passerine Specialist" dataDxfId="18">
      <calculatedColumnFormula>IF(N2&lt;=30,"X","")</calculatedColumnFormula>
    </tableColumn>
    <tableColumn id="46" xr3:uid="{7A4679EC-1B9A-4B38-AF05-D8FB46FB666B}" name="Platform Builder" dataDxfId="17">
      <calculatedColumnFormula>IF(OR($L2="platform", $L2="wild"), "X", "")</calculatedColumnFormula>
    </tableColumn>
    <tableColumn id="47" xr3:uid="{84BCD324-EC78-4322-A96C-0C1B6C1F60AF}" name="Prairie Manager" dataDxfId="16">
      <calculatedColumnFormula>IF(AND(NOT(ISBLANK($P2)), ISBLANK($Q2), ISBLANK($O2)), "X", "")</calculatedColumnFormula>
    </tableColumn>
    <tableColumn id="48" xr3:uid="{785257ED-3EFF-47A3-8197-76BA00D4EFFF}" name="Rodentologist" dataDxfId="15">
      <calculatedColumnFormula>IF($V2 &gt; 0, "X", "")</calculatedColumnFormula>
    </tableColumn>
    <tableColumn id="49" xr3:uid="{CA5D8BDD-3209-4CAA-B1AE-80428A6149C5}" name="Viticulturalist" dataDxfId="14">
      <calculatedColumnFormula>IF($T2 &gt; 0, "X", "")</calculatedColumnFormula>
    </tableColumn>
    <tableColumn id="50" xr3:uid="{F25C4AF4-1D38-4376-B239-33FFCD529ABC}" name="Wetland Scientist" dataDxfId="13">
      <calculatedColumnFormula>IF(AND(NOT(ISBLANK($Q2)), ISBLANK($O2), ISBLANK($P2)), "X", "")</calculatedColumnFormula>
    </tableColumn>
    <tableColumn id="51" xr3:uid="{CBA1CCC9-C308-4A64-BBE0-34AAE1B68326}" name="Wildlife Gardener" dataDxfId="12">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tabSelected="1"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500</v>
      </c>
      <c r="D1" s="6" t="s">
        <v>4</v>
      </c>
      <c r="E1" s="5" t="s">
        <v>5</v>
      </c>
      <c r="F1" s="7" t="s">
        <v>6</v>
      </c>
      <c r="G1" s="56" t="s">
        <v>823</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55</v>
      </c>
      <c r="D4" s="57" t="s">
        <v>56</v>
      </c>
      <c r="E4" s="16" t="s">
        <v>57</v>
      </c>
      <c r="F4" s="18" t="s">
        <v>58</v>
      </c>
      <c r="G4" s="40" t="s">
        <v>839</v>
      </c>
      <c r="H4" s="19"/>
      <c r="I4" s="19"/>
      <c r="J4" s="19"/>
      <c r="K4" s="19">
        <v>5</v>
      </c>
      <c r="L4" s="19" t="s">
        <v>59</v>
      </c>
      <c r="M4" s="19">
        <v>4</v>
      </c>
      <c r="N4" s="19">
        <v>46</v>
      </c>
      <c r="O4" s="17" t="s">
        <v>60</v>
      </c>
      <c r="P4" s="19"/>
      <c r="Q4" s="19"/>
      <c r="R4" s="19"/>
      <c r="S4" s="19">
        <v>3</v>
      </c>
      <c r="T4" s="19"/>
      <c r="U4" s="19"/>
      <c r="V4" s="19"/>
      <c r="W4" s="19"/>
      <c r="X4" s="20"/>
      <c r="Y4" s="19"/>
      <c r="Z4" s="13">
        <f>IF(ISBLANK($X4), SUM(R4:W4), 1)</f>
        <v>3</v>
      </c>
      <c r="AA4" s="21" t="s">
        <v>9</v>
      </c>
      <c r="AB4" s="21" t="s">
        <v>9</v>
      </c>
      <c r="AC4" s="22" t="s">
        <v>9</v>
      </c>
      <c r="AD4" s="21" t="s">
        <v>9</v>
      </c>
      <c r="AE4" s="19" t="str">
        <f>IF(K4&lt;4,"X","")</f>
        <v/>
      </c>
      <c r="AF4" s="19" t="str">
        <f>IF(COUNTBLANK(O4:Q4)&lt;=1,"X","")</f>
        <v/>
      </c>
      <c r="AG4" s="19">
        <f>$I4</f>
        <v>0</v>
      </c>
      <c r="AH4" s="19" t="str">
        <f>IF($S4 &gt; 0, "X", "")</f>
        <v>X</v>
      </c>
      <c r="AI4" s="17" t="str">
        <f>IF(ISNUMBER(SEARCH("tuck", $F4, 1)), "X", "")</f>
        <v/>
      </c>
      <c r="AJ4" s="17" t="str">
        <f>IF(AND(SUM(R4:W4) = 3, ISBLANK($X4)), "X", "")</f>
        <v>X</v>
      </c>
      <c r="AK4" s="19" t="str">
        <f>IF(OR($L4="ground", $L4="wild"), "X", "")</f>
        <v/>
      </c>
      <c r="AL4" s="19">
        <f>$H4</f>
        <v>0</v>
      </c>
      <c r="AM4" s="17" t="str">
        <f>IF($U4 &gt; 0, "X", "")</f>
        <v/>
      </c>
      <c r="AN4" s="19" t="str">
        <f>IF(AND($R4 &gt; 0, ISBLANK($W4), ISBLANK($S4), ISBLANK($T4), ISBLANK($U4), ISBLANK($V4)), "X", "")</f>
        <v/>
      </c>
      <c r="AO4" s="19" t="str">
        <f>IF(AND(NOT(ISBLANK($O4)), ISBLANK($P4), ISBLANK($Q4)), "X", "")</f>
        <v>X</v>
      </c>
      <c r="AP4" s="19" t="str">
        <f>IF(N4&gt;65,"X","")</f>
        <v/>
      </c>
      <c r="AQ4" s="19" t="str">
        <f>IF(OR($L4="cavity", $L4="wild"), "X", "")</f>
        <v>X</v>
      </c>
      <c r="AR4" s="17" t="str">
        <f>IF($W4 &gt; 0, "X", "")</f>
        <v/>
      </c>
      <c r="AS4" s="19" t="str">
        <f>IF(N4&lt;=30,"X","")</f>
        <v/>
      </c>
      <c r="AT4" s="19" t="str">
        <f>IF(OR($L4="platform", $L4="wild"), "X", "")</f>
        <v/>
      </c>
      <c r="AU4" s="19" t="str">
        <f>IF(AND(NOT(ISBLANK($P4)), ISBLANK($Q4), ISBLANK($O4)), "X", "")</f>
        <v/>
      </c>
      <c r="AV4" s="17" t="str">
        <f>IF($V4 &gt; 0, "X", "")</f>
        <v/>
      </c>
      <c r="AW4" s="17" t="str">
        <f>IF($T4 &gt; 0, "X", "")</f>
        <v/>
      </c>
      <c r="AX4" s="19" t="str">
        <f>IF(AND(NOT(ISBLANK($Q4)), ISBLANK($O4), ISBLANK($P4)), "X", "")</f>
        <v/>
      </c>
      <c r="AY4" s="19" t="str">
        <f>IF(OR($L4="bowl", $L4="wild"), "X", "")</f>
        <v/>
      </c>
    </row>
    <row r="5" spans="1:51" ht="15.75" x14ac:dyDescent="0.5">
      <c r="A5" s="40" t="s">
        <v>61</v>
      </c>
      <c r="B5" s="40" t="s">
        <v>62</v>
      </c>
      <c r="C5" s="17" t="s">
        <v>55</v>
      </c>
      <c r="D5" s="57" t="s">
        <v>63</v>
      </c>
      <c r="E5" s="16" t="s">
        <v>64</v>
      </c>
      <c r="F5" s="18" t="s">
        <v>65</v>
      </c>
      <c r="G5" s="40" t="s">
        <v>881</v>
      </c>
      <c r="H5" s="19"/>
      <c r="I5" s="19"/>
      <c r="J5" s="19"/>
      <c r="K5" s="19">
        <v>6</v>
      </c>
      <c r="L5" s="19" t="s">
        <v>66</v>
      </c>
      <c r="M5" s="19">
        <v>2</v>
      </c>
      <c r="N5" s="19">
        <v>79</v>
      </c>
      <c r="O5" s="19"/>
      <c r="P5" s="19"/>
      <c r="Q5" s="17" t="s">
        <v>60</v>
      </c>
      <c r="R5" s="19">
        <v>2</v>
      </c>
      <c r="S5" s="19">
        <v>1</v>
      </c>
      <c r="T5" s="19"/>
      <c r="U5" s="19"/>
      <c r="V5" s="19"/>
      <c r="W5" s="19"/>
      <c r="X5" s="20"/>
      <c r="Y5" s="19"/>
      <c r="Z5" s="13">
        <f>IF(ISBLANK($X5), SUM(R5:W5), 1)</f>
        <v>3</v>
      </c>
      <c r="AA5" s="19" t="s">
        <v>9</v>
      </c>
      <c r="AB5" s="19" t="s">
        <v>60</v>
      </c>
      <c r="AC5" s="22" t="s">
        <v>9</v>
      </c>
      <c r="AD5" s="19" t="s">
        <v>9</v>
      </c>
      <c r="AE5" s="19" t="str">
        <f>IF(K5&lt;4,"X","")</f>
        <v/>
      </c>
      <c r="AF5" s="19" t="str">
        <f>IF(COUNTBLANK(O5:Q5)&lt;=1,"X","")</f>
        <v/>
      </c>
      <c r="AG5" s="19">
        <f>$I5</f>
        <v>0</v>
      </c>
      <c r="AH5" s="19" t="str">
        <f>IF($S5 &gt; 0, "X", "")</f>
        <v>X</v>
      </c>
      <c r="AI5" s="17" t="str">
        <f>IF(ISNUMBER(SEARCH("tuck", $F5, 1)), "X", "")</f>
        <v/>
      </c>
      <c r="AJ5" s="17" t="str">
        <f>IF(AND(SUM(R5:W5) = 3, ISBLANK($X5)), "X", "")</f>
        <v>X</v>
      </c>
      <c r="AK5" s="19" t="str">
        <f>IF(OR($L5="ground", $L5="wild"), "X", "")</f>
        <v>X</v>
      </c>
      <c r="AL5" s="19">
        <f>$H5</f>
        <v>0</v>
      </c>
      <c r="AM5" s="17" t="str">
        <f>IF($U5 &gt; 0, "X", "")</f>
        <v/>
      </c>
      <c r="AN5" s="19" t="str">
        <f>IF(AND($R5 &gt; 0, ISBLANK($W5), ISBLANK($S5), ISBLANK($T5), ISBLANK($U5), ISBLANK($V5)), "X", "")</f>
        <v/>
      </c>
      <c r="AO5" s="19" t="str">
        <f>IF(AND(NOT(ISBLANK($O5)), ISBLANK($P5), ISBLANK($Q5)), "X", "")</f>
        <v/>
      </c>
      <c r="AP5" s="19" t="str">
        <f>IF(N5&gt;65,"X","")</f>
        <v>X</v>
      </c>
      <c r="AQ5" s="19" t="str">
        <f>IF(OR($L5="cavity", $L5="wild"), "X", "")</f>
        <v/>
      </c>
      <c r="AR5" s="17" t="str">
        <f>IF($W5 &gt; 0, "X", "")</f>
        <v/>
      </c>
      <c r="AS5" s="19" t="str">
        <f>IF(N5&lt;=30,"X","")</f>
        <v/>
      </c>
      <c r="AT5" s="19" t="str">
        <f>IF(OR($L5="platform", $L5="wild"), "X", "")</f>
        <v/>
      </c>
      <c r="AU5" s="19" t="str">
        <f>IF(AND(NOT(ISBLANK($P5)), ISBLANK($Q5), ISBLANK($O5)), "X", "")</f>
        <v/>
      </c>
      <c r="AV5" s="17" t="str">
        <f>IF($V5 &gt; 0, "X", "")</f>
        <v/>
      </c>
      <c r="AW5" s="17" t="str">
        <f>IF($T5 &gt; 0, "X", "")</f>
        <v/>
      </c>
      <c r="AX5" s="19" t="str">
        <f>IF(AND(NOT(ISBLANK($Q5)), ISBLANK($O5), ISBLANK($P5)), "X", "")</f>
        <v>X</v>
      </c>
      <c r="AY5" s="19" t="str">
        <f>IF(OR($L5="bowl", $L5="wild"), "X", "")</f>
        <v/>
      </c>
    </row>
    <row r="6" spans="1:51" ht="15.75" x14ac:dyDescent="0.5">
      <c r="A6" s="40" t="s">
        <v>71</v>
      </c>
      <c r="B6" s="40" t="s">
        <v>72</v>
      </c>
      <c r="C6" s="17" t="s">
        <v>55</v>
      </c>
      <c r="D6" s="57" t="s">
        <v>56</v>
      </c>
      <c r="E6" s="16" t="s">
        <v>73</v>
      </c>
      <c r="F6" s="18" t="s">
        <v>74</v>
      </c>
      <c r="G6" s="40" t="s">
        <v>846</v>
      </c>
      <c r="H6" s="19"/>
      <c r="I6" s="19"/>
      <c r="J6" s="19"/>
      <c r="K6" s="19">
        <v>7</v>
      </c>
      <c r="L6" s="19" t="s">
        <v>75</v>
      </c>
      <c r="M6" s="19">
        <v>2</v>
      </c>
      <c r="N6" s="19">
        <v>107</v>
      </c>
      <c r="O6" s="19"/>
      <c r="P6" s="19"/>
      <c r="Q6" s="17" t="s">
        <v>60</v>
      </c>
      <c r="R6" s="19">
        <v>1</v>
      </c>
      <c r="S6" s="19"/>
      <c r="T6" s="19"/>
      <c r="U6" s="19">
        <v>1</v>
      </c>
      <c r="V6" s="19">
        <v>1</v>
      </c>
      <c r="W6" s="19"/>
      <c r="X6" s="20"/>
      <c r="Y6" s="19"/>
      <c r="Z6" s="13">
        <f>IF(ISBLANK($X6), SUM(R6:W6), 1)</f>
        <v>3</v>
      </c>
      <c r="AA6" s="19" t="s">
        <v>9</v>
      </c>
      <c r="AB6" s="19" t="s">
        <v>60</v>
      </c>
      <c r="AC6" s="22" t="s">
        <v>9</v>
      </c>
      <c r="AD6" s="19" t="s">
        <v>9</v>
      </c>
      <c r="AE6" s="19" t="str">
        <f>IF(K6&lt;4,"X","")</f>
        <v/>
      </c>
      <c r="AF6" s="19" t="str">
        <f>IF(COUNTBLANK(O6:Q6)&lt;=1,"X","")</f>
        <v/>
      </c>
      <c r="AG6" s="19">
        <f>$I6</f>
        <v>0</v>
      </c>
      <c r="AH6" s="19" t="str">
        <f>IF($S6 &gt; 0, "X", "")</f>
        <v/>
      </c>
      <c r="AI6" s="17" t="str">
        <f>IF(ISNUMBER(SEARCH("tuck", $F6, 1)), "X", "")</f>
        <v/>
      </c>
      <c r="AJ6" s="17" t="str">
        <f>IF(AND(SUM(R6:W6) = 3, ISBLANK($X6)), "X", "")</f>
        <v>X</v>
      </c>
      <c r="AK6" s="19" t="str">
        <f>IF(OR($L6="ground", $L6="wild"), "X", "")</f>
        <v/>
      </c>
      <c r="AL6" s="19">
        <f>$H6</f>
        <v>0</v>
      </c>
      <c r="AM6" s="17" t="str">
        <f>IF($U6 &gt; 0, "X", "")</f>
        <v>X</v>
      </c>
      <c r="AN6" s="19" t="str">
        <f>IF(AND($R6 &gt; 0, ISBLANK($W6), ISBLANK($S6), ISBLANK($T6), ISBLANK($U6), ISBLANK($V6)), "X", "")</f>
        <v/>
      </c>
      <c r="AO6" s="19" t="str">
        <f>IF(AND(NOT(ISBLANK($O6)), ISBLANK($P6), ISBLANK($Q6)), "X", "")</f>
        <v/>
      </c>
      <c r="AP6" s="19" t="str">
        <f>IF(N6&gt;65,"X","")</f>
        <v>X</v>
      </c>
      <c r="AQ6" s="19" t="str">
        <f>IF(OR($L6="cavity", $L6="wild"), "X", "")</f>
        <v/>
      </c>
      <c r="AR6" s="17" t="str">
        <f>IF($W6 &gt; 0, "X", "")</f>
        <v/>
      </c>
      <c r="AS6" s="19" t="str">
        <f>IF(N6&lt;=30,"X","")</f>
        <v/>
      </c>
      <c r="AT6" s="19" t="str">
        <f>IF(OR($L6="platform", $L6="wild"), "X", "")</f>
        <v>X</v>
      </c>
      <c r="AU6" s="19" t="str">
        <f>IF(AND(NOT(ISBLANK($P6)), ISBLANK($Q6), ISBLANK($O6)), "X", "")</f>
        <v/>
      </c>
      <c r="AV6" s="17" t="str">
        <f>IF($V6 &gt; 0, "X", "")</f>
        <v>X</v>
      </c>
      <c r="AW6" s="17" t="str">
        <f>IF($T6 &gt; 0, "X", "")</f>
        <v/>
      </c>
      <c r="AX6" s="19" t="str">
        <f>IF(AND(NOT(ISBLANK($Q6)), ISBLANK($O6), ISBLANK($P6)), "X", "")</f>
        <v>X</v>
      </c>
      <c r="AY6" s="19" t="str">
        <f>IF(OR($L6="bowl", $L6="wild"), "X", "")</f>
        <v/>
      </c>
    </row>
    <row r="7" spans="1:51" ht="15.75" x14ac:dyDescent="0.5">
      <c r="A7" s="40" t="s">
        <v>76</v>
      </c>
      <c r="B7" s="40" t="s">
        <v>77</v>
      </c>
      <c r="C7" s="17" t="s">
        <v>55</v>
      </c>
      <c r="D7" s="57" t="s">
        <v>56</v>
      </c>
      <c r="E7" s="16" t="s">
        <v>10</v>
      </c>
      <c r="F7" s="18" t="s">
        <v>78</v>
      </c>
      <c r="G7" s="40" t="s">
        <v>849</v>
      </c>
      <c r="H7" s="19"/>
      <c r="I7" s="17" t="s">
        <v>60</v>
      </c>
      <c r="J7" s="19"/>
      <c r="K7" s="19">
        <v>3</v>
      </c>
      <c r="L7" s="19" t="s">
        <v>75</v>
      </c>
      <c r="M7" s="19">
        <v>5</v>
      </c>
      <c r="N7" s="19">
        <v>61</v>
      </c>
      <c r="O7" s="19"/>
      <c r="P7" s="19"/>
      <c r="Q7" s="17" t="s">
        <v>60</v>
      </c>
      <c r="R7" s="19"/>
      <c r="S7" s="19">
        <v>1</v>
      </c>
      <c r="T7" s="19"/>
      <c r="U7" s="19"/>
      <c r="V7" s="19"/>
      <c r="W7" s="19">
        <v>1</v>
      </c>
      <c r="X7" s="20"/>
      <c r="Y7" s="19"/>
      <c r="Z7" s="13">
        <f>IF(ISBLANK($X7), SUM(R7:W7), 1)</f>
        <v>2</v>
      </c>
      <c r="AA7" s="19" t="s">
        <v>9</v>
      </c>
      <c r="AB7" s="19" t="s">
        <v>60</v>
      </c>
      <c r="AC7" s="22" t="s">
        <v>9</v>
      </c>
      <c r="AD7" s="19" t="s">
        <v>9</v>
      </c>
      <c r="AE7" s="19" t="str">
        <f>IF(K7&lt;4,"X","")</f>
        <v>X</v>
      </c>
      <c r="AF7" s="19" t="str">
        <f>IF(COUNTBLANK(O7:Q7)&lt;=1,"X","")</f>
        <v/>
      </c>
      <c r="AG7" s="19" t="str">
        <f>$I7</f>
        <v>X</v>
      </c>
      <c r="AH7" s="19" t="str">
        <f>IF($S7 &gt; 0, "X", "")</f>
        <v>X</v>
      </c>
      <c r="AI7" s="17" t="str">
        <f>IF(ISNUMBER(SEARCH("tuck", $F7, 1)), "X", "")</f>
        <v>X</v>
      </c>
      <c r="AJ7" s="17" t="str">
        <f>IF(AND(SUM(R7:W7) = 3, ISBLANK($X7)), "X", "")</f>
        <v/>
      </c>
      <c r="AK7" s="19" t="str">
        <f>IF(OR($L7="ground", $L7="wild"), "X", "")</f>
        <v/>
      </c>
      <c r="AL7" s="19">
        <f>$H7</f>
        <v>0</v>
      </c>
      <c r="AM7" s="17" t="str">
        <f>IF($U7 &gt; 0, "X", "")</f>
        <v/>
      </c>
      <c r="AN7" s="19" t="str">
        <f>IF(AND($R7 &gt; 0, ISBLANK($W7), ISBLANK($S7), ISBLANK($T7), ISBLANK($U7), ISBLANK($V7)), "X", "")</f>
        <v/>
      </c>
      <c r="AO7" s="19" t="str">
        <f>IF(AND(NOT(ISBLANK($O7)), ISBLANK($P7), ISBLANK($Q7)), "X", "")</f>
        <v/>
      </c>
      <c r="AP7" s="19" t="str">
        <f>IF(N7&gt;65,"X","")</f>
        <v/>
      </c>
      <c r="AQ7" s="19" t="str">
        <f>IF(OR($L7="cavity", $L7="wild"), "X", "")</f>
        <v/>
      </c>
      <c r="AR7" s="17" t="str">
        <f>IF($W7 &gt; 0, "X", "")</f>
        <v>X</v>
      </c>
      <c r="AS7" s="19" t="str">
        <f>IF(N7&lt;=30,"X","")</f>
        <v/>
      </c>
      <c r="AT7" s="19" t="str">
        <f>IF(OR($L7="platform", $L7="wild"), "X", "")</f>
        <v>X</v>
      </c>
      <c r="AU7" s="19" t="str">
        <f>IF(AND(NOT(ISBLANK($P7)), ISBLANK($Q7), ISBLANK($O7)), "X", "")</f>
        <v/>
      </c>
      <c r="AV7" s="17" t="str">
        <f>IF($V7 &gt; 0, "X", "")</f>
        <v/>
      </c>
      <c r="AW7" s="17" t="str">
        <f>IF($T7 &gt; 0, "X", "")</f>
        <v/>
      </c>
      <c r="AX7" s="19" t="str">
        <f>IF(AND(NOT(ISBLANK($Q7)), ISBLANK($O7), ISBLANK($P7)), "X", "")</f>
        <v>X</v>
      </c>
      <c r="AY7" s="19" t="str">
        <f>IF(OR($L7="bowl", $L7="wild"), "X", "")</f>
        <v/>
      </c>
    </row>
    <row r="8" spans="1:51" ht="15.75" x14ac:dyDescent="0.5">
      <c r="A8" s="40" t="s">
        <v>79</v>
      </c>
      <c r="B8" s="40" t="s">
        <v>80</v>
      </c>
      <c r="C8" s="17" t="s">
        <v>55</v>
      </c>
      <c r="D8" s="57" t="s">
        <v>56</v>
      </c>
      <c r="E8" s="16" t="s">
        <v>81</v>
      </c>
      <c r="F8" s="18" t="s">
        <v>82</v>
      </c>
      <c r="G8" s="40" t="s">
        <v>837</v>
      </c>
      <c r="H8" s="19"/>
      <c r="I8" s="19"/>
      <c r="J8" s="19"/>
      <c r="K8" s="19">
        <v>4</v>
      </c>
      <c r="L8" s="19" t="s">
        <v>75</v>
      </c>
      <c r="M8" s="19">
        <v>2</v>
      </c>
      <c r="N8" s="19">
        <v>99</v>
      </c>
      <c r="O8" s="17" t="s">
        <v>60</v>
      </c>
      <c r="P8" s="17" t="s">
        <v>60</v>
      </c>
      <c r="Q8" s="17" t="s">
        <v>60</v>
      </c>
      <c r="R8" s="19"/>
      <c r="S8" s="19"/>
      <c r="T8" s="19"/>
      <c r="U8" s="19"/>
      <c r="V8" s="19"/>
      <c r="W8" s="19">
        <v>1</v>
      </c>
      <c r="X8" s="20"/>
      <c r="Y8" s="19"/>
      <c r="Z8" s="13">
        <f>IF(ISBLANK($X8), SUM(R8:W8), 1)</f>
        <v>1</v>
      </c>
      <c r="AA8" s="19" t="s">
        <v>9</v>
      </c>
      <c r="AB8" s="19" t="s">
        <v>60</v>
      </c>
      <c r="AC8" s="22" t="s">
        <v>9</v>
      </c>
      <c r="AD8" s="19" t="s">
        <v>9</v>
      </c>
      <c r="AE8" s="19" t="str">
        <f>IF(K8&lt;4,"X","")</f>
        <v/>
      </c>
      <c r="AF8" s="19" t="str">
        <f>IF(COUNTBLANK(O8:Q8)&lt;=1,"X","")</f>
        <v>X</v>
      </c>
      <c r="AG8" s="19">
        <f>$I8</f>
        <v>0</v>
      </c>
      <c r="AH8" s="19" t="str">
        <f>IF($S8 &gt; 0, "X", "")</f>
        <v/>
      </c>
      <c r="AI8" s="17" t="str">
        <f>IF(ISNUMBER(SEARCH("tuck", $F8, 1)), "X", "")</f>
        <v/>
      </c>
      <c r="AJ8" s="17" t="str">
        <f>IF(AND(SUM(R8:W8) = 3, ISBLANK($X8)), "X", "")</f>
        <v/>
      </c>
      <c r="AK8" s="19" t="str">
        <f>IF(OR($L8="ground", $L8="wild"), "X", "")</f>
        <v/>
      </c>
      <c r="AL8" s="19">
        <f>$H8</f>
        <v>0</v>
      </c>
      <c r="AM8" s="17" t="str">
        <f>IF($U8 &gt; 0, "X", "")</f>
        <v/>
      </c>
      <c r="AN8" s="19" t="str">
        <f>IF(AND($R8 &gt; 0, ISBLANK($W8), ISBLANK($S8), ISBLANK($T8), ISBLANK($U8), ISBLANK($V8)), "X", "")</f>
        <v/>
      </c>
      <c r="AO8" s="19" t="str">
        <f>IF(AND(NOT(ISBLANK($O8)), ISBLANK($P8), ISBLANK($Q8)), "X", "")</f>
        <v/>
      </c>
      <c r="AP8" s="19" t="str">
        <f>IF(N8&gt;65,"X","")</f>
        <v>X</v>
      </c>
      <c r="AQ8" s="19" t="str">
        <f>IF(OR($L8="cavity", $L8="wild"), "X", "")</f>
        <v/>
      </c>
      <c r="AR8" s="17" t="str">
        <f>IF($W8 &gt; 0, "X", "")</f>
        <v>X</v>
      </c>
      <c r="AS8" s="19" t="str">
        <f>IF(N8&lt;=30,"X","")</f>
        <v/>
      </c>
      <c r="AT8" s="19" t="str">
        <f>IF(OR($L8="platform", $L8="wild"), "X", "")</f>
        <v>X</v>
      </c>
      <c r="AU8" s="19" t="str">
        <f>IF(AND(NOT(ISBLANK($P8)), ISBLANK($Q8), ISBLANK($O8)), "X", "")</f>
        <v/>
      </c>
      <c r="AV8" s="17" t="str">
        <f>IF($V8 &gt; 0, "X", "")</f>
        <v/>
      </c>
      <c r="AW8" s="17" t="str">
        <f>IF($T8 &gt; 0, "X", "")</f>
        <v/>
      </c>
      <c r="AX8" s="19" t="str">
        <f>IF(AND(NOT(ISBLANK($Q8)), ISBLANK($O8), ISBLANK($P8)), "X", "")</f>
        <v/>
      </c>
      <c r="AY8" s="19" t="str">
        <f>IF(OR($L8="bowl", $L8="wild"), "X", "")</f>
        <v/>
      </c>
    </row>
    <row r="9" spans="1:51" ht="15.75" x14ac:dyDescent="0.5">
      <c r="A9" s="16" t="s">
        <v>83</v>
      </c>
      <c r="B9" s="16" t="s">
        <v>84</v>
      </c>
      <c r="C9" s="17" t="s">
        <v>55</v>
      </c>
      <c r="D9" s="41"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IF(ISBLANK($X9), SUM(R9:W9), 1)</f>
        <v>2</v>
      </c>
      <c r="AA9" s="19" t="s">
        <v>9</v>
      </c>
      <c r="AB9" s="19" t="s">
        <v>60</v>
      </c>
      <c r="AC9" s="22" t="s">
        <v>9</v>
      </c>
      <c r="AD9" s="19" t="s">
        <v>60</v>
      </c>
      <c r="AE9" s="19" t="str">
        <f>IF(K9&lt;4,"X","")</f>
        <v>X</v>
      </c>
      <c r="AF9" s="19" t="str">
        <f>IF(COUNTBLANK(O9:Q9)&lt;=1,"X","")</f>
        <v/>
      </c>
      <c r="AG9" s="19">
        <f>$I9</f>
        <v>0</v>
      </c>
      <c r="AH9" s="19" t="str">
        <f>IF($S9 &gt; 0, "X", "")</f>
        <v>X</v>
      </c>
      <c r="AI9" s="17" t="str">
        <f>IF(ISNUMBER(SEARCH("tuck", $F9, 1)), "X", "")</f>
        <v/>
      </c>
      <c r="AJ9" s="17" t="str">
        <f>IF(AND(SUM(R9:W9) = 3, ISBLANK($X9)), "X", "")</f>
        <v/>
      </c>
      <c r="AK9" s="19" t="str">
        <f>IF(OR($L9="ground", $L9="wild"), "X", "")</f>
        <v/>
      </c>
      <c r="AL9" s="19">
        <f>$H9</f>
        <v>0</v>
      </c>
      <c r="AM9" s="17" t="str">
        <f>IF($U9 &gt; 0, "X", "")</f>
        <v/>
      </c>
      <c r="AN9" s="19" t="str">
        <f>IF(AND($R9 &gt; 0, ISBLANK($W9), ISBLANK($S9), ISBLANK($T9), ISBLANK($U9), ISBLANK($V9)), "X", "")</f>
        <v/>
      </c>
      <c r="AO9" s="19" t="str">
        <f>IF(AND(NOT(ISBLANK($O9)), ISBLANK($P9), ISBLANK($Q9)), "X", "")</f>
        <v/>
      </c>
      <c r="AP9" s="19" t="str">
        <f>IF(N9&gt;65,"X","")</f>
        <v/>
      </c>
      <c r="AQ9" s="19" t="str">
        <f>IF(OR($L9="cavity", $L9="wild"), "X", "")</f>
        <v/>
      </c>
      <c r="AR9" s="17" t="str">
        <f>IF($W9 &gt; 0, "X", "")</f>
        <v/>
      </c>
      <c r="AS9" s="19" t="str">
        <f>IF(N9&lt;=30,"X","")</f>
        <v>X</v>
      </c>
      <c r="AT9" s="19" t="str">
        <f>IF(OR($L9="platform", $L9="wild"), "X", "")</f>
        <v/>
      </c>
      <c r="AU9" s="19" t="str">
        <f>IF(AND(NOT(ISBLANK($P9)), ISBLANK($Q9), ISBLANK($O9)), "X", "")</f>
        <v>X</v>
      </c>
      <c r="AV9" s="17" t="str">
        <f>IF($V9 &gt; 0, "X", "")</f>
        <v/>
      </c>
      <c r="AW9" s="17" t="str">
        <f>IF($T9 &gt; 0, "X", "")</f>
        <v/>
      </c>
      <c r="AX9" s="19" t="str">
        <f>IF(AND(NOT(ISBLANK($Q9)), ISBLANK($O9), ISBLANK($P9)), "X", "")</f>
        <v/>
      </c>
      <c r="AY9" s="19" t="str">
        <f>IF(OR($L9="bowl", $L9="wild"), "X", "")</f>
        <v>X</v>
      </c>
    </row>
    <row r="10" spans="1:51" ht="15.75" x14ac:dyDescent="0.5">
      <c r="A10" s="40" t="s">
        <v>88</v>
      </c>
      <c r="B10" s="16" t="s">
        <v>89</v>
      </c>
      <c r="C10" s="17" t="s">
        <v>55</v>
      </c>
      <c r="D10" s="41" t="s">
        <v>56</v>
      </c>
      <c r="E10" s="16" t="s">
        <v>90</v>
      </c>
      <c r="F10" s="18" t="s">
        <v>91</v>
      </c>
      <c r="G10" s="40" t="s">
        <v>852</v>
      </c>
      <c r="H10" s="17" t="s">
        <v>60</v>
      </c>
      <c r="I10" s="19"/>
      <c r="J10" s="19"/>
      <c r="K10" s="19">
        <v>5</v>
      </c>
      <c r="L10" s="19" t="s">
        <v>59</v>
      </c>
      <c r="M10" s="19">
        <v>3</v>
      </c>
      <c r="N10" s="19">
        <v>56</v>
      </c>
      <c r="O10" s="19"/>
      <c r="P10" s="17" t="s">
        <v>60</v>
      </c>
      <c r="Q10" s="19"/>
      <c r="R10" s="19">
        <v>1</v>
      </c>
      <c r="S10" s="19"/>
      <c r="T10" s="19"/>
      <c r="U10" s="19"/>
      <c r="V10" s="19">
        <v>1</v>
      </c>
      <c r="W10" s="19"/>
      <c r="X10" s="20"/>
      <c r="Y10" s="19"/>
      <c r="Z10" s="13">
        <f>IF(ISBLANK($X10), SUM(R10:W10), 1)</f>
        <v>2</v>
      </c>
      <c r="AA10" s="19" t="s">
        <v>9</v>
      </c>
      <c r="AB10" s="19" t="s">
        <v>60</v>
      </c>
      <c r="AC10" s="22" t="s">
        <v>9</v>
      </c>
      <c r="AD10" s="19" t="s">
        <v>9</v>
      </c>
      <c r="AE10" s="19" t="str">
        <f>IF(K10&lt;4,"X","")</f>
        <v/>
      </c>
      <c r="AF10" s="19" t="str">
        <f>IF(COUNTBLANK(O10:Q10)&lt;=1,"X","")</f>
        <v/>
      </c>
      <c r="AG10" s="19">
        <f>$I10</f>
        <v>0</v>
      </c>
      <c r="AH10" s="19" t="str">
        <f>IF($S10 &gt; 0, "X", "")</f>
        <v/>
      </c>
      <c r="AI10" s="17" t="str">
        <f>IF(ISNUMBER(SEARCH("tuck", $F10, 1)), "X", "")</f>
        <v/>
      </c>
      <c r="AJ10" s="17" t="str">
        <f>IF(AND(SUM(R10:W10) = 3, ISBLANK($X10)), "X", "")</f>
        <v/>
      </c>
      <c r="AK10" s="19" t="str">
        <f>IF(OR($L10="ground", $L10="wild"), "X", "")</f>
        <v/>
      </c>
      <c r="AL10" s="19" t="str">
        <f>$H10</f>
        <v>X</v>
      </c>
      <c r="AM10" s="17" t="str">
        <f>IF($U10 &gt; 0, "X", "")</f>
        <v/>
      </c>
      <c r="AN10" s="19" t="str">
        <f>IF(AND($R10 &gt; 0, ISBLANK($W10), ISBLANK($S10), ISBLANK($T10), ISBLANK($U10), ISBLANK($V10)), "X", "")</f>
        <v/>
      </c>
      <c r="AO10" s="19" t="str">
        <f>IF(AND(NOT(ISBLANK($O10)), ISBLANK($P10), ISBLANK($Q10)), "X", "")</f>
        <v/>
      </c>
      <c r="AP10" s="19" t="str">
        <f>IF(N10&gt;65,"X","")</f>
        <v/>
      </c>
      <c r="AQ10" s="19" t="str">
        <f>IF(OR($L10="cavity", $L10="wild"), "X", "")</f>
        <v>X</v>
      </c>
      <c r="AR10" s="17" t="str">
        <f>IF($W10 &gt; 0, "X", "")</f>
        <v/>
      </c>
      <c r="AS10" s="19" t="str">
        <f>IF(N10&lt;=30,"X","")</f>
        <v/>
      </c>
      <c r="AT10" s="19" t="str">
        <f>IF(OR($L10="platform", $L10="wild"), "X", "")</f>
        <v/>
      </c>
      <c r="AU10" s="19" t="str">
        <f>IF(AND(NOT(ISBLANK($P10)), ISBLANK($Q10), ISBLANK($O10)), "X", "")</f>
        <v>X</v>
      </c>
      <c r="AV10" s="17" t="str">
        <f>IF($V10 &gt; 0, "X", "")</f>
        <v>X</v>
      </c>
      <c r="AW10" s="17" t="str">
        <f>IF($T10 &gt; 0, "X", "")</f>
        <v/>
      </c>
      <c r="AX10" s="19" t="str">
        <f>IF(AND(NOT(ISBLANK($Q10)), ISBLANK($O10), ISBLANK($P10)), "X", "")</f>
        <v/>
      </c>
      <c r="AY10" s="19" t="str">
        <f>IF(OR($L10="bowl", $L10="wild"), "X", "")</f>
        <v/>
      </c>
    </row>
    <row r="11" spans="1:51" ht="15.75" x14ac:dyDescent="0.5">
      <c r="A11" s="16" t="s">
        <v>92</v>
      </c>
      <c r="B11" s="30" t="s">
        <v>94</v>
      </c>
      <c r="C11" s="17" t="s">
        <v>55</v>
      </c>
      <c r="D11" s="41"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IF(ISBLANK($X11), SUM(R11:W11), 1)</f>
        <v>2</v>
      </c>
      <c r="AA11" s="19" t="s">
        <v>9</v>
      </c>
      <c r="AB11" s="19" t="s">
        <v>60</v>
      </c>
      <c r="AC11" s="22" t="s">
        <v>9</v>
      </c>
      <c r="AD11" s="19" t="s">
        <v>9</v>
      </c>
      <c r="AE11" s="19" t="str">
        <f>IF(K11&lt;4,"X","")</f>
        <v/>
      </c>
      <c r="AF11" s="19" t="str">
        <f>IF(COUNTBLANK(O11:Q11)&lt;=1,"X","")</f>
        <v/>
      </c>
      <c r="AG11" s="19">
        <f>$I11</f>
        <v>0</v>
      </c>
      <c r="AH11" s="19" t="str">
        <f>IF($S11 &gt; 0, "X", "")</f>
        <v/>
      </c>
      <c r="AI11" s="17" t="str">
        <f>IF(ISNUMBER(SEARCH("tuck", $F11, 1)), "X", "")</f>
        <v/>
      </c>
      <c r="AJ11" s="17" t="str">
        <f>IF(AND(SUM(R11:W11) = 3, ISBLANK($X11)), "X", "")</f>
        <v/>
      </c>
      <c r="AK11" s="19" t="str">
        <f>IF(OR($L11="ground", $L11="wild"), "X", "")</f>
        <v>X</v>
      </c>
      <c r="AL11" s="19">
        <f>$H11</f>
        <v>0</v>
      </c>
      <c r="AM11" s="17" t="str">
        <f>IF($U11 &gt; 0, "X", "")</f>
        <v/>
      </c>
      <c r="AN11" s="19" t="str">
        <f>IF(AND($R11 &gt; 0, ISBLANK($W11), ISBLANK($S11), ISBLANK($T11), ISBLANK($U11), ISBLANK($V11)), "X", "")</f>
        <v>X</v>
      </c>
      <c r="AO11" s="19" t="str">
        <f>IF(AND(NOT(ISBLANK($O11)), ISBLANK($P11), ISBLANK($Q11)), "X", "")</f>
        <v/>
      </c>
      <c r="AP11" s="19" t="str">
        <f>IF(N11&gt;65,"X","")</f>
        <v>X</v>
      </c>
      <c r="AQ11" s="19" t="str">
        <f>IF(OR($L11="cavity", $L11="wild"), "X", "")</f>
        <v/>
      </c>
      <c r="AR11" s="17" t="str">
        <f>IF($W11 &gt; 0, "X", "")</f>
        <v/>
      </c>
      <c r="AS11" s="19" t="str">
        <f>IF(N11&lt;=30,"X","")</f>
        <v/>
      </c>
      <c r="AT11" s="19" t="str">
        <f>IF(OR($L11="platform", $L11="wild"), "X", "")</f>
        <v/>
      </c>
      <c r="AU11" s="19" t="str">
        <f>IF(AND(NOT(ISBLANK($P11)), ISBLANK($Q11), ISBLANK($O11)), "X", "")</f>
        <v/>
      </c>
      <c r="AV11" s="17" t="str">
        <f>IF($V11 &gt; 0, "X", "")</f>
        <v/>
      </c>
      <c r="AW11" s="17" t="str">
        <f>IF($T11 &gt; 0, "X", "")</f>
        <v/>
      </c>
      <c r="AX11" s="19" t="str">
        <f>IF(AND(NOT(ISBLANK($Q11)), ISBLANK($O11), ISBLANK($P11)), "X", "")</f>
        <v>X</v>
      </c>
      <c r="AY11" s="19" t="str">
        <f>IF(OR($L11="bowl", $L11="wild"), "X", "")</f>
        <v/>
      </c>
    </row>
    <row r="12" spans="1:51" ht="15.75" x14ac:dyDescent="0.5">
      <c r="A12" s="39" t="s">
        <v>100</v>
      </c>
      <c r="B12" s="40" t="s">
        <v>101</v>
      </c>
      <c r="C12" s="17" t="s">
        <v>102</v>
      </c>
      <c r="D12" s="57" t="s">
        <v>56</v>
      </c>
      <c r="E12" s="16"/>
      <c r="F12" s="18" t="s">
        <v>103</v>
      </c>
      <c r="G12" s="40" t="s">
        <v>847</v>
      </c>
      <c r="H12" s="17"/>
      <c r="I12" s="19"/>
      <c r="J12" s="17"/>
      <c r="K12" s="17">
        <v>4</v>
      </c>
      <c r="L12" s="17" t="s">
        <v>87</v>
      </c>
      <c r="M12" s="17">
        <v>2</v>
      </c>
      <c r="N12" s="17">
        <v>20</v>
      </c>
      <c r="O12" s="17" t="s">
        <v>60</v>
      </c>
      <c r="P12" s="19"/>
      <c r="Q12" s="19"/>
      <c r="R12" s="17">
        <v>1</v>
      </c>
      <c r="S12" s="19"/>
      <c r="T12" s="17">
        <v>1</v>
      </c>
      <c r="U12" s="19"/>
      <c r="V12" s="19"/>
      <c r="W12" s="19"/>
      <c r="X12" s="20"/>
      <c r="Y12" s="19"/>
      <c r="Z12" s="13">
        <f>IF(ISBLANK($X12), SUM(R12:W12), 1)</f>
        <v>2</v>
      </c>
      <c r="AA12" s="19" t="s">
        <v>9</v>
      </c>
      <c r="AB12" s="19" t="s">
        <v>60</v>
      </c>
      <c r="AC12" s="22" t="s">
        <v>9</v>
      </c>
      <c r="AD12" s="19" t="s">
        <v>60</v>
      </c>
      <c r="AE12" s="19" t="str">
        <f>IF(K12&lt;4,"X","")</f>
        <v/>
      </c>
      <c r="AF12" s="19" t="str">
        <f>IF(COUNTBLANK(O12:Q12)&lt;=1,"X","")</f>
        <v/>
      </c>
      <c r="AG12" s="19">
        <f>$I12</f>
        <v>0</v>
      </c>
      <c r="AH12" s="19" t="str">
        <f>IF($S12 &gt; 0, "X", "")</f>
        <v/>
      </c>
      <c r="AI12" s="17" t="str">
        <f>IF(ISNUMBER(SEARCH("tuck", $F12, 1)), "X", "")</f>
        <v/>
      </c>
      <c r="AJ12" s="17" t="str">
        <f>IF(AND(SUM(R12:W12) = 3, ISBLANK($X12)), "X", "")</f>
        <v/>
      </c>
      <c r="AK12" s="19" t="str">
        <f>IF(OR($L12="ground", $L12="wild"), "X", "")</f>
        <v/>
      </c>
      <c r="AL12" s="19">
        <f>$H12</f>
        <v>0</v>
      </c>
      <c r="AM12" s="17" t="str">
        <f>IF($U12 &gt; 0, "X", "")</f>
        <v/>
      </c>
      <c r="AN12" s="19" t="str">
        <f>IF(AND($R12 &gt; 0, ISBLANK($W12), ISBLANK($S12), ISBLANK($T12), ISBLANK($U12), ISBLANK($V12)), "X", "")</f>
        <v/>
      </c>
      <c r="AO12" s="19" t="str">
        <f>IF(AND(NOT(ISBLANK($O12)), ISBLANK($P12), ISBLANK($Q12)), "X", "")</f>
        <v>X</v>
      </c>
      <c r="AP12" s="19" t="str">
        <f>IF(N12&gt;65,"X","")</f>
        <v/>
      </c>
      <c r="AQ12" s="19" t="str">
        <f>IF(OR($L12="cavity", $L12="wild"), "X", "")</f>
        <v/>
      </c>
      <c r="AR12" s="17" t="str">
        <f>IF($W12 &gt; 0, "X", "")</f>
        <v/>
      </c>
      <c r="AS12" s="19" t="str">
        <f>IF(N12&lt;=30,"X","")</f>
        <v>X</v>
      </c>
      <c r="AT12" s="19" t="str">
        <f>IF(OR($L12="platform", $L12="wild"), "X", "")</f>
        <v/>
      </c>
      <c r="AU12" s="19" t="str">
        <f>IF(AND(NOT(ISBLANK($P12)), ISBLANK($Q12), ISBLANK($O12)), "X", "")</f>
        <v/>
      </c>
      <c r="AV12" s="17" t="str">
        <f>IF($V12 &gt; 0, "X", "")</f>
        <v/>
      </c>
      <c r="AW12" s="17" t="str">
        <f>IF($T12 &gt; 0, "X", "")</f>
        <v>X</v>
      </c>
      <c r="AX12" s="19" t="str">
        <f>IF(AND(NOT(ISBLANK($Q12)), ISBLANK($O12), ISBLANK($P12)), "X", "")</f>
        <v/>
      </c>
      <c r="AY12" s="19" t="str">
        <f>IF(OR($L12="bowl", $L12="wild"), "X", "")</f>
        <v>X</v>
      </c>
    </row>
    <row r="13" spans="1:51" ht="15.75" x14ac:dyDescent="0.5">
      <c r="A13" s="40" t="s">
        <v>108</v>
      </c>
      <c r="B13" s="40" t="s">
        <v>109</v>
      </c>
      <c r="C13" s="17" t="s">
        <v>55</v>
      </c>
      <c r="D13" s="41" t="s">
        <v>56</v>
      </c>
      <c r="E13" s="16" t="s">
        <v>10</v>
      </c>
      <c r="F13" s="18" t="s">
        <v>78</v>
      </c>
      <c r="G13" s="40" t="s">
        <v>849</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IF(ISBLANK($X13), SUM(R13:W13), 1)</f>
        <v>1</v>
      </c>
      <c r="AA13" s="19" t="s">
        <v>9</v>
      </c>
      <c r="AB13" s="19" t="s">
        <v>60</v>
      </c>
      <c r="AC13" s="22" t="s">
        <v>9</v>
      </c>
      <c r="AD13" s="19" t="s">
        <v>9</v>
      </c>
      <c r="AE13" s="19" t="str">
        <f>IF(K13&lt;4,"X","")</f>
        <v>X</v>
      </c>
      <c r="AF13" s="19" t="str">
        <f>IF(COUNTBLANK(O13:Q13)&lt;=1,"X","")</f>
        <v>X</v>
      </c>
      <c r="AG13" s="19" t="str">
        <f>$I13</f>
        <v>X</v>
      </c>
      <c r="AH13" s="19" t="str">
        <f>IF($S13 &gt; 0, "X", "")</f>
        <v/>
      </c>
      <c r="AI13" s="17" t="str">
        <f>IF(ISNUMBER(SEARCH("tuck", $F13, 1)), "X", "")</f>
        <v>X</v>
      </c>
      <c r="AJ13" s="17" t="str">
        <f>IF(AND(SUM(R13:W13) = 3, ISBLANK($X13)), "X", "")</f>
        <v/>
      </c>
      <c r="AK13" s="19" t="str">
        <f>IF(OR($L13="ground", $L13="wild"), "X", "")</f>
        <v/>
      </c>
      <c r="AL13" s="19">
        <f>$H13</f>
        <v>0</v>
      </c>
      <c r="AM13" s="17" t="str">
        <f>IF($U13 &gt; 0, "X", "")</f>
        <v/>
      </c>
      <c r="AN13" s="19" t="str">
        <f>IF(AND($R13 &gt; 0, ISBLANK($W13), ISBLANK($S13), ISBLANK($T13), ISBLANK($U13), ISBLANK($V13)), "X", "")</f>
        <v/>
      </c>
      <c r="AO13" s="19" t="str">
        <f>IF(AND(NOT(ISBLANK($O13)), ISBLANK($P13), ISBLANK($Q13)), "X", "")</f>
        <v/>
      </c>
      <c r="AP13" s="19" t="str">
        <f>IF(N13&gt;65,"X","")</f>
        <v/>
      </c>
      <c r="AQ13" s="19" t="str">
        <f>IF(OR($L13="cavity", $L13="wild"), "X", "")</f>
        <v/>
      </c>
      <c r="AR13" s="17" t="str">
        <f>IF($W13 &gt; 0, "X", "")</f>
        <v/>
      </c>
      <c r="AS13" s="19" t="str">
        <f>IF(N13&lt;=30,"X","")</f>
        <v/>
      </c>
      <c r="AT13" s="19" t="str">
        <f>IF(OR($L13="platform", $L13="wild"), "X", "")</f>
        <v/>
      </c>
      <c r="AU13" s="19" t="str">
        <f>IF(AND(NOT(ISBLANK($P13)), ISBLANK($Q13), ISBLANK($O13)), "X", "")</f>
        <v/>
      </c>
      <c r="AV13" s="17" t="str">
        <f>IF($V13 &gt; 0, "X", "")</f>
        <v/>
      </c>
      <c r="AW13" s="17" t="str">
        <f>IF($T13 &gt; 0, "X", "")</f>
        <v>X</v>
      </c>
      <c r="AX13" s="19" t="str">
        <f>IF(AND(NOT(ISBLANK($Q13)), ISBLANK($O13), ISBLANK($P13)), "X", "")</f>
        <v/>
      </c>
      <c r="AY13" s="19" t="str">
        <f>IF(OR($L13="bowl", $L13="wild"), "X", "")</f>
        <v>X</v>
      </c>
    </row>
    <row r="14" spans="1:51" ht="15.75" x14ac:dyDescent="0.5">
      <c r="A14" s="40" t="s">
        <v>113</v>
      </c>
      <c r="B14" s="40" t="s">
        <v>114</v>
      </c>
      <c r="C14" s="17" t="s">
        <v>55</v>
      </c>
      <c r="D14" s="41" t="s">
        <v>56</v>
      </c>
      <c r="E14" s="16" t="s">
        <v>10</v>
      </c>
      <c r="F14" s="18" t="s">
        <v>115</v>
      </c>
      <c r="G14" s="40" t="s">
        <v>850</v>
      </c>
      <c r="H14" s="19"/>
      <c r="I14" s="17" t="s">
        <v>60</v>
      </c>
      <c r="J14" s="19"/>
      <c r="K14" s="19">
        <v>5</v>
      </c>
      <c r="L14" s="19" t="s">
        <v>66</v>
      </c>
      <c r="M14" s="19">
        <v>1</v>
      </c>
      <c r="N14" s="19">
        <v>274</v>
      </c>
      <c r="O14" s="19"/>
      <c r="P14" s="19"/>
      <c r="Q14" s="17" t="s">
        <v>60</v>
      </c>
      <c r="R14" s="19"/>
      <c r="S14" s="19"/>
      <c r="T14" s="19"/>
      <c r="U14" s="19">
        <v>2</v>
      </c>
      <c r="V14" s="19"/>
      <c r="W14" s="19"/>
      <c r="X14" s="20"/>
      <c r="Y14" s="19"/>
      <c r="Z14" s="13">
        <f>IF(ISBLANK($X14), SUM(R14:W14), 1)</f>
        <v>2</v>
      </c>
      <c r="AA14" s="19" t="s">
        <v>9</v>
      </c>
      <c r="AB14" s="19" t="s">
        <v>60</v>
      </c>
      <c r="AC14" s="22" t="s">
        <v>9</v>
      </c>
      <c r="AD14" s="19" t="s">
        <v>60</v>
      </c>
      <c r="AE14" s="19" t="str">
        <f>IF(K14&lt;4,"X","")</f>
        <v/>
      </c>
      <c r="AF14" s="19" t="str">
        <f>IF(COUNTBLANK(O14:Q14)&lt;=1,"X","")</f>
        <v/>
      </c>
      <c r="AG14" s="19" t="str">
        <f>$I14</f>
        <v>X</v>
      </c>
      <c r="AH14" s="19" t="str">
        <f>IF($S14 &gt; 0, "X", "")</f>
        <v/>
      </c>
      <c r="AI14" s="17" t="str">
        <f>IF(ISNUMBER(SEARCH("tuck", $F14, 1)), "X", "")</f>
        <v>X</v>
      </c>
      <c r="AJ14" s="17" t="str">
        <f>IF(AND(SUM(R14:W14) = 3, ISBLANK($X14)), "X", "")</f>
        <v/>
      </c>
      <c r="AK14" s="19" t="str">
        <f>IF(OR($L14="ground", $L14="wild"), "X", "")</f>
        <v>X</v>
      </c>
      <c r="AL14" s="19">
        <f>$H14</f>
        <v>0</v>
      </c>
      <c r="AM14" s="17" t="str">
        <f>IF($U14 &gt; 0, "X", "")</f>
        <v>X</v>
      </c>
      <c r="AN14" s="19" t="str">
        <f>IF(AND($R14 &gt; 0, ISBLANK($W14), ISBLANK($S14), ISBLANK($T14), ISBLANK($U14), ISBLANK($V14)), "X", "")</f>
        <v/>
      </c>
      <c r="AO14" s="19" t="str">
        <f>IF(AND(NOT(ISBLANK($O14)), ISBLANK($P14), ISBLANK($Q14)), "X", "")</f>
        <v/>
      </c>
      <c r="AP14" s="19" t="str">
        <f>IF(N14&gt;65,"X","")</f>
        <v>X</v>
      </c>
      <c r="AQ14" s="19" t="str">
        <f>IF(OR($L14="cavity", $L14="wild"), "X", "")</f>
        <v/>
      </c>
      <c r="AR14" s="17" t="str">
        <f>IF($W14 &gt; 0, "X", "")</f>
        <v/>
      </c>
      <c r="AS14" s="19" t="str">
        <f>IF(N14&lt;=30,"X","")</f>
        <v/>
      </c>
      <c r="AT14" s="19" t="str">
        <f>IF(OR($L14="platform", $L14="wild"), "X", "")</f>
        <v/>
      </c>
      <c r="AU14" s="19" t="str">
        <f>IF(AND(NOT(ISBLANK($P14)), ISBLANK($Q14), ISBLANK($O14)), "X", "")</f>
        <v/>
      </c>
      <c r="AV14" s="17" t="str">
        <f>IF($V14 &gt; 0, "X", "")</f>
        <v/>
      </c>
      <c r="AW14" s="17" t="str">
        <f>IF($T14 &gt; 0, "X", "")</f>
        <v/>
      </c>
      <c r="AX14" s="19" t="str">
        <f>IF(AND(NOT(ISBLANK($Q14)), ISBLANK($O14), ISBLANK($P14)), "X", "")</f>
        <v>X</v>
      </c>
      <c r="AY14" s="19" t="str">
        <f>IF(OR($L14="bowl", $L14="wild"), "X", "")</f>
        <v/>
      </c>
    </row>
    <row r="15" spans="1:51" ht="15.75" x14ac:dyDescent="0.5">
      <c r="A15" s="16" t="s">
        <v>120</v>
      </c>
      <c r="B15" s="16" t="s">
        <v>121</v>
      </c>
      <c r="C15" s="17" t="s">
        <v>55</v>
      </c>
      <c r="D15" s="34"/>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IF(ISBLANK($X15), SUM(R15:W15), 1)</f>
        <v>3</v>
      </c>
      <c r="AA15" s="19" t="s">
        <v>9</v>
      </c>
      <c r="AB15" s="19" t="s">
        <v>60</v>
      </c>
      <c r="AC15" s="22" t="s">
        <v>9</v>
      </c>
      <c r="AD15" s="19" t="s">
        <v>9</v>
      </c>
      <c r="AE15" s="19" t="str">
        <f>IF(K15&lt;4,"X","")</f>
        <v/>
      </c>
      <c r="AF15" s="19" t="str">
        <f>IF(COUNTBLANK(O15:Q15)&lt;=1,"X","")</f>
        <v>X</v>
      </c>
      <c r="AG15" s="19">
        <f>$I15</f>
        <v>0</v>
      </c>
      <c r="AH15" s="19" t="str">
        <f>IF($S15 &gt; 0, "X", "")</f>
        <v>X</v>
      </c>
      <c r="AI15" s="17" t="str">
        <f>IF(ISNUMBER(SEARCH("tuck", $F15, 1)), "X", "")</f>
        <v/>
      </c>
      <c r="AJ15" s="17" t="str">
        <f>IF(AND(SUM(R15:W15) = 3, ISBLANK($X15)), "X", "")</f>
        <v>X</v>
      </c>
      <c r="AK15" s="19" t="str">
        <f>IF(OR($L15="ground", $L15="wild"), "X", "")</f>
        <v>X</v>
      </c>
      <c r="AL15" s="19">
        <f>$H15</f>
        <v>0</v>
      </c>
      <c r="AM15" s="17" t="str">
        <f>IF($U15 &gt; 0, "X", "")</f>
        <v/>
      </c>
      <c r="AN15" s="19" t="str">
        <f>IF(AND($R15 &gt; 0, ISBLANK($W15), ISBLANK($S15), ISBLANK($T15), ISBLANK($U15), ISBLANK($V15)), "X", "")</f>
        <v/>
      </c>
      <c r="AO15" s="19" t="str">
        <f>IF(AND(NOT(ISBLANK($O15)), ISBLANK($P15), ISBLANK($Q15)), "X", "")</f>
        <v/>
      </c>
      <c r="AP15" s="19" t="str">
        <f>IF(N15&gt;65,"X","")</f>
        <v/>
      </c>
      <c r="AQ15" s="19" t="str">
        <f>IF(OR($L15="cavity", $L15="wild"), "X", "")</f>
        <v/>
      </c>
      <c r="AR15" s="17" t="str">
        <f>IF($W15 &gt; 0, "X", "")</f>
        <v/>
      </c>
      <c r="AS15" s="19" t="str">
        <f>IF(N15&lt;=30,"X","")</f>
        <v/>
      </c>
      <c r="AT15" s="19" t="str">
        <f>IF(OR($L15="platform", $L15="wild"), "X", "")</f>
        <v/>
      </c>
      <c r="AU15" s="19" t="str">
        <f>IF(AND(NOT(ISBLANK($P15)), ISBLANK($Q15), ISBLANK($O15)), "X", "")</f>
        <v/>
      </c>
      <c r="AV15" s="17" t="str">
        <f>IF($V15 &gt; 0, "X", "")</f>
        <v/>
      </c>
      <c r="AW15" s="17" t="str">
        <f>IF($T15 &gt; 0, "X", "")</f>
        <v/>
      </c>
      <c r="AX15" s="19" t="str">
        <f>IF(AND(NOT(ISBLANK($Q15)), ISBLANK($O15), ISBLANK($P15)), "X", "")</f>
        <v/>
      </c>
      <c r="AY15" s="19" t="str">
        <f>IF(OR($L15="bowl", $L15="wild"), "X", "")</f>
        <v/>
      </c>
    </row>
    <row r="16" spans="1:51" ht="15.75" x14ac:dyDescent="0.5">
      <c r="A16" s="40" t="s">
        <v>125</v>
      </c>
      <c r="B16" s="40" t="s">
        <v>126</v>
      </c>
      <c r="C16" s="17" t="s">
        <v>55</v>
      </c>
      <c r="D16" s="57" t="s">
        <v>56</v>
      </c>
      <c r="E16" s="16" t="s">
        <v>90</v>
      </c>
      <c r="F16" s="18" t="s">
        <v>127</v>
      </c>
      <c r="G16" s="40" t="s">
        <v>852</v>
      </c>
      <c r="H16" s="17" t="s">
        <v>60</v>
      </c>
      <c r="I16" s="19"/>
      <c r="J16" s="19"/>
      <c r="K16" s="19">
        <v>6</v>
      </c>
      <c r="L16" s="19" t="s">
        <v>75</v>
      </c>
      <c r="M16" s="19">
        <v>2</v>
      </c>
      <c r="N16" s="19">
        <v>114</v>
      </c>
      <c r="O16" s="19"/>
      <c r="P16" s="19"/>
      <c r="Q16" s="17" t="s">
        <v>60</v>
      </c>
      <c r="R16" s="19"/>
      <c r="S16" s="19"/>
      <c r="T16" s="19"/>
      <c r="U16" s="19">
        <v>2</v>
      </c>
      <c r="V16" s="19"/>
      <c r="W16" s="19"/>
      <c r="X16" s="20"/>
      <c r="Y16" s="19"/>
      <c r="Z16" s="13">
        <f>IF(ISBLANK($X16), SUM(R16:W16), 1)</f>
        <v>2</v>
      </c>
      <c r="AA16" s="19" t="s">
        <v>9</v>
      </c>
      <c r="AB16" s="19" t="s">
        <v>9</v>
      </c>
      <c r="AC16" s="22" t="s">
        <v>9</v>
      </c>
      <c r="AD16" s="19" t="s">
        <v>9</v>
      </c>
      <c r="AE16" s="19" t="str">
        <f>IF(K16&lt;4,"X","")</f>
        <v/>
      </c>
      <c r="AF16" s="19" t="str">
        <f>IF(COUNTBLANK(O16:Q16)&lt;=1,"X","")</f>
        <v/>
      </c>
      <c r="AG16" s="19">
        <f>$I16</f>
        <v>0</v>
      </c>
      <c r="AH16" s="19" t="str">
        <f>IF($S16 &gt; 0, "X", "")</f>
        <v/>
      </c>
      <c r="AI16" s="17" t="str">
        <f>IF(ISNUMBER(SEARCH("tuck", $F16, 1)), "X", "")</f>
        <v/>
      </c>
      <c r="AJ16" s="17" t="str">
        <f>IF(AND(SUM(R16:W16) = 3, ISBLANK($X16)), "X", "")</f>
        <v/>
      </c>
      <c r="AK16" s="19" t="str">
        <f>IF(OR($L16="ground", $L16="wild"), "X", "")</f>
        <v/>
      </c>
      <c r="AL16" s="19" t="str">
        <f>$H16</f>
        <v>X</v>
      </c>
      <c r="AM16" s="17" t="str">
        <f>IF($U16 &gt; 0, "X", "")</f>
        <v>X</v>
      </c>
      <c r="AN16" s="19" t="str">
        <f>IF(AND($R16 &gt; 0, ISBLANK($W16), ISBLANK($S16), ISBLANK($T16), ISBLANK($U16), ISBLANK($V16)), "X", "")</f>
        <v/>
      </c>
      <c r="AO16" s="19" t="str">
        <f>IF(AND(NOT(ISBLANK($O16)), ISBLANK($P16), ISBLANK($Q16)), "X", "")</f>
        <v/>
      </c>
      <c r="AP16" s="19" t="str">
        <f>IF(N16&gt;65,"X","")</f>
        <v>X</v>
      </c>
      <c r="AQ16" s="19" t="str">
        <f>IF(OR($L16="cavity", $L16="wild"), "X", "")</f>
        <v/>
      </c>
      <c r="AR16" s="17" t="str">
        <f>IF($W16 &gt; 0, "X", "")</f>
        <v/>
      </c>
      <c r="AS16" s="19" t="str">
        <f>IF(N16&lt;=30,"X","")</f>
        <v/>
      </c>
      <c r="AT16" s="19" t="str">
        <f>IF(OR($L16="platform", $L16="wild"), "X", "")</f>
        <v>X</v>
      </c>
      <c r="AU16" s="19" t="str">
        <f>IF(AND(NOT(ISBLANK($P16)), ISBLANK($Q16), ISBLANK($O16)), "X", "")</f>
        <v/>
      </c>
      <c r="AV16" s="17" t="str">
        <f>IF($V16 &gt; 0, "X", "")</f>
        <v/>
      </c>
      <c r="AW16" s="17" t="str">
        <f>IF($T16 &gt; 0, "X", "")</f>
        <v/>
      </c>
      <c r="AX16" s="19" t="str">
        <f>IF(AND(NOT(ISBLANK($Q16)), ISBLANK($O16), ISBLANK($P16)), "X", "")</f>
        <v>X</v>
      </c>
      <c r="AY16" s="19" t="str">
        <f>IF(OR($L16="bowl", $L16="wild"), "X", "")</f>
        <v/>
      </c>
    </row>
    <row r="17" spans="1:51" ht="15.75" x14ac:dyDescent="0.5">
      <c r="A17" s="40" t="s">
        <v>131</v>
      </c>
      <c r="B17" s="40" t="s">
        <v>132</v>
      </c>
      <c r="C17" s="17" t="s">
        <v>55</v>
      </c>
      <c r="D17" s="41" t="s">
        <v>56</v>
      </c>
      <c r="E17" s="16" t="s">
        <v>133</v>
      </c>
      <c r="F17" s="18" t="s">
        <v>134</v>
      </c>
      <c r="G17" s="40" t="s">
        <v>834</v>
      </c>
      <c r="H17" s="19"/>
      <c r="I17" s="19"/>
      <c r="J17" s="19"/>
      <c r="K17" s="19">
        <v>4</v>
      </c>
      <c r="L17" s="19" t="s">
        <v>87</v>
      </c>
      <c r="M17" s="19">
        <v>2</v>
      </c>
      <c r="N17" s="19">
        <v>13</v>
      </c>
      <c r="O17" s="17" t="s">
        <v>60</v>
      </c>
      <c r="P17" s="17" t="s">
        <v>60</v>
      </c>
      <c r="Q17" s="17" t="s">
        <v>60</v>
      </c>
      <c r="R17" s="19"/>
      <c r="S17" s="19"/>
      <c r="T17" s="19"/>
      <c r="U17" s="19"/>
      <c r="V17" s="19"/>
      <c r="W17" s="19">
        <v>1</v>
      </c>
      <c r="X17" s="20"/>
      <c r="Y17" s="19"/>
      <c r="Z17" s="13">
        <f>IF(ISBLANK($X17), SUM(R17:W17), 1)</f>
        <v>1</v>
      </c>
      <c r="AA17" s="19" t="s">
        <v>9</v>
      </c>
      <c r="AB17" s="19" t="s">
        <v>9</v>
      </c>
      <c r="AC17" s="22" t="s">
        <v>60</v>
      </c>
      <c r="AD17" s="19" t="s">
        <v>9</v>
      </c>
      <c r="AE17" s="19" t="str">
        <f>IF(K17&lt;4,"X","")</f>
        <v/>
      </c>
      <c r="AF17" s="19" t="str">
        <f>IF(COUNTBLANK(O17:Q17)&lt;=1,"X","")</f>
        <v>X</v>
      </c>
      <c r="AG17" s="19">
        <f>$I17</f>
        <v>0</v>
      </c>
      <c r="AH17" s="19" t="str">
        <f>IF($S17 &gt; 0, "X", "")</f>
        <v/>
      </c>
      <c r="AI17" s="17" t="str">
        <f>IF(ISNUMBER(SEARCH("tuck", $F17, 1)), "X", "")</f>
        <v/>
      </c>
      <c r="AJ17" s="17" t="str">
        <f>IF(AND(SUM(R17:W17) = 3, ISBLANK($X17)), "X", "")</f>
        <v/>
      </c>
      <c r="AK17" s="19" t="str">
        <f>IF(OR($L17="ground", $L17="wild"), "X", "")</f>
        <v/>
      </c>
      <c r="AL17" s="19">
        <f>$H17</f>
        <v>0</v>
      </c>
      <c r="AM17" s="17" t="str">
        <f>IF($U17 &gt; 0, "X", "")</f>
        <v/>
      </c>
      <c r="AN17" s="19" t="str">
        <f>IF(AND($R17 &gt; 0, ISBLANK($W17), ISBLANK($S17), ISBLANK($T17), ISBLANK($U17), ISBLANK($V17)), "X", "")</f>
        <v/>
      </c>
      <c r="AO17" s="19" t="str">
        <f>IF(AND(NOT(ISBLANK($O17)), ISBLANK($P17), ISBLANK($Q17)), "X", "")</f>
        <v/>
      </c>
      <c r="AP17" s="19" t="str">
        <f>IF(N17&gt;65,"X","")</f>
        <v/>
      </c>
      <c r="AQ17" s="19" t="str">
        <f>IF(OR($L17="cavity", $L17="wild"), "X", "")</f>
        <v/>
      </c>
      <c r="AR17" s="17" t="str">
        <f>IF($W17 &gt; 0, "X", "")</f>
        <v>X</v>
      </c>
      <c r="AS17" s="19" t="str">
        <f>IF(N17&lt;=30,"X","")</f>
        <v>X</v>
      </c>
      <c r="AT17" s="19" t="str">
        <f>IF(OR($L17="platform", $L17="wild"), "X", "")</f>
        <v/>
      </c>
      <c r="AU17" s="19" t="str">
        <f>IF(AND(NOT(ISBLANK($P17)), ISBLANK($Q17), ISBLANK($O17)), "X", "")</f>
        <v/>
      </c>
      <c r="AV17" s="17" t="str">
        <f>IF($V17 &gt; 0, "X", "")</f>
        <v/>
      </c>
      <c r="AW17" s="17" t="str">
        <f>IF($T17 &gt; 0, "X", "")</f>
        <v/>
      </c>
      <c r="AX17" s="19" t="str">
        <f>IF(AND(NOT(ISBLANK($Q17)), ISBLANK($O17), ISBLANK($P17)), "X", "")</f>
        <v/>
      </c>
      <c r="AY17" s="19" t="str">
        <f>IF(OR($L17="bowl", $L17="wild"), "X", "")</f>
        <v>X</v>
      </c>
    </row>
    <row r="18" spans="1:51" ht="15.75" x14ac:dyDescent="0.5">
      <c r="A18" s="40" t="s">
        <v>139</v>
      </c>
      <c r="B18" s="40" t="s">
        <v>140</v>
      </c>
      <c r="C18" s="17" t="s">
        <v>55</v>
      </c>
      <c r="D18" s="41" t="s">
        <v>85</v>
      </c>
      <c r="E18" s="16" t="s">
        <v>64</v>
      </c>
      <c r="F18" s="18" t="s">
        <v>141</v>
      </c>
      <c r="G18" s="40" t="s">
        <v>840</v>
      </c>
      <c r="H18" s="19"/>
      <c r="I18" s="19"/>
      <c r="J18" s="19"/>
      <c r="K18" s="19">
        <v>4</v>
      </c>
      <c r="L18" s="19" t="s">
        <v>59</v>
      </c>
      <c r="M18" s="19">
        <v>4</v>
      </c>
      <c r="N18" s="19">
        <v>30</v>
      </c>
      <c r="O18" s="19"/>
      <c r="P18" s="17" t="s">
        <v>60</v>
      </c>
      <c r="Q18" s="19"/>
      <c r="R18" s="19">
        <v>2</v>
      </c>
      <c r="S18" s="19"/>
      <c r="T18" s="19">
        <v>1</v>
      </c>
      <c r="U18" s="19"/>
      <c r="V18" s="19"/>
      <c r="W18" s="19"/>
      <c r="X18" s="20"/>
      <c r="Y18" s="19"/>
      <c r="Z18" s="13">
        <f>IF(ISBLANK($X18), SUM(R18:W18), 1)</f>
        <v>3</v>
      </c>
      <c r="AA18" s="19" t="s">
        <v>60</v>
      </c>
      <c r="AB18" s="19" t="s">
        <v>9</v>
      </c>
      <c r="AC18" s="22" t="s">
        <v>9</v>
      </c>
      <c r="AD18" s="19" t="s">
        <v>60</v>
      </c>
      <c r="AE18" s="19" t="str">
        <f>IF(K18&lt;4,"X","")</f>
        <v/>
      </c>
      <c r="AF18" s="19" t="str">
        <f>IF(COUNTBLANK(O18:Q18)&lt;=1,"X","")</f>
        <v/>
      </c>
      <c r="AG18" s="19">
        <f>$I18</f>
        <v>0</v>
      </c>
      <c r="AH18" s="19" t="str">
        <f>IF($S18 &gt; 0, "X", "")</f>
        <v/>
      </c>
      <c r="AI18" s="17" t="str">
        <f>IF(ISNUMBER(SEARCH("tuck", $F18, 1)), "X", "")</f>
        <v/>
      </c>
      <c r="AJ18" s="17" t="str">
        <f>IF(AND(SUM(R18:W18) = 3, ISBLANK($X18)), "X", "")</f>
        <v>X</v>
      </c>
      <c r="AK18" s="19" t="str">
        <f>IF(OR($L18="ground", $L18="wild"), "X", "")</f>
        <v/>
      </c>
      <c r="AL18" s="19">
        <f>$H18</f>
        <v>0</v>
      </c>
      <c r="AM18" s="17" t="str">
        <f>IF($U18 &gt; 0, "X", "")</f>
        <v/>
      </c>
      <c r="AN18" s="19" t="str">
        <f>IF(AND($R18 &gt; 0, ISBLANK($W18), ISBLANK($S18), ISBLANK($T18), ISBLANK($U18), ISBLANK($V18)), "X", "")</f>
        <v/>
      </c>
      <c r="AO18" s="19" t="str">
        <f>IF(AND(NOT(ISBLANK($O18)), ISBLANK($P18), ISBLANK($Q18)), "X", "")</f>
        <v/>
      </c>
      <c r="AP18" s="19" t="str">
        <f>IF(N18&gt;65,"X","")</f>
        <v/>
      </c>
      <c r="AQ18" s="19" t="str">
        <f>IF(OR($L18="cavity", $L18="wild"), "X", "")</f>
        <v>X</v>
      </c>
      <c r="AR18" s="17" t="str">
        <f>IF($W18 &gt; 0, "X", "")</f>
        <v/>
      </c>
      <c r="AS18" s="19" t="str">
        <f>IF(N18&lt;=30,"X","")</f>
        <v>X</v>
      </c>
      <c r="AT18" s="19" t="str">
        <f>IF(OR($L18="platform", $L18="wild"), "X", "")</f>
        <v/>
      </c>
      <c r="AU18" s="19" t="str">
        <f>IF(AND(NOT(ISBLANK($P18)), ISBLANK($Q18), ISBLANK($O18)), "X", "")</f>
        <v>X</v>
      </c>
      <c r="AV18" s="17" t="str">
        <f>IF($V18 &gt; 0, "X", "")</f>
        <v/>
      </c>
      <c r="AW18" s="17" t="str">
        <f>IF($T18 &gt; 0, "X", "")</f>
        <v>X</v>
      </c>
      <c r="AX18" s="19" t="str">
        <f>IF(AND(NOT(ISBLANK($Q18)), ISBLANK($O18), ISBLANK($P18)), "X", "")</f>
        <v/>
      </c>
      <c r="AY18" s="19" t="str">
        <f>IF(OR($L18="bowl", $L18="wild"), "X", "")</f>
        <v/>
      </c>
    </row>
    <row r="19" spans="1:51" ht="15.75" x14ac:dyDescent="0.5">
      <c r="A19" s="40" t="s">
        <v>145</v>
      </c>
      <c r="B19" s="40" t="s">
        <v>146</v>
      </c>
      <c r="C19" s="17" t="s">
        <v>55</v>
      </c>
      <c r="D19" s="41" t="s">
        <v>85</v>
      </c>
      <c r="E19" s="16" t="s">
        <v>118</v>
      </c>
      <c r="F19" s="40" t="s">
        <v>149</v>
      </c>
      <c r="G19" s="40" t="s">
        <v>855</v>
      </c>
      <c r="H19" s="19"/>
      <c r="I19" s="19"/>
      <c r="J19" s="17" t="s">
        <v>60</v>
      </c>
      <c r="K19" s="19">
        <v>8</v>
      </c>
      <c r="L19" s="19" t="s">
        <v>99</v>
      </c>
      <c r="M19" s="19">
        <v>1</v>
      </c>
      <c r="N19" s="19">
        <v>53</v>
      </c>
      <c r="O19" s="19"/>
      <c r="P19" s="19"/>
      <c r="Q19" s="17" t="s">
        <v>60</v>
      </c>
      <c r="R19" s="19"/>
      <c r="S19" s="19"/>
      <c r="T19" s="19"/>
      <c r="U19" s="19">
        <v>3</v>
      </c>
      <c r="V19" s="19"/>
      <c r="W19" s="19"/>
      <c r="X19" s="20"/>
      <c r="Y19" s="19"/>
      <c r="Z19" s="13">
        <f>IF(ISBLANK($X19), SUM(R19:W19), 1)</f>
        <v>3</v>
      </c>
      <c r="AA19" s="19" t="s">
        <v>9</v>
      </c>
      <c r="AB19" s="19" t="s">
        <v>60</v>
      </c>
      <c r="AC19" s="22" t="s">
        <v>9</v>
      </c>
      <c r="AD19" s="19" t="s">
        <v>9</v>
      </c>
      <c r="AE19" s="19" t="str">
        <f>IF(K19&lt;4,"X","")</f>
        <v/>
      </c>
      <c r="AF19" s="19" t="str">
        <f>IF(COUNTBLANK(O19:Q19)&lt;=1,"X","")</f>
        <v/>
      </c>
      <c r="AG19" s="19">
        <f>$I19</f>
        <v>0</v>
      </c>
      <c r="AH19" s="19" t="str">
        <f>IF($S19 &gt; 0, "X", "")</f>
        <v/>
      </c>
      <c r="AI19" s="17" t="str">
        <f>IF(ISNUMBER(SEARCH("tuck", $F19, 1)), "X", "")</f>
        <v/>
      </c>
      <c r="AJ19" s="17" t="str">
        <f>IF(AND(SUM(R19:W19) = 3, ISBLANK($X19)), "X", "")</f>
        <v>X</v>
      </c>
      <c r="AK19" s="19" t="str">
        <f>IF(OR($L19="ground", $L19="wild"), "X", "")</f>
        <v>X</v>
      </c>
      <c r="AL19" s="19">
        <f>$H19</f>
        <v>0</v>
      </c>
      <c r="AM19" s="17" t="str">
        <f>IF($U19 &gt; 0, "X", "")</f>
        <v>X</v>
      </c>
      <c r="AN19" s="19" t="str">
        <f>IF(AND($R19 &gt; 0, ISBLANK($W19), ISBLANK($S19), ISBLANK($T19), ISBLANK($U19), ISBLANK($V19)), "X", "")</f>
        <v/>
      </c>
      <c r="AO19" s="19" t="str">
        <f>IF(AND(NOT(ISBLANK($O19)), ISBLANK($P19), ISBLANK($Q19)), "X", "")</f>
        <v/>
      </c>
      <c r="AP19" s="19" t="str">
        <f>IF(N19&gt;65,"X","")</f>
        <v/>
      </c>
      <c r="AQ19" s="19" t="str">
        <f>IF(OR($L19="cavity", $L19="wild"), "X", "")</f>
        <v>X</v>
      </c>
      <c r="AR19" s="17" t="str">
        <f>IF($W19 &gt; 0, "X", "")</f>
        <v/>
      </c>
      <c r="AS19" s="19" t="str">
        <f>IF(N19&lt;=30,"X","")</f>
        <v/>
      </c>
      <c r="AT19" s="19" t="str">
        <f>IF(OR($L19="platform", $L19="wild"), "X", "")</f>
        <v>X</v>
      </c>
      <c r="AU19" s="19" t="str">
        <f>IF(AND(NOT(ISBLANK($P19)), ISBLANK($Q19), ISBLANK($O19)), "X", "")</f>
        <v/>
      </c>
      <c r="AV19" s="17" t="str">
        <f>IF($V19 &gt; 0, "X", "")</f>
        <v/>
      </c>
      <c r="AW19" s="17" t="str">
        <f>IF($T19 &gt; 0, "X", "")</f>
        <v/>
      </c>
      <c r="AX19" s="19" t="str">
        <f>IF(AND(NOT(ISBLANK($Q19)), ISBLANK($O19), ISBLANK($P19)), "X", "")</f>
        <v>X</v>
      </c>
      <c r="AY19" s="19" t="str">
        <f>IF(OR($L19="bowl", $L19="wild"), "X", "")</f>
        <v>X</v>
      </c>
    </row>
    <row r="20" spans="1:51" ht="15.75" x14ac:dyDescent="0.5">
      <c r="A20" s="39" t="s">
        <v>67</v>
      </c>
      <c r="B20" s="39" t="s">
        <v>68</v>
      </c>
      <c r="C20" s="17" t="s">
        <v>69</v>
      </c>
      <c r="D20" s="34" t="s">
        <v>56</v>
      </c>
      <c r="E20" s="30" t="s">
        <v>10</v>
      </c>
      <c r="F20" s="39"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IF(ISBLANK($X20), SUM(R20:W20), 1)</f>
        <v>2</v>
      </c>
      <c r="AA20" s="19" t="s">
        <v>9</v>
      </c>
      <c r="AB20" s="19" t="s">
        <v>9</v>
      </c>
      <c r="AC20" s="22" t="s">
        <v>60</v>
      </c>
      <c r="AD20" s="19" t="s">
        <v>9</v>
      </c>
      <c r="AE20" s="19" t="str">
        <f>IF(K20&lt;4,"X","")</f>
        <v>X</v>
      </c>
      <c r="AF20" s="19" t="str">
        <f>IF(COUNTBLANK(O20:Q20)&lt;=1,"X","")</f>
        <v/>
      </c>
      <c r="AG20" s="19" t="str">
        <f>$I20</f>
        <v>X</v>
      </c>
      <c r="AH20" s="19" t="str">
        <f>IF($S20 &gt; 0, "X", "")</f>
        <v/>
      </c>
      <c r="AI20" s="17" t="str">
        <f>IF(ISNUMBER(SEARCH("tuck", $F20, 1)), "X", "")</f>
        <v>X</v>
      </c>
      <c r="AJ20" s="17" t="str">
        <f>IF(AND(SUM(R20:W20) = 3, ISBLANK($X20)), "X", "")</f>
        <v/>
      </c>
      <c r="AK20" s="19" t="str">
        <f>IF(OR($L20="ground", $L20="wild"), "X", "")</f>
        <v>X</v>
      </c>
      <c r="AL20" s="19">
        <f>$H20</f>
        <v>0</v>
      </c>
      <c r="AM20" s="17" t="str">
        <f>IF($U20 &gt; 0, "X", "")</f>
        <v>X</v>
      </c>
      <c r="AN20" s="19" t="str">
        <f>IF(AND($R20 &gt; 0, ISBLANK($W20), ISBLANK($S20), ISBLANK($T20), ISBLANK($U20), ISBLANK($V20)), "X", "")</f>
        <v/>
      </c>
      <c r="AO20" s="19" t="str">
        <f>IF(AND(NOT(ISBLANK($O20)), ISBLANK($P20), ISBLANK($Q20)), "X", "")</f>
        <v/>
      </c>
      <c r="AP20" s="19" t="str">
        <f>IF(N20&gt;65,"X","")</f>
        <v>X</v>
      </c>
      <c r="AQ20" s="19" t="str">
        <f>IF(OR($L20="cavity", $L20="wild"), "X", "")</f>
        <v/>
      </c>
      <c r="AR20" s="17" t="str">
        <f>IF($W20 &gt; 0, "X", "")</f>
        <v>X</v>
      </c>
      <c r="AS20" s="19" t="str">
        <f>IF(N20&lt;=30,"X","")</f>
        <v/>
      </c>
      <c r="AT20" s="19" t="str">
        <f>IF(OR($L20="platform", $L20="wild"), "X", "")</f>
        <v/>
      </c>
      <c r="AU20" s="19" t="str">
        <f>IF(AND(NOT(ISBLANK($P20)), ISBLANK($Q20), ISBLANK($O20)), "X", "")</f>
        <v/>
      </c>
      <c r="AV20" s="17" t="str">
        <f>IF($V20 &gt; 0, "X", "")</f>
        <v/>
      </c>
      <c r="AW20" s="17" t="str">
        <f>IF($T20 &gt; 0, "X", "")</f>
        <v/>
      </c>
      <c r="AX20" s="19" t="str">
        <f>IF(AND(NOT(ISBLANK($Q20)), ISBLANK($O20), ISBLANK($P20)), "X", "")</f>
        <v>X</v>
      </c>
      <c r="AY20" s="19" t="str">
        <f>IF(OR($L20="bowl", $L20="wild"), "X", "")</f>
        <v/>
      </c>
    </row>
    <row r="21" spans="1:51" ht="15.75" x14ac:dyDescent="0.5">
      <c r="A21" s="30" t="s">
        <v>155</v>
      </c>
      <c r="B21" s="16" t="s">
        <v>157</v>
      </c>
      <c r="C21" s="17" t="s">
        <v>55</v>
      </c>
      <c r="D21" s="41"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IF(ISBLANK($X21), SUM(R21:W21), 1)</f>
        <v>2</v>
      </c>
      <c r="AA21" s="19" t="s">
        <v>9</v>
      </c>
      <c r="AB21" s="19" t="s">
        <v>9</v>
      </c>
      <c r="AC21" s="22" t="s">
        <v>60</v>
      </c>
      <c r="AD21" s="19" t="s">
        <v>9</v>
      </c>
      <c r="AE21" s="19" t="str">
        <f>IF(K21&lt;4,"X","")</f>
        <v>X</v>
      </c>
      <c r="AF21" s="19" t="str">
        <f>IF(COUNTBLANK(O21:Q21)&lt;=1,"X","")</f>
        <v/>
      </c>
      <c r="AG21" s="19">
        <f>$I21</f>
        <v>0</v>
      </c>
      <c r="AH21" s="19" t="str">
        <f>IF($S21 &gt; 0, "X", "")</f>
        <v>X</v>
      </c>
      <c r="AI21" s="17" t="str">
        <f>IF(ISNUMBER(SEARCH("tuck", $F21, 1)), "X", "")</f>
        <v/>
      </c>
      <c r="AJ21" s="17" t="str">
        <f>IF(AND(SUM(R21:W21) = 3, ISBLANK($X21)), "X", "")</f>
        <v/>
      </c>
      <c r="AK21" s="19" t="str">
        <f>IF(OR($L21="ground", $L21="wild"), "X", "")</f>
        <v>X</v>
      </c>
      <c r="AL21" s="19">
        <f>$H21</f>
        <v>0</v>
      </c>
      <c r="AM21" s="17" t="str">
        <f>IF($U21 &gt; 0, "X", "")</f>
        <v/>
      </c>
      <c r="AN21" s="19" t="str">
        <f>IF(AND($R21 &gt; 0, ISBLANK($W21), ISBLANK($S21), ISBLANK($T21), ISBLANK($U21), ISBLANK($V21)), "X", "")</f>
        <v/>
      </c>
      <c r="AO21" s="19" t="str">
        <f>IF(AND(NOT(ISBLANK($O21)), ISBLANK($P21), ISBLANK($Q21)), "X", "")</f>
        <v/>
      </c>
      <c r="AP21" s="19" t="str">
        <f>IF(N21&gt;65,"X","")</f>
        <v/>
      </c>
      <c r="AQ21" s="19" t="str">
        <f>IF(OR($L21="cavity", $L21="wild"), "X", "")</f>
        <v/>
      </c>
      <c r="AR21" s="17" t="str">
        <f>IF($W21 &gt; 0, "X", "")</f>
        <v/>
      </c>
      <c r="AS21" s="19" t="str">
        <f>IF(N21&lt;=30,"X","")</f>
        <v>X</v>
      </c>
      <c r="AT21" s="19" t="str">
        <f>IF(OR($L21="platform", $L21="wild"), "X", "")</f>
        <v/>
      </c>
      <c r="AU21" s="19" t="str">
        <f>IF(AND(NOT(ISBLANK($P21)), ISBLANK($Q21), ISBLANK($O21)), "X", "")</f>
        <v>X</v>
      </c>
      <c r="AV21" s="17" t="str">
        <f>IF($V21 &gt; 0, "X", "")</f>
        <v/>
      </c>
      <c r="AW21" s="17" t="str">
        <f>IF($T21 &gt; 0, "X", "")</f>
        <v/>
      </c>
      <c r="AX21" s="19" t="str">
        <f>IF(AND(NOT(ISBLANK($Q21)), ISBLANK($O21), ISBLANK($P21)), "X", "")</f>
        <v/>
      </c>
      <c r="AY21" s="19" t="str">
        <f>IF(OR($L21="bowl", $L21="wild"), "X", "")</f>
        <v/>
      </c>
    </row>
    <row r="22" spans="1:51" ht="15.75" x14ac:dyDescent="0.5">
      <c r="A22" s="40" t="s">
        <v>163</v>
      </c>
      <c r="B22" s="40" t="s">
        <v>165</v>
      </c>
      <c r="C22" s="17" t="s">
        <v>55</v>
      </c>
      <c r="D22" s="41"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IF(ISBLANK($X22), SUM(R22:W22), 1)</f>
        <v>3</v>
      </c>
      <c r="AA22" s="19" t="s">
        <v>9</v>
      </c>
      <c r="AB22" s="19" t="s">
        <v>9</v>
      </c>
      <c r="AC22" s="22" t="s">
        <v>9</v>
      </c>
      <c r="AD22" s="19" t="s">
        <v>9</v>
      </c>
      <c r="AE22" s="19" t="str">
        <f>IF(K22&lt;4,"X","")</f>
        <v/>
      </c>
      <c r="AF22" s="19" t="str">
        <f>IF(COUNTBLANK(O22:Q22)&lt;=1,"X","")</f>
        <v/>
      </c>
      <c r="AG22" s="19">
        <f>$I22</f>
        <v>0</v>
      </c>
      <c r="AH22" s="19" t="str">
        <f>IF($S22 &gt; 0, "X", "")</f>
        <v/>
      </c>
      <c r="AI22" s="17" t="str">
        <f>IF(ISNUMBER(SEARCH("tuck", $F22, 1)), "X", "")</f>
        <v/>
      </c>
      <c r="AJ22" s="17" t="str">
        <f>IF(AND(SUM(R22:W22) = 3, ISBLANK($X22)), "X", "")</f>
        <v>X</v>
      </c>
      <c r="AK22" s="19" t="str">
        <f>IF(OR($L22="ground", $L22="wild"), "X", "")</f>
        <v/>
      </c>
      <c r="AL22" s="19">
        <f>$H22</f>
        <v>0</v>
      </c>
      <c r="AM22" s="17" t="str">
        <f>IF($U22 &gt; 0, "X", "")</f>
        <v>X</v>
      </c>
      <c r="AN22" s="19" t="str">
        <f>IF(AND($R22 &gt; 0, ISBLANK($W22), ISBLANK($S22), ISBLANK($T22), ISBLANK($U22), ISBLANK($V22)), "X", "")</f>
        <v/>
      </c>
      <c r="AO22" s="19" t="str">
        <f>IF(AND(NOT(ISBLANK($O22)), ISBLANK($P22), ISBLANK($Q22)), "X", "")</f>
        <v/>
      </c>
      <c r="AP22" s="19" t="str">
        <f>IF(N22&gt;65,"X","")</f>
        <v>X</v>
      </c>
      <c r="AQ22" s="19" t="str">
        <f>IF(OR($L22="cavity", $L22="wild"), "X", "")</f>
        <v/>
      </c>
      <c r="AR22" s="17" t="str">
        <f>IF($W22 &gt; 0, "X", "")</f>
        <v/>
      </c>
      <c r="AS22" s="19" t="str">
        <f>IF(N22&lt;=30,"X","")</f>
        <v/>
      </c>
      <c r="AT22" s="19" t="str">
        <f>IF(OR($L22="platform", $L22="wild"), "X", "")</f>
        <v>X</v>
      </c>
      <c r="AU22" s="19" t="str">
        <f>IF(AND(NOT(ISBLANK($P22)), ISBLANK($Q22), ISBLANK($O22)), "X", "")</f>
        <v/>
      </c>
      <c r="AV22" s="17" t="str">
        <f>IF($V22 &gt; 0, "X", "")</f>
        <v>X</v>
      </c>
      <c r="AW22" s="17" t="str">
        <f>IF($T22 &gt; 0, "X", "")</f>
        <v/>
      </c>
      <c r="AX22" s="19" t="str">
        <f>IF(AND(NOT(ISBLANK($Q22)), ISBLANK($O22), ISBLANK($P22)), "X", "")</f>
        <v>X</v>
      </c>
      <c r="AY22" s="19" t="str">
        <f>IF(OR($L22="bowl", $L22="wild"), "X", "")</f>
        <v/>
      </c>
    </row>
    <row r="23" spans="1:51" ht="15.75" x14ac:dyDescent="0.5">
      <c r="A23" s="40" t="s">
        <v>171</v>
      </c>
      <c r="B23" s="40" t="s">
        <v>173</v>
      </c>
      <c r="C23" s="17" t="s">
        <v>55</v>
      </c>
      <c r="D23" s="41"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IF(ISBLANK($X23), SUM(R23:W23), 1)</f>
        <v>3</v>
      </c>
      <c r="AA23" s="19" t="s">
        <v>9</v>
      </c>
      <c r="AB23" s="19" t="s">
        <v>60</v>
      </c>
      <c r="AC23" s="22" t="s">
        <v>9</v>
      </c>
      <c r="AD23" s="19" t="s">
        <v>9</v>
      </c>
      <c r="AE23" s="19" t="str">
        <f>IF(K23&lt;4,"X","")</f>
        <v/>
      </c>
      <c r="AF23" s="19" t="str">
        <f>IF(COUNTBLANK(O23:Q23)&lt;=1,"X","")</f>
        <v/>
      </c>
      <c r="AG23" s="19">
        <f>$I23</f>
        <v>0</v>
      </c>
      <c r="AH23" s="19" t="str">
        <f>IF($S23 &gt; 0, "X", "")</f>
        <v/>
      </c>
      <c r="AI23" s="17" t="str">
        <f>IF(ISNUMBER(SEARCH("tuck", $F23, 1)), "X", "")</f>
        <v/>
      </c>
      <c r="AJ23" s="17" t="str">
        <f>IF(AND(SUM(R23:W23) = 3, ISBLANK($X23)), "X", "")</f>
        <v>X</v>
      </c>
      <c r="AK23" s="19" t="str">
        <f>IF(OR($L23="ground", $L23="wild"), "X", "")</f>
        <v>X</v>
      </c>
      <c r="AL23" s="19">
        <f>$H23</f>
        <v>0</v>
      </c>
      <c r="AM23" s="17" t="str">
        <f>IF($U23 &gt; 0, "X", "")</f>
        <v/>
      </c>
      <c r="AN23" s="19" t="str">
        <f>IF(AND($R23 &gt; 0, ISBLANK($W23), ISBLANK($S23), ISBLANK($T23), ISBLANK($U23), ISBLANK($V23)), "X", "")</f>
        <v/>
      </c>
      <c r="AO23" s="19" t="str">
        <f>IF(AND(NOT(ISBLANK($O23)), ISBLANK($P23), ISBLANK($Q23)), "X", "")</f>
        <v>X</v>
      </c>
      <c r="AP23" s="19" t="str">
        <f>IF(N23&gt;65,"X","")</f>
        <v/>
      </c>
      <c r="AQ23" s="19" t="str">
        <f>IF(OR($L23="cavity", $L23="wild"), "X", "")</f>
        <v>X</v>
      </c>
      <c r="AR23" s="17" t="str">
        <f>IF($W23 &gt; 0, "X", "")</f>
        <v/>
      </c>
      <c r="AS23" s="19" t="str">
        <f>IF(N23&lt;=30,"X","")</f>
        <v>X</v>
      </c>
      <c r="AT23" s="19" t="str">
        <f>IF(OR($L23="platform", $L23="wild"), "X", "")</f>
        <v>X</v>
      </c>
      <c r="AU23" s="19" t="str">
        <f>IF(AND(NOT(ISBLANK($P23)), ISBLANK($Q23), ISBLANK($O23)), "X", "")</f>
        <v/>
      </c>
      <c r="AV23" s="17" t="str">
        <f>IF($V23 &gt; 0, "X", "")</f>
        <v/>
      </c>
      <c r="AW23" s="17" t="str">
        <f>IF($T23 &gt; 0, "X", "")</f>
        <v>X</v>
      </c>
      <c r="AX23" s="19" t="str">
        <f>IF(AND(NOT(ISBLANK($Q23)), ISBLANK($O23), ISBLANK($P23)), "X", "")</f>
        <v/>
      </c>
      <c r="AY23" s="19" t="str">
        <f>IF(OR($L23="bowl", $L23="wild"), "X", "")</f>
        <v>X</v>
      </c>
    </row>
    <row r="24" spans="1:51" ht="15.75" x14ac:dyDescent="0.5">
      <c r="A24" s="40" t="s">
        <v>178</v>
      </c>
      <c r="B24" s="40" t="s">
        <v>179</v>
      </c>
      <c r="C24" s="17" t="s">
        <v>55</v>
      </c>
      <c r="D24" s="41" t="s">
        <v>56</v>
      </c>
      <c r="E24" s="16" t="s">
        <v>90</v>
      </c>
      <c r="F24" s="18" t="s">
        <v>91</v>
      </c>
      <c r="G24" s="40" t="s">
        <v>852</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IF(ISBLANK($X24), SUM(R24:W24), 1)</f>
        <v>2</v>
      </c>
      <c r="AA24" s="19" t="s">
        <v>9</v>
      </c>
      <c r="AB24" s="19" t="s">
        <v>9</v>
      </c>
      <c r="AC24" s="22" t="s">
        <v>9</v>
      </c>
      <c r="AD24" s="19" t="s">
        <v>9</v>
      </c>
      <c r="AE24" s="19" t="str">
        <f>IF(K24&lt;4,"X","")</f>
        <v/>
      </c>
      <c r="AF24" s="19" t="str">
        <f>IF(COUNTBLANK(O24:Q24)&lt;=1,"X","")</f>
        <v>X</v>
      </c>
      <c r="AG24" s="19">
        <f>$I24</f>
        <v>0</v>
      </c>
      <c r="AH24" s="19" t="str">
        <f>IF($S24 &gt; 0, "X", "")</f>
        <v/>
      </c>
      <c r="AI24" s="17" t="str">
        <f>IF(ISNUMBER(SEARCH("tuck", $F24, 1)), "X", "")</f>
        <v/>
      </c>
      <c r="AJ24" s="17" t="str">
        <f>IF(AND(SUM(R24:W24) = 3, ISBLANK($X24)), "X", "")</f>
        <v/>
      </c>
      <c r="AK24" s="19" t="str">
        <f>IF(OR($L24="ground", $L24="wild"), "X", "")</f>
        <v/>
      </c>
      <c r="AL24" s="19" t="str">
        <f>$H24</f>
        <v>X</v>
      </c>
      <c r="AM24" s="17" t="str">
        <f>IF($U24 &gt; 0, "X", "")</f>
        <v/>
      </c>
      <c r="AN24" s="19" t="str">
        <f>IF(AND($R24 &gt; 0, ISBLANK($W24), ISBLANK($S24), ISBLANK($T24), ISBLANK($U24), ISBLANK($V24)), "X", "")</f>
        <v/>
      </c>
      <c r="AO24" s="19" t="str">
        <f>IF(AND(NOT(ISBLANK($O24)), ISBLANK($P24), ISBLANK($Q24)), "X", "")</f>
        <v/>
      </c>
      <c r="AP24" s="19" t="str">
        <f>IF(N24&gt;65,"X","")</f>
        <v>X</v>
      </c>
      <c r="AQ24" s="19" t="str">
        <f>IF(OR($L24="cavity", $L24="wild"), "X", "")</f>
        <v>X</v>
      </c>
      <c r="AR24" s="17" t="str">
        <f>IF($W24 &gt; 0, "X", "")</f>
        <v/>
      </c>
      <c r="AS24" s="19" t="str">
        <f>IF(N24&lt;=30,"X","")</f>
        <v/>
      </c>
      <c r="AT24" s="19" t="str">
        <f>IF(OR($L24="platform", $L24="wild"), "X", "")</f>
        <v/>
      </c>
      <c r="AU24" s="19" t="str">
        <f>IF(AND(NOT(ISBLANK($P24)), ISBLANK($Q24), ISBLANK($O24)), "X", "")</f>
        <v/>
      </c>
      <c r="AV24" s="17" t="str">
        <f>IF($V24 &gt; 0, "X", "")</f>
        <v>X</v>
      </c>
      <c r="AW24" s="17" t="str">
        <f>IF($T24 &gt; 0, "X", "")</f>
        <v/>
      </c>
      <c r="AX24" s="19" t="str">
        <f>IF(AND(NOT(ISBLANK($Q24)), ISBLANK($O24), ISBLANK($P24)), "X", "")</f>
        <v/>
      </c>
      <c r="AY24" s="19" t="str">
        <f>IF(OR($L24="bowl", $L24="wild"), "X", "")</f>
        <v/>
      </c>
    </row>
    <row r="25" spans="1:51" ht="15.75" x14ac:dyDescent="0.5">
      <c r="A25" s="40" t="s">
        <v>182</v>
      </c>
      <c r="B25" s="40" t="s">
        <v>183</v>
      </c>
      <c r="C25" s="17" t="s">
        <v>55</v>
      </c>
      <c r="D25" s="41" t="s">
        <v>56</v>
      </c>
      <c r="E25" s="16" t="s">
        <v>10</v>
      </c>
      <c r="F25" s="18" t="s">
        <v>78</v>
      </c>
      <c r="G25" s="40" t="s">
        <v>849</v>
      </c>
      <c r="H25" s="19"/>
      <c r="I25" s="17" t="s">
        <v>60</v>
      </c>
      <c r="J25" s="19"/>
      <c r="K25" s="19">
        <v>1</v>
      </c>
      <c r="L25" s="19" t="s">
        <v>99</v>
      </c>
      <c r="M25" s="19">
        <v>3</v>
      </c>
      <c r="N25" s="19">
        <v>38</v>
      </c>
      <c r="O25" s="19"/>
      <c r="P25" s="17" t="s">
        <v>60</v>
      </c>
      <c r="Q25" s="17" t="s">
        <v>60</v>
      </c>
      <c r="R25" s="19">
        <v>1</v>
      </c>
      <c r="S25" s="19"/>
      <c r="T25" s="19"/>
      <c r="U25" s="19"/>
      <c r="V25" s="19"/>
      <c r="W25" s="19"/>
      <c r="X25" s="20"/>
      <c r="Y25" s="19"/>
      <c r="Z25" s="13">
        <f>IF(ISBLANK($X25), SUM(R25:W25), 1)</f>
        <v>1</v>
      </c>
      <c r="AA25" s="19" t="s">
        <v>9</v>
      </c>
      <c r="AB25" s="19" t="s">
        <v>9</v>
      </c>
      <c r="AC25" s="22" t="s">
        <v>9</v>
      </c>
      <c r="AD25" s="19" t="s">
        <v>9</v>
      </c>
      <c r="AE25" s="19" t="str">
        <f>IF(K25&lt;4,"X","")</f>
        <v>X</v>
      </c>
      <c r="AF25" s="19" t="str">
        <f>IF(COUNTBLANK(O25:Q25)&lt;=1,"X","")</f>
        <v>X</v>
      </c>
      <c r="AG25" s="19" t="str">
        <f>$I25</f>
        <v>X</v>
      </c>
      <c r="AH25" s="19" t="str">
        <f>IF($S25 &gt; 0, "X", "")</f>
        <v/>
      </c>
      <c r="AI25" s="17" t="str">
        <f>IF(ISNUMBER(SEARCH("tuck", $F25, 1)), "X", "")</f>
        <v>X</v>
      </c>
      <c r="AJ25" s="17" t="str">
        <f>IF(AND(SUM(R25:W25) = 3, ISBLANK($X25)), "X", "")</f>
        <v/>
      </c>
      <c r="AK25" s="19" t="str">
        <f>IF(OR($L25="ground", $L25="wild"), "X", "")</f>
        <v>X</v>
      </c>
      <c r="AL25" s="19">
        <f>$H25</f>
        <v>0</v>
      </c>
      <c r="AM25" s="17" t="str">
        <f>IF($U25 &gt; 0, "X", "")</f>
        <v/>
      </c>
      <c r="AN25" s="19" t="str">
        <f>IF(AND($R25 &gt; 0, ISBLANK($W25), ISBLANK($S25), ISBLANK($T25), ISBLANK($U25), ISBLANK($V25)), "X", "")</f>
        <v>X</v>
      </c>
      <c r="AO25" s="19" t="str">
        <f>IF(AND(NOT(ISBLANK($O25)), ISBLANK($P25), ISBLANK($Q25)), "X", "")</f>
        <v/>
      </c>
      <c r="AP25" s="19" t="str">
        <f>IF(N25&gt;65,"X","")</f>
        <v/>
      </c>
      <c r="AQ25" s="19" t="str">
        <f>IF(OR($L25="cavity", $L25="wild"), "X", "")</f>
        <v>X</v>
      </c>
      <c r="AR25" s="17" t="str">
        <f>IF($W25 &gt; 0, "X", "")</f>
        <v/>
      </c>
      <c r="AS25" s="19" t="str">
        <f>IF(N25&lt;=30,"X","")</f>
        <v/>
      </c>
      <c r="AT25" s="19" t="str">
        <f>IF(OR($L25="platform", $L25="wild"), "X", "")</f>
        <v>X</v>
      </c>
      <c r="AU25" s="19" t="str">
        <f>IF(AND(NOT(ISBLANK($P25)), ISBLANK($Q25), ISBLANK($O25)), "X", "")</f>
        <v/>
      </c>
      <c r="AV25" s="17" t="str">
        <f>IF($V25 &gt; 0, "X", "")</f>
        <v/>
      </c>
      <c r="AW25" s="17" t="str">
        <f>IF($T25 &gt; 0, "X", "")</f>
        <v/>
      </c>
      <c r="AX25" s="19" t="str">
        <f>IF(AND(NOT(ISBLANK($Q25)), ISBLANK($O25), ISBLANK($P25)), "X", "")</f>
        <v/>
      </c>
      <c r="AY25" s="19" t="str">
        <f>IF(OR($L25="bowl", $L25="wild"), "X", "")</f>
        <v>X</v>
      </c>
    </row>
    <row r="26" spans="1:51" ht="15.75" x14ac:dyDescent="0.5">
      <c r="A26" s="16" t="s">
        <v>187</v>
      </c>
      <c r="B26" s="16" t="s">
        <v>188</v>
      </c>
      <c r="C26" s="17" t="s">
        <v>55</v>
      </c>
      <c r="D26" s="41" t="s">
        <v>56</v>
      </c>
      <c r="E26" s="16" t="s">
        <v>90</v>
      </c>
      <c r="F26" s="18" t="s">
        <v>189</v>
      </c>
      <c r="G26" s="40" t="s">
        <v>851</v>
      </c>
      <c r="H26" s="17" t="s">
        <v>60</v>
      </c>
      <c r="I26" s="19"/>
      <c r="J26" s="19"/>
      <c r="K26" s="19">
        <v>3</v>
      </c>
      <c r="L26" s="19" t="s">
        <v>59</v>
      </c>
      <c r="M26" s="19">
        <v>2</v>
      </c>
      <c r="N26" s="19">
        <v>107</v>
      </c>
      <c r="O26" s="17" t="s">
        <v>60</v>
      </c>
      <c r="P26" s="19"/>
      <c r="Q26" s="19"/>
      <c r="R26" s="19"/>
      <c r="S26" s="19"/>
      <c r="T26" s="19"/>
      <c r="U26" s="19"/>
      <c r="V26" s="19">
        <v>1</v>
      </c>
      <c r="W26" s="19"/>
      <c r="X26" s="20"/>
      <c r="Y26" s="19"/>
      <c r="Z26" s="13">
        <f>IF(ISBLANK($X26), SUM(R26:W26), 1)</f>
        <v>1</v>
      </c>
      <c r="AA26" s="19" t="s">
        <v>9</v>
      </c>
      <c r="AB26" s="19" t="s">
        <v>9</v>
      </c>
      <c r="AC26" s="22" t="s">
        <v>9</v>
      </c>
      <c r="AD26" s="19" t="s">
        <v>9</v>
      </c>
      <c r="AE26" s="19" t="str">
        <f>IF(K26&lt;4,"X","")</f>
        <v>X</v>
      </c>
      <c r="AF26" s="19" t="str">
        <f>IF(COUNTBLANK(O26:Q26)&lt;=1,"X","")</f>
        <v/>
      </c>
      <c r="AG26" s="19">
        <f>$I26</f>
        <v>0</v>
      </c>
      <c r="AH26" s="19" t="str">
        <f>IF($S26 &gt; 0, "X", "")</f>
        <v/>
      </c>
      <c r="AI26" s="17" t="str">
        <f>IF(ISNUMBER(SEARCH("tuck", $F26, 1)), "X", "")</f>
        <v>X</v>
      </c>
      <c r="AJ26" s="17" t="str">
        <f>IF(AND(SUM(R26:W26) = 3, ISBLANK($X26)), "X", "")</f>
        <v/>
      </c>
      <c r="AK26" s="19" t="str">
        <f>IF(OR($L26="ground", $L26="wild"), "X", "")</f>
        <v/>
      </c>
      <c r="AL26" s="19" t="str">
        <f>$H26</f>
        <v>X</v>
      </c>
      <c r="AM26" s="17" t="str">
        <f>IF($U26 &gt; 0, "X", "")</f>
        <v/>
      </c>
      <c r="AN26" s="19" t="str">
        <f>IF(AND($R26 &gt; 0, ISBLANK($W26), ISBLANK($S26), ISBLANK($T26), ISBLANK($U26), ISBLANK($V26)), "X", "")</f>
        <v/>
      </c>
      <c r="AO26" s="19" t="str">
        <f>IF(AND(NOT(ISBLANK($O26)), ISBLANK($P26), ISBLANK($Q26)), "X", "")</f>
        <v>X</v>
      </c>
      <c r="AP26" s="19" t="str">
        <f>IF(N26&gt;65,"X","")</f>
        <v>X</v>
      </c>
      <c r="AQ26" s="19" t="str">
        <f>IF(OR($L26="cavity", $L26="wild"), "X", "")</f>
        <v>X</v>
      </c>
      <c r="AR26" s="17" t="str">
        <f>IF($W26 &gt; 0, "X", "")</f>
        <v/>
      </c>
      <c r="AS26" s="19" t="str">
        <f>IF(N26&lt;=30,"X","")</f>
        <v/>
      </c>
      <c r="AT26" s="19" t="str">
        <f>IF(OR($L26="platform", $L26="wild"), "X", "")</f>
        <v/>
      </c>
      <c r="AU26" s="19" t="str">
        <f>IF(AND(NOT(ISBLANK($P26)), ISBLANK($Q26), ISBLANK($O26)), "X", "")</f>
        <v/>
      </c>
      <c r="AV26" s="17" t="str">
        <f>IF($V26 &gt; 0, "X", "")</f>
        <v>X</v>
      </c>
      <c r="AW26" s="17" t="str">
        <f>IF($T26 &gt; 0, "X", "")</f>
        <v/>
      </c>
      <c r="AX26" s="19" t="str">
        <f>IF(AND(NOT(ISBLANK($Q26)), ISBLANK($O26), ISBLANK($P26)), "X", "")</f>
        <v/>
      </c>
      <c r="AY26" s="19" t="str">
        <f>IF(OR($L26="bowl", $L26="wild"), "X", "")</f>
        <v/>
      </c>
    </row>
    <row r="27" spans="1:51" ht="15.75" x14ac:dyDescent="0.5">
      <c r="A27" s="40" t="s">
        <v>193</v>
      </c>
      <c r="B27" s="40" t="s">
        <v>194</v>
      </c>
      <c r="C27" s="17" t="s">
        <v>55</v>
      </c>
      <c r="D27" s="41" t="s">
        <v>63</v>
      </c>
      <c r="E27" s="16" t="s">
        <v>64</v>
      </c>
      <c r="F27" s="18" t="s">
        <v>195</v>
      </c>
      <c r="G27" s="40" t="s">
        <v>881</v>
      </c>
      <c r="H27" s="19"/>
      <c r="I27" s="19"/>
      <c r="J27" s="19"/>
      <c r="K27" s="19">
        <v>5</v>
      </c>
      <c r="L27" s="19" t="s">
        <v>59</v>
      </c>
      <c r="M27" s="19">
        <v>4</v>
      </c>
      <c r="N27" s="19">
        <v>71</v>
      </c>
      <c r="O27" s="19"/>
      <c r="P27" s="19"/>
      <c r="Q27" s="17" t="s">
        <v>60</v>
      </c>
      <c r="R27" s="19">
        <v>1</v>
      </c>
      <c r="S27" s="19">
        <v>1</v>
      </c>
      <c r="T27" s="19"/>
      <c r="U27" s="19">
        <v>1</v>
      </c>
      <c r="V27" s="19"/>
      <c r="W27" s="19"/>
      <c r="X27" s="20"/>
      <c r="Y27" s="19"/>
      <c r="Z27" s="13">
        <f>IF(ISBLANK($X27), SUM(R27:W27), 1)</f>
        <v>3</v>
      </c>
      <c r="AA27" s="19" t="s">
        <v>60</v>
      </c>
      <c r="AB27" s="19" t="s">
        <v>9</v>
      </c>
      <c r="AC27" s="22" t="s">
        <v>60</v>
      </c>
      <c r="AD27" s="19" t="s">
        <v>60</v>
      </c>
      <c r="AE27" s="19" t="str">
        <f>IF(K27&lt;4,"X","")</f>
        <v/>
      </c>
      <c r="AF27" s="19" t="str">
        <f>IF(COUNTBLANK(O27:Q27)&lt;=1,"X","")</f>
        <v/>
      </c>
      <c r="AG27" s="19">
        <f>$I27</f>
        <v>0</v>
      </c>
      <c r="AH27" s="19" t="str">
        <f>IF($S27 &gt; 0, "X", "")</f>
        <v>X</v>
      </c>
      <c r="AI27" s="17" t="str">
        <f>IF(ISNUMBER(SEARCH("tuck", $F27, 1)), "X", "")</f>
        <v/>
      </c>
      <c r="AJ27" s="17" t="str">
        <f>IF(AND(SUM(R27:W27) = 3, ISBLANK($X27)), "X", "")</f>
        <v>X</v>
      </c>
      <c r="AK27" s="19" t="str">
        <f>IF(OR($L27="ground", $L27="wild"), "X", "")</f>
        <v/>
      </c>
      <c r="AL27" s="19">
        <f>$H27</f>
        <v>0</v>
      </c>
      <c r="AM27" s="17" t="str">
        <f>IF($U27 &gt; 0, "X", "")</f>
        <v>X</v>
      </c>
      <c r="AN27" s="19" t="str">
        <f>IF(AND($R27 &gt; 0, ISBLANK($W27), ISBLANK($S27), ISBLANK($T27), ISBLANK($U27), ISBLANK($V27)), "X", "")</f>
        <v/>
      </c>
      <c r="AO27" s="19" t="str">
        <f>IF(AND(NOT(ISBLANK($O27)), ISBLANK($P27), ISBLANK($Q27)), "X", "")</f>
        <v/>
      </c>
      <c r="AP27" s="19" t="str">
        <f>IF(N27&gt;65,"X","")</f>
        <v>X</v>
      </c>
      <c r="AQ27" s="19" t="str">
        <f>IF(OR($L27="cavity", $L27="wild"), "X", "")</f>
        <v>X</v>
      </c>
      <c r="AR27" s="17" t="str">
        <f>IF($W27 &gt; 0, "X", "")</f>
        <v/>
      </c>
      <c r="AS27" s="19" t="str">
        <f>IF(N27&lt;=30,"X","")</f>
        <v/>
      </c>
      <c r="AT27" s="19" t="str">
        <f>IF(OR($L27="platform", $L27="wild"), "X", "")</f>
        <v/>
      </c>
      <c r="AU27" s="19" t="str">
        <f>IF(AND(NOT(ISBLANK($P27)), ISBLANK($Q27), ISBLANK($O27)), "X", "")</f>
        <v/>
      </c>
      <c r="AV27" s="17" t="str">
        <f>IF($V27 &gt; 0, "X", "")</f>
        <v/>
      </c>
      <c r="AW27" s="17" t="str">
        <f>IF($T27 &gt; 0, "X", "")</f>
        <v/>
      </c>
      <c r="AX27" s="19" t="str">
        <f>IF(AND(NOT(ISBLANK($Q27)), ISBLANK($O27), ISBLANK($P27)), "X", "")</f>
        <v>X</v>
      </c>
      <c r="AY27" s="19" t="str">
        <f>IF(OR($L27="bowl", $L27="wild"), "X", "")</f>
        <v/>
      </c>
    </row>
    <row r="28" spans="1:51" ht="15.75" x14ac:dyDescent="0.5">
      <c r="A28" s="40" t="s">
        <v>199</v>
      </c>
      <c r="B28" s="40" t="s">
        <v>200</v>
      </c>
      <c r="C28" s="17" t="s">
        <v>55</v>
      </c>
      <c r="D28" s="41" t="s">
        <v>85</v>
      </c>
      <c r="E28" s="16" t="s">
        <v>118</v>
      </c>
      <c r="F28" s="40" t="s">
        <v>149</v>
      </c>
      <c r="G28" s="40" t="s">
        <v>855</v>
      </c>
      <c r="H28" s="19"/>
      <c r="I28" s="19"/>
      <c r="J28" s="17" t="s">
        <v>60</v>
      </c>
      <c r="K28" s="19">
        <v>4</v>
      </c>
      <c r="L28" s="19" t="s">
        <v>99</v>
      </c>
      <c r="M28" s="19">
        <v>2</v>
      </c>
      <c r="N28" s="19">
        <v>18</v>
      </c>
      <c r="O28" s="17" t="s">
        <v>60</v>
      </c>
      <c r="P28" s="17" t="s">
        <v>60</v>
      </c>
      <c r="Q28" s="19"/>
      <c r="R28" s="19">
        <v>2</v>
      </c>
      <c r="S28" s="19"/>
      <c r="T28" s="19"/>
      <c r="U28" s="19"/>
      <c r="V28" s="19"/>
      <c r="W28" s="19"/>
      <c r="X28" s="20"/>
      <c r="Y28" s="19"/>
      <c r="Z28" s="13">
        <f>IF(ISBLANK($X28), SUM(R28:W28), 1)</f>
        <v>2</v>
      </c>
      <c r="AA28" s="19" t="s">
        <v>9</v>
      </c>
      <c r="AB28" s="19" t="s">
        <v>9</v>
      </c>
      <c r="AC28" s="22" t="s">
        <v>60</v>
      </c>
      <c r="AD28" s="19" t="s">
        <v>9</v>
      </c>
      <c r="AE28" s="19" t="str">
        <f>IF(K28&lt;4,"X","")</f>
        <v/>
      </c>
      <c r="AF28" s="19" t="str">
        <f>IF(COUNTBLANK(O28:Q28)&lt;=1,"X","")</f>
        <v>X</v>
      </c>
      <c r="AG28" s="19">
        <f>$I28</f>
        <v>0</v>
      </c>
      <c r="AH28" s="19" t="str">
        <f>IF($S28 &gt; 0, "X", "")</f>
        <v/>
      </c>
      <c r="AI28" s="17" t="str">
        <f>IF(ISNUMBER(SEARCH("tuck", $F28, 1)), "X", "")</f>
        <v/>
      </c>
      <c r="AJ28" s="17" t="str">
        <f>IF(AND(SUM(R28:W28) = 3, ISBLANK($X28)), "X", "")</f>
        <v/>
      </c>
      <c r="AK28" s="19" t="str">
        <f>IF(OR($L28="ground", $L28="wild"), "X", "")</f>
        <v>X</v>
      </c>
      <c r="AL28" s="19">
        <f>$H28</f>
        <v>0</v>
      </c>
      <c r="AM28" s="17" t="str">
        <f>IF($U28 &gt; 0, "X", "")</f>
        <v/>
      </c>
      <c r="AN28" s="19" t="str">
        <f>IF(AND($R28 &gt; 0, ISBLANK($W28), ISBLANK($S28), ISBLANK($T28), ISBLANK($U28), ISBLANK($V28)), "X", "")</f>
        <v>X</v>
      </c>
      <c r="AO28" s="19" t="str">
        <f>IF(AND(NOT(ISBLANK($O28)), ISBLANK($P28), ISBLANK($Q28)), "X", "")</f>
        <v/>
      </c>
      <c r="AP28" s="19" t="str">
        <f>IF(N28&gt;65,"X","")</f>
        <v/>
      </c>
      <c r="AQ28" s="19" t="str">
        <f>IF(OR($L28="cavity", $L28="wild"), "X", "")</f>
        <v>X</v>
      </c>
      <c r="AR28" s="17" t="str">
        <f>IF($W28 &gt; 0, "X", "")</f>
        <v/>
      </c>
      <c r="AS28" s="19" t="str">
        <f>IF(N28&lt;=30,"X","")</f>
        <v>X</v>
      </c>
      <c r="AT28" s="19" t="str">
        <f>IF(OR($L28="platform", $L28="wild"), "X", "")</f>
        <v>X</v>
      </c>
      <c r="AU28" s="19" t="str">
        <f>IF(AND(NOT(ISBLANK($P28)), ISBLANK($Q28), ISBLANK($O28)), "X", "")</f>
        <v/>
      </c>
      <c r="AV28" s="17" t="str">
        <f>IF($V28 &gt; 0, "X", "")</f>
        <v/>
      </c>
      <c r="AW28" s="17" t="str">
        <f>IF($T28 &gt; 0, "X", "")</f>
        <v/>
      </c>
      <c r="AX28" s="19" t="str">
        <f>IF(AND(NOT(ISBLANK($Q28)), ISBLANK($O28), ISBLANK($P28)), "X", "")</f>
        <v/>
      </c>
      <c r="AY28" s="19" t="str">
        <f>IF(OR($L28="bowl", $L28="wild"), "X", "")</f>
        <v>X</v>
      </c>
    </row>
    <row r="29" spans="1:51" ht="15.75" x14ac:dyDescent="0.5">
      <c r="A29" s="40" t="s">
        <v>204</v>
      </c>
      <c r="B29" s="40" t="s">
        <v>205</v>
      </c>
      <c r="C29" s="17" t="s">
        <v>55</v>
      </c>
      <c r="D29" s="41" t="s">
        <v>63</v>
      </c>
      <c r="E29" s="16" t="s">
        <v>81</v>
      </c>
      <c r="F29" s="18" t="s">
        <v>206</v>
      </c>
      <c r="G29" s="40" t="s">
        <v>838</v>
      </c>
      <c r="H29" s="19"/>
      <c r="I29" s="19"/>
      <c r="J29" s="19"/>
      <c r="K29" s="19">
        <v>4</v>
      </c>
      <c r="L29" s="19" t="s">
        <v>99</v>
      </c>
      <c r="M29" s="19">
        <v>4</v>
      </c>
      <c r="N29" s="19">
        <v>53</v>
      </c>
      <c r="O29" s="19"/>
      <c r="P29" s="19"/>
      <c r="Q29" s="17" t="s">
        <v>60</v>
      </c>
      <c r="R29" s="19"/>
      <c r="S29" s="19"/>
      <c r="T29" s="19"/>
      <c r="U29" s="19">
        <v>1</v>
      </c>
      <c r="V29" s="19"/>
      <c r="W29" s="19">
        <v>1</v>
      </c>
      <c r="X29" s="20"/>
      <c r="Y29" s="19"/>
      <c r="Z29" s="13">
        <f>IF(ISBLANK($X29), SUM(R29:W29), 1)</f>
        <v>2</v>
      </c>
      <c r="AA29" s="19" t="s">
        <v>9</v>
      </c>
      <c r="AB29" s="19" t="s">
        <v>9</v>
      </c>
      <c r="AC29" s="22" t="s">
        <v>9</v>
      </c>
      <c r="AD29" s="19" t="s">
        <v>9</v>
      </c>
      <c r="AE29" s="19" t="str">
        <f>IF(K29&lt;4,"X","")</f>
        <v/>
      </c>
      <c r="AF29" s="19" t="str">
        <f>IF(COUNTBLANK(O29:Q29)&lt;=1,"X","")</f>
        <v/>
      </c>
      <c r="AG29" s="19">
        <f>$I29</f>
        <v>0</v>
      </c>
      <c r="AH29" s="19" t="str">
        <f>IF($S29 &gt; 0, "X", "")</f>
        <v/>
      </c>
      <c r="AI29" s="17" t="str">
        <f>IF(ISNUMBER(SEARCH("tuck", $F29, 1)), "X", "")</f>
        <v/>
      </c>
      <c r="AJ29" s="17" t="str">
        <f>IF(AND(SUM(R29:W29) = 3, ISBLANK($X29)), "X", "")</f>
        <v/>
      </c>
      <c r="AK29" s="19" t="str">
        <f>IF(OR($L29="ground", $L29="wild"), "X", "")</f>
        <v>X</v>
      </c>
      <c r="AL29" s="19">
        <f>$H29</f>
        <v>0</v>
      </c>
      <c r="AM29" s="17" t="str">
        <f>IF($U29 &gt; 0, "X", "")</f>
        <v>X</v>
      </c>
      <c r="AN29" s="19" t="str">
        <f>IF(AND($R29 &gt; 0, ISBLANK($W29), ISBLANK($S29), ISBLANK($T29), ISBLANK($U29), ISBLANK($V29)), "X", "")</f>
        <v/>
      </c>
      <c r="AO29" s="19" t="str">
        <f>IF(AND(NOT(ISBLANK($O29)), ISBLANK($P29), ISBLANK($Q29)), "X", "")</f>
        <v/>
      </c>
      <c r="AP29" s="19" t="str">
        <f>IF(N29&gt;65,"X","")</f>
        <v/>
      </c>
      <c r="AQ29" s="19" t="str">
        <f>IF(OR($L29="cavity", $L29="wild"), "X", "")</f>
        <v>X</v>
      </c>
      <c r="AR29" s="17" t="str">
        <f>IF($W29 &gt; 0, "X", "")</f>
        <v>X</v>
      </c>
      <c r="AS29" s="19" t="str">
        <f>IF(N29&lt;=30,"X","")</f>
        <v/>
      </c>
      <c r="AT29" s="19" t="str">
        <f>IF(OR($L29="platform", $L29="wild"), "X", "")</f>
        <v>X</v>
      </c>
      <c r="AU29" s="19" t="str">
        <f>IF(AND(NOT(ISBLANK($P29)), ISBLANK($Q29), ISBLANK($O29)), "X", "")</f>
        <v/>
      </c>
      <c r="AV29" s="17" t="str">
        <f>IF($V29 &gt; 0, "X", "")</f>
        <v/>
      </c>
      <c r="AW29" s="17" t="str">
        <f>IF($T29 &gt; 0, "X", "")</f>
        <v/>
      </c>
      <c r="AX29" s="19" t="str">
        <f>IF(AND(NOT(ISBLANK($Q29)), ISBLANK($O29), ISBLANK($P29)), "X", "")</f>
        <v>X</v>
      </c>
      <c r="AY29" s="19" t="str">
        <f>IF(OR($L29="bowl", $L29="wild"), "X", "")</f>
        <v>X</v>
      </c>
    </row>
    <row r="30" spans="1:51" ht="15.75" x14ac:dyDescent="0.5">
      <c r="A30" s="40" t="s">
        <v>210</v>
      </c>
      <c r="B30" s="40" t="s">
        <v>211</v>
      </c>
      <c r="C30" s="17" t="s">
        <v>55</v>
      </c>
      <c r="D30" s="41" t="s">
        <v>56</v>
      </c>
      <c r="E30" s="16" t="s">
        <v>118</v>
      </c>
      <c r="F30" s="40" t="s">
        <v>212</v>
      </c>
      <c r="G30" s="40" t="s">
        <v>853</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IF(ISBLANK($X30), SUM(R30:W30), 1)</f>
        <v>3</v>
      </c>
      <c r="AA30" s="19" t="s">
        <v>9</v>
      </c>
      <c r="AB30" s="19" t="s">
        <v>9</v>
      </c>
      <c r="AC30" s="22" t="s">
        <v>60</v>
      </c>
      <c r="AD30" s="19" t="s">
        <v>9</v>
      </c>
      <c r="AE30" s="19" t="str">
        <f>IF(K30&lt;4,"X","")</f>
        <v/>
      </c>
      <c r="AF30" s="19" t="str">
        <f>IF(COUNTBLANK(O30:Q30)&lt;=1,"X","")</f>
        <v>X</v>
      </c>
      <c r="AG30" s="19">
        <f>$I30</f>
        <v>0</v>
      </c>
      <c r="AH30" s="19" t="str">
        <f>IF($S30 &gt; 0, "X", "")</f>
        <v>X</v>
      </c>
      <c r="AI30" s="17" t="str">
        <f>IF(ISNUMBER(SEARCH("tuck", $F30, 1)), "X", "")</f>
        <v/>
      </c>
      <c r="AJ30" s="17" t="str">
        <f>IF(AND(SUM(R30:W30) = 3, ISBLANK($X30)), "X", "")</f>
        <v>X</v>
      </c>
      <c r="AK30" s="19" t="str">
        <f>IF(OR($L30="ground", $L30="wild"), "X", "")</f>
        <v/>
      </c>
      <c r="AL30" s="19">
        <f>$H30</f>
        <v>0</v>
      </c>
      <c r="AM30" s="17" t="str">
        <f>IF($U30 &gt; 0, "X", "")</f>
        <v/>
      </c>
      <c r="AN30" s="19" t="str">
        <f>IF(AND($R30 &gt; 0, ISBLANK($W30), ISBLANK($S30), ISBLANK($T30), ISBLANK($U30), ISBLANK($V30)), "X", "")</f>
        <v/>
      </c>
      <c r="AO30" s="19" t="str">
        <f>IF(AND(NOT(ISBLANK($O30)), ISBLANK($P30), ISBLANK($Q30)), "X", "")</f>
        <v/>
      </c>
      <c r="AP30" s="19" t="str">
        <f>IF(N30&gt;65,"X","")</f>
        <v/>
      </c>
      <c r="AQ30" s="19" t="str">
        <f>IF(OR($L30="cavity", $L30="wild"), "X", "")</f>
        <v>X</v>
      </c>
      <c r="AR30" s="17" t="str">
        <f>IF($W30 &gt; 0, "X", "")</f>
        <v/>
      </c>
      <c r="AS30" s="19" t="str">
        <f>IF(N30&lt;=30,"X","")</f>
        <v>X</v>
      </c>
      <c r="AT30" s="19" t="str">
        <f>IF(OR($L30="platform", $L30="wild"), "X", "")</f>
        <v/>
      </c>
      <c r="AU30" s="19" t="str">
        <f>IF(AND(NOT(ISBLANK($P30)), ISBLANK($Q30), ISBLANK($O30)), "X", "")</f>
        <v/>
      </c>
      <c r="AV30" s="17" t="str">
        <f>IF($V30 &gt; 0, "X", "")</f>
        <v/>
      </c>
      <c r="AW30" s="17" t="str">
        <f>IF($T30 &gt; 0, "X", "")</f>
        <v/>
      </c>
      <c r="AX30" s="19" t="str">
        <f>IF(AND(NOT(ISBLANK($Q30)), ISBLANK($O30), ISBLANK($P30)), "X", "")</f>
        <v/>
      </c>
      <c r="AY30" s="19" t="str">
        <f>IF(OR($L30="bowl", $L30="wild"), "X", "")</f>
        <v/>
      </c>
    </row>
    <row r="31" spans="1:51" ht="15.75" x14ac:dyDescent="0.5">
      <c r="A31" s="39" t="s">
        <v>93</v>
      </c>
      <c r="B31" s="39" t="s">
        <v>96</v>
      </c>
      <c r="C31" s="17" t="s">
        <v>69</v>
      </c>
      <c r="D31" s="5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IF(ISBLANK($X31), SUM(R31:W31), 1)</f>
        <v>3</v>
      </c>
      <c r="AA31" s="19" t="s">
        <v>9</v>
      </c>
      <c r="AB31" s="19" t="s">
        <v>9</v>
      </c>
      <c r="AC31" s="22" t="s">
        <v>9</v>
      </c>
      <c r="AD31" s="19" t="s">
        <v>60</v>
      </c>
      <c r="AE31" s="19" t="str">
        <f>IF(K31&lt;4,"X","")</f>
        <v>X</v>
      </c>
      <c r="AF31" s="19" t="str">
        <f>IF(COUNTBLANK(O31:Q31)&lt;=1,"X","")</f>
        <v/>
      </c>
      <c r="AG31" s="19">
        <f>$I31</f>
        <v>0</v>
      </c>
      <c r="AH31" s="19" t="str">
        <f>IF($S31 &gt; 0, "X", "")</f>
        <v>X</v>
      </c>
      <c r="AI31" s="17" t="str">
        <f>IF(ISNUMBER(SEARCH("tuck", $F31, 1)), "X", "")</f>
        <v/>
      </c>
      <c r="AJ31" s="17" t="str">
        <f>IF(AND(SUM(R31:W31) = 3, ISBLANK($X31)), "X", "")</f>
        <v>X</v>
      </c>
      <c r="AK31" s="19" t="str">
        <f>IF(OR($L31="ground", $L31="wild"), "X", "")</f>
        <v>X</v>
      </c>
      <c r="AL31" s="19">
        <f>$H31</f>
        <v>0</v>
      </c>
      <c r="AM31" s="17" t="str">
        <f>IF($U31 &gt; 0, "X", "")</f>
        <v/>
      </c>
      <c r="AN31" s="19" t="str">
        <f>IF(AND($R31 &gt; 0, ISBLANK($W31), ISBLANK($S31), ISBLANK($T31), ISBLANK($U31), ISBLANK($V31)), "X", "")</f>
        <v/>
      </c>
      <c r="AO31" s="19" t="str">
        <f>IF(AND(NOT(ISBLANK($O31)), ISBLANK($P31), ISBLANK($Q31)), "X", "")</f>
        <v/>
      </c>
      <c r="AP31" s="19" t="str">
        <f>IF(N31&gt;65,"X","")</f>
        <v/>
      </c>
      <c r="AQ31" s="19" t="str">
        <f>IF(OR($L31="cavity", $L31="wild"), "X", "")</f>
        <v>X</v>
      </c>
      <c r="AR31" s="17" t="str">
        <f>IF($W31 &gt; 0, "X", "")</f>
        <v/>
      </c>
      <c r="AS31" s="19" t="str">
        <f>IF(N31&lt;=30,"X","")</f>
        <v>X</v>
      </c>
      <c r="AT31" s="19" t="str">
        <f>IF(OR($L31="platform", $L31="wild"), "X", "")</f>
        <v>X</v>
      </c>
      <c r="AU31" s="19" t="str">
        <f>IF(AND(NOT(ISBLANK($P31)), ISBLANK($Q31), ISBLANK($O31)), "X", "")</f>
        <v>X</v>
      </c>
      <c r="AV31" s="17" t="str">
        <f>IF($V31 &gt; 0, "X", "")</f>
        <v/>
      </c>
      <c r="AW31" s="17" t="str">
        <f>IF($T31 &gt; 0, "X", "")</f>
        <v>X</v>
      </c>
      <c r="AX31" s="19" t="str">
        <f>IF(AND(NOT(ISBLANK($Q31)), ISBLANK($O31), ISBLANK($P31)), "X", "")</f>
        <v/>
      </c>
      <c r="AY31" s="19" t="str">
        <f>IF(OR($L31="bowl", $L31="wild"), "X", "")</f>
        <v>X</v>
      </c>
    </row>
    <row r="32" spans="1:51" ht="15.75" x14ac:dyDescent="0.5">
      <c r="A32" s="40" t="s">
        <v>218</v>
      </c>
      <c r="B32" s="40" t="s">
        <v>219</v>
      </c>
      <c r="C32" s="17" t="s">
        <v>55</v>
      </c>
      <c r="D32" s="41" t="s">
        <v>56</v>
      </c>
      <c r="E32" s="16" t="s">
        <v>90</v>
      </c>
      <c r="F32" s="18" t="s">
        <v>127</v>
      </c>
      <c r="G32" s="40" t="s">
        <v>852</v>
      </c>
      <c r="H32" s="17" t="s">
        <v>60</v>
      </c>
      <c r="I32" s="19"/>
      <c r="J32" s="19"/>
      <c r="K32" s="19">
        <v>6</v>
      </c>
      <c r="L32" s="19" t="s">
        <v>66</v>
      </c>
      <c r="M32" s="19">
        <v>2</v>
      </c>
      <c r="N32" s="19">
        <v>112</v>
      </c>
      <c r="O32" s="19"/>
      <c r="P32" s="19"/>
      <c r="Q32" s="17" t="s">
        <v>60</v>
      </c>
      <c r="R32" s="19"/>
      <c r="S32" s="19"/>
      <c r="T32" s="19"/>
      <c r="U32" s="19">
        <v>2</v>
      </c>
      <c r="V32" s="19"/>
      <c r="W32" s="19"/>
      <c r="X32" s="20"/>
      <c r="Y32" s="19"/>
      <c r="Z32" s="13">
        <f>IF(ISBLANK($X32), SUM(R32:W32), 1)</f>
        <v>2</v>
      </c>
      <c r="AA32" s="19" t="s">
        <v>9</v>
      </c>
      <c r="AB32" s="19" t="s">
        <v>9</v>
      </c>
      <c r="AC32" s="22" t="s">
        <v>9</v>
      </c>
      <c r="AD32" s="19" t="s">
        <v>60</v>
      </c>
      <c r="AE32" s="19" t="str">
        <f>IF(K32&lt;4,"X","")</f>
        <v/>
      </c>
      <c r="AF32" s="19" t="str">
        <f>IF(COUNTBLANK(O32:Q32)&lt;=1,"X","")</f>
        <v/>
      </c>
      <c r="AG32" s="19">
        <f>$I32</f>
        <v>0</v>
      </c>
      <c r="AH32" s="19" t="str">
        <f>IF($S32 &gt; 0, "X", "")</f>
        <v/>
      </c>
      <c r="AI32" s="17" t="str">
        <f>IF(ISNUMBER(SEARCH("tuck", $F32, 1)), "X", "")</f>
        <v/>
      </c>
      <c r="AJ32" s="17" t="str">
        <f>IF(AND(SUM(R32:W32) = 3, ISBLANK($X32)), "X", "")</f>
        <v/>
      </c>
      <c r="AK32" s="19" t="str">
        <f>IF(OR($L32="ground", $L32="wild"), "X", "")</f>
        <v>X</v>
      </c>
      <c r="AL32" s="19" t="str">
        <f>$H32</f>
        <v>X</v>
      </c>
      <c r="AM32" s="17" t="str">
        <f>IF($U32 &gt; 0, "X", "")</f>
        <v>X</v>
      </c>
      <c r="AN32" s="19" t="str">
        <f>IF(AND($R32 &gt; 0, ISBLANK($W32), ISBLANK($S32), ISBLANK($T32), ISBLANK($U32), ISBLANK($V32)), "X", "")</f>
        <v/>
      </c>
      <c r="AO32" s="19" t="str">
        <f>IF(AND(NOT(ISBLANK($O32)), ISBLANK($P32), ISBLANK($Q32)), "X", "")</f>
        <v/>
      </c>
      <c r="AP32" s="19" t="str">
        <f>IF(N32&gt;65,"X","")</f>
        <v>X</v>
      </c>
      <c r="AQ32" s="19" t="str">
        <f>IF(OR($L32="cavity", $L32="wild"), "X", "")</f>
        <v/>
      </c>
      <c r="AR32" s="17" t="str">
        <f>IF($W32 &gt; 0, "X", "")</f>
        <v/>
      </c>
      <c r="AS32" s="19" t="str">
        <f>IF(N32&lt;=30,"X","")</f>
        <v/>
      </c>
      <c r="AT32" s="19" t="str">
        <f>IF(OR($L32="platform", $L32="wild"), "X", "")</f>
        <v/>
      </c>
      <c r="AU32" s="19" t="str">
        <f>IF(AND(NOT(ISBLANK($P32)), ISBLANK($Q32), ISBLANK($O32)), "X", "")</f>
        <v/>
      </c>
      <c r="AV32" s="17" t="str">
        <f>IF($V32 &gt; 0, "X", "")</f>
        <v/>
      </c>
      <c r="AW32" s="17" t="str">
        <f>IF($T32 &gt; 0, "X", "")</f>
        <v/>
      </c>
      <c r="AX32" s="19" t="str">
        <f>IF(AND(NOT(ISBLANK($Q32)), ISBLANK($O32), ISBLANK($P32)), "X", "")</f>
        <v>X</v>
      </c>
      <c r="AY32" s="19" t="str">
        <f>IF(OR($L32="bowl", $L32="wild"), "X", "")</f>
        <v/>
      </c>
    </row>
    <row r="33" spans="1:51" ht="15.75" x14ac:dyDescent="0.5">
      <c r="A33" s="40" t="s">
        <v>226</v>
      </c>
      <c r="B33" s="40" t="s">
        <v>227</v>
      </c>
      <c r="C33" s="17" t="s">
        <v>55</v>
      </c>
      <c r="D33" s="41" t="s">
        <v>56</v>
      </c>
      <c r="E33" s="16" t="s">
        <v>73</v>
      </c>
      <c r="F33" s="18" t="s">
        <v>228</v>
      </c>
      <c r="G33" s="40" t="s">
        <v>843</v>
      </c>
      <c r="H33" s="19"/>
      <c r="I33" s="19"/>
      <c r="J33" s="19"/>
      <c r="K33" s="19">
        <v>4</v>
      </c>
      <c r="L33" s="19" t="s">
        <v>99</v>
      </c>
      <c r="M33" s="19">
        <v>2</v>
      </c>
      <c r="N33" s="19">
        <v>61</v>
      </c>
      <c r="O33" s="19"/>
      <c r="P33" s="19"/>
      <c r="Q33" s="17" t="s">
        <v>60</v>
      </c>
      <c r="R33" s="17">
        <v>1</v>
      </c>
      <c r="S33" s="19"/>
      <c r="T33" s="19"/>
      <c r="U33" s="17">
        <v>1</v>
      </c>
      <c r="V33" s="19"/>
      <c r="W33" s="19"/>
      <c r="X33" s="20" t="s">
        <v>60</v>
      </c>
      <c r="Y33" s="19"/>
      <c r="Z33" s="13">
        <f>IF(ISBLANK($X33), SUM(R33:W33), 1)</f>
        <v>1</v>
      </c>
      <c r="AA33" s="34" t="s">
        <v>9</v>
      </c>
      <c r="AB33" s="34" t="s">
        <v>9</v>
      </c>
      <c r="AC33" s="22" t="s">
        <v>9</v>
      </c>
      <c r="AD33" s="34" t="s">
        <v>60</v>
      </c>
      <c r="AE33" s="19" t="str">
        <f>IF(K33&lt;4,"X","")</f>
        <v/>
      </c>
      <c r="AF33" s="19" t="str">
        <f>IF(COUNTBLANK(O33:Q33)&lt;=1,"X","")</f>
        <v/>
      </c>
      <c r="AG33" s="19">
        <f>$I33</f>
        <v>0</v>
      </c>
      <c r="AH33" s="19" t="str">
        <f>IF($S33 &gt; 0, "X", "")</f>
        <v/>
      </c>
      <c r="AI33" s="17" t="str">
        <f>IF(ISNUMBER(SEARCH("tuck", $F33, 1)), "X", "")</f>
        <v/>
      </c>
      <c r="AJ33" s="17" t="str">
        <f>IF(AND(SUM(R33:W33) = 3, ISBLANK($X33)), "X", "")</f>
        <v/>
      </c>
      <c r="AK33" s="19" t="str">
        <f>IF(OR($L33="ground", $L33="wild"), "X", "")</f>
        <v>X</v>
      </c>
      <c r="AL33" s="19">
        <f>$H33</f>
        <v>0</v>
      </c>
      <c r="AM33" s="17" t="str">
        <f>IF($U33 &gt; 0, "X", "")</f>
        <v>X</v>
      </c>
      <c r="AN33" s="19" t="str">
        <f>IF(AND($R33 &gt; 0, ISBLANK($W33), ISBLANK($S33), ISBLANK($T33), ISBLANK($U33), ISBLANK($V33)), "X", "")</f>
        <v/>
      </c>
      <c r="AO33" s="19" t="str">
        <f>IF(AND(NOT(ISBLANK($O33)), ISBLANK($P33), ISBLANK($Q33)), "X", "")</f>
        <v/>
      </c>
      <c r="AP33" s="19" t="str">
        <f>IF(N33&gt;65,"X","")</f>
        <v/>
      </c>
      <c r="AQ33" s="19" t="str">
        <f>IF(OR($L33="cavity", $L33="wild"), "X", "")</f>
        <v>X</v>
      </c>
      <c r="AR33" s="17" t="str">
        <f>IF($W33 &gt; 0, "X", "")</f>
        <v/>
      </c>
      <c r="AS33" s="19" t="str">
        <f>IF(N33&lt;=30,"X","")</f>
        <v/>
      </c>
      <c r="AT33" s="19" t="str">
        <f>IF(OR($L33="platform", $L33="wild"), "X", "")</f>
        <v>X</v>
      </c>
      <c r="AU33" s="19" t="str">
        <f>IF(AND(NOT(ISBLANK($P33)), ISBLANK($Q33), ISBLANK($O33)), "X", "")</f>
        <v/>
      </c>
      <c r="AV33" s="17" t="str">
        <f>IF($V33 &gt; 0, "X", "")</f>
        <v/>
      </c>
      <c r="AW33" s="17" t="str">
        <f>IF($T33 &gt; 0, "X", "")</f>
        <v/>
      </c>
      <c r="AX33" s="19" t="str">
        <f>IF(AND(NOT(ISBLANK($Q33)), ISBLANK($O33), ISBLANK($P33)), "X", "")</f>
        <v>X</v>
      </c>
      <c r="AY33" s="19" t="str">
        <f>IF(OR($L33="bowl", $L33="wild"), "X", "")</f>
        <v>X</v>
      </c>
    </row>
    <row r="34" spans="1:51" ht="15.75" x14ac:dyDescent="0.5">
      <c r="A34" s="40" t="s">
        <v>232</v>
      </c>
      <c r="B34" s="16" t="s">
        <v>233</v>
      </c>
      <c r="C34" s="17" t="s">
        <v>55</v>
      </c>
      <c r="D34" s="41" t="s">
        <v>63</v>
      </c>
      <c r="E34" s="16" t="s">
        <v>133</v>
      </c>
      <c r="F34" s="18" t="s">
        <v>234</v>
      </c>
      <c r="G34" s="40" t="s">
        <v>836</v>
      </c>
      <c r="H34" s="19"/>
      <c r="I34" s="19"/>
      <c r="J34" s="19"/>
      <c r="K34" s="19">
        <v>2</v>
      </c>
      <c r="L34" s="19" t="s">
        <v>59</v>
      </c>
      <c r="M34" s="19">
        <v>1</v>
      </c>
      <c r="N34" s="19">
        <v>150</v>
      </c>
      <c r="O34" s="17" t="s">
        <v>60</v>
      </c>
      <c r="P34" s="19"/>
      <c r="Q34" s="19"/>
      <c r="R34" s="19"/>
      <c r="S34" s="19"/>
      <c r="T34" s="19"/>
      <c r="U34" s="19"/>
      <c r="V34" s="19"/>
      <c r="W34" s="19"/>
      <c r="X34" s="20"/>
      <c r="Y34" s="19"/>
      <c r="Z34" s="13">
        <f>IF(ISBLANK($X34), SUM(R34:W34), 1)</f>
        <v>0</v>
      </c>
      <c r="AA34" s="19" t="s">
        <v>9</v>
      </c>
      <c r="AB34" s="19" t="s">
        <v>9</v>
      </c>
      <c r="AC34" s="22" t="s">
        <v>9</v>
      </c>
      <c r="AD34" s="19" t="s">
        <v>60</v>
      </c>
      <c r="AE34" s="19" t="str">
        <f>IF(K34&lt;4,"X","")</f>
        <v>X</v>
      </c>
      <c r="AF34" s="19" t="str">
        <f>IF(COUNTBLANK(O34:Q34)&lt;=1,"X","")</f>
        <v/>
      </c>
      <c r="AG34" s="19">
        <f>$I34</f>
        <v>0</v>
      </c>
      <c r="AH34" s="19" t="str">
        <f>IF($S34 &gt; 0, "X", "")</f>
        <v/>
      </c>
      <c r="AI34" s="17" t="str">
        <f>IF(ISNUMBER(SEARCH("tuck", $F34, 1)), "X", "")</f>
        <v/>
      </c>
      <c r="AJ34" s="17" t="str">
        <f>IF(AND(SUM(R34:W34) = 3, ISBLANK($X34)), "X", "")</f>
        <v/>
      </c>
      <c r="AK34" s="19" t="str">
        <f>IF(OR($L34="ground", $L34="wild"), "X", "")</f>
        <v/>
      </c>
      <c r="AL34" s="19">
        <f>$H34</f>
        <v>0</v>
      </c>
      <c r="AM34" s="17" t="str">
        <f>IF($U34 &gt; 0, "X", "")</f>
        <v/>
      </c>
      <c r="AN34" s="19" t="str">
        <f>IF(AND($R34 &gt; 0, ISBLANK($W34), ISBLANK($S34), ISBLANK($T34), ISBLANK($U34), ISBLANK($V34)), "X", "")</f>
        <v/>
      </c>
      <c r="AO34" s="19" t="str">
        <f>IF(AND(NOT(ISBLANK($O34)), ISBLANK($P34), ISBLANK($Q34)), "X", "")</f>
        <v>X</v>
      </c>
      <c r="AP34" s="19" t="str">
        <f>IF(N34&gt;65,"X","")</f>
        <v>X</v>
      </c>
      <c r="AQ34" s="19" t="str">
        <f>IF(OR($L34="cavity", $L34="wild"), "X", "")</f>
        <v>X</v>
      </c>
      <c r="AR34" s="17" t="str">
        <f>IF($W34 &gt; 0, "X", "")</f>
        <v/>
      </c>
      <c r="AS34" s="19" t="str">
        <f>IF(N34&lt;=30,"X","")</f>
        <v/>
      </c>
      <c r="AT34" s="19" t="str">
        <f>IF(OR($L34="platform", $L34="wild"), "X", "")</f>
        <v/>
      </c>
      <c r="AU34" s="19" t="str">
        <f>IF(AND(NOT(ISBLANK($P34)), ISBLANK($Q34), ISBLANK($O34)), "X", "")</f>
        <v/>
      </c>
      <c r="AV34" s="17" t="str">
        <f>IF($V34 &gt; 0, "X", "")</f>
        <v/>
      </c>
      <c r="AW34" s="17" t="str">
        <f>IF($T34 &gt; 0, "X", "")</f>
        <v/>
      </c>
      <c r="AX34" s="19" t="str">
        <f>IF(AND(NOT(ISBLANK($Q34)), ISBLANK($O34), ISBLANK($P34)), "X", "")</f>
        <v/>
      </c>
      <c r="AY34" s="19" t="str">
        <f>IF(OR($L34="bowl", $L34="wild"), "X", "")</f>
        <v/>
      </c>
    </row>
    <row r="35" spans="1:51" ht="15.75" x14ac:dyDescent="0.5">
      <c r="A35" s="39" t="s">
        <v>104</v>
      </c>
      <c r="B35" s="39" t="s">
        <v>105</v>
      </c>
      <c r="C35" s="17" t="s">
        <v>69</v>
      </c>
      <c r="D35" s="41" t="s">
        <v>56</v>
      </c>
      <c r="E35" s="30" t="s">
        <v>106</v>
      </c>
      <c r="F35" s="18" t="s">
        <v>107</v>
      </c>
      <c r="G35" s="40" t="s">
        <v>863</v>
      </c>
      <c r="H35" s="19"/>
      <c r="I35" s="19"/>
      <c r="J35" s="17"/>
      <c r="K35" s="17">
        <v>4</v>
      </c>
      <c r="L35" s="17" t="s">
        <v>59</v>
      </c>
      <c r="M35" s="17">
        <v>2</v>
      </c>
      <c r="N35" s="17">
        <v>70</v>
      </c>
      <c r="O35" s="17" t="s">
        <v>60</v>
      </c>
      <c r="P35" s="19"/>
      <c r="Q35" s="19"/>
      <c r="R35" s="17">
        <v>2</v>
      </c>
      <c r="S35" s="19"/>
      <c r="T35" s="17">
        <v>1</v>
      </c>
      <c r="U35" s="19"/>
      <c r="V35" s="19"/>
      <c r="W35" s="19"/>
      <c r="X35" s="20"/>
      <c r="Y35" s="19"/>
      <c r="Z35" s="13">
        <f>IF(ISBLANK($X35), SUM(R35:W35), 1)</f>
        <v>3</v>
      </c>
      <c r="AA35" s="19" t="s">
        <v>9</v>
      </c>
      <c r="AB35" s="19" t="s">
        <v>9</v>
      </c>
      <c r="AC35" s="22" t="s">
        <v>9</v>
      </c>
      <c r="AD35" s="19" t="s">
        <v>60</v>
      </c>
      <c r="AE35" s="19" t="str">
        <f>IF(K35&lt;4,"X","")</f>
        <v/>
      </c>
      <c r="AF35" s="19" t="str">
        <f>IF(COUNTBLANK(O35:Q35)&lt;=1,"X","")</f>
        <v/>
      </c>
      <c r="AG35" s="19">
        <f>$I35</f>
        <v>0</v>
      </c>
      <c r="AH35" s="19" t="str">
        <f>IF($S35 &gt; 0, "X", "")</f>
        <v/>
      </c>
      <c r="AI35" s="17" t="str">
        <f>IF(ISNUMBER(SEARCH("tuck", $F35, 1)), "X", "")</f>
        <v/>
      </c>
      <c r="AJ35" s="17" t="str">
        <f>IF(AND(SUM(R35:W35) = 3, ISBLANK($X35)), "X", "")</f>
        <v>X</v>
      </c>
      <c r="AK35" s="19" t="str">
        <f>IF(OR($L35="ground", $L35="wild"), "X", "")</f>
        <v/>
      </c>
      <c r="AL35" s="19">
        <f>$H35</f>
        <v>0</v>
      </c>
      <c r="AM35" s="17" t="str">
        <f>IF($U35 &gt; 0, "X", "")</f>
        <v/>
      </c>
      <c r="AN35" s="19" t="str">
        <f>IF(AND($R35 &gt; 0, ISBLANK($W35), ISBLANK($S35), ISBLANK($T35), ISBLANK($U35), ISBLANK($V35)), "X", "")</f>
        <v/>
      </c>
      <c r="AO35" s="19" t="str">
        <f>IF(AND(NOT(ISBLANK($O35)), ISBLANK($P35), ISBLANK($Q35)), "X", "")</f>
        <v>X</v>
      </c>
      <c r="AP35" s="19" t="str">
        <f>IF(N35&gt;65,"X","")</f>
        <v>X</v>
      </c>
      <c r="AQ35" s="19" t="str">
        <f>IF(OR($L35="cavity", $L35="wild"), "X", "")</f>
        <v>X</v>
      </c>
      <c r="AR35" s="17" t="str">
        <f>IF($W35 &gt; 0, "X", "")</f>
        <v/>
      </c>
      <c r="AS35" s="19" t="str">
        <f>IF(N35&lt;=30,"X","")</f>
        <v/>
      </c>
      <c r="AT35" s="19" t="str">
        <f>IF(OR($L35="platform", $L35="wild"), "X", "")</f>
        <v/>
      </c>
      <c r="AU35" s="19" t="str">
        <f>IF(AND(NOT(ISBLANK($P35)), ISBLANK($Q35), ISBLANK($O35)), "X", "")</f>
        <v/>
      </c>
      <c r="AV35" s="17" t="str">
        <f>IF($V35 &gt; 0, "X", "")</f>
        <v/>
      </c>
      <c r="AW35" s="17" t="str">
        <f>IF($T35 &gt; 0, "X", "")</f>
        <v>X</v>
      </c>
      <c r="AX35" s="19" t="str">
        <f>IF(AND(NOT(ISBLANK($Q35)), ISBLANK($O35), ISBLANK($P35)), "X", "")</f>
        <v/>
      </c>
      <c r="AY35" s="19" t="str">
        <f>IF(OR($L35="bowl", $L35="wild"), "X", "")</f>
        <v/>
      </c>
    </row>
    <row r="36" spans="1:51" ht="15.75" x14ac:dyDescent="0.5">
      <c r="A36" s="40" t="s">
        <v>240</v>
      </c>
      <c r="B36" s="40" t="s">
        <v>241</v>
      </c>
      <c r="C36" s="17" t="s">
        <v>55</v>
      </c>
      <c r="D36" s="34" t="s">
        <v>56</v>
      </c>
      <c r="E36" s="16" t="s">
        <v>10</v>
      </c>
      <c r="F36" s="18" t="s">
        <v>242</v>
      </c>
      <c r="G36" s="40" t="s">
        <v>850</v>
      </c>
      <c r="H36" s="19"/>
      <c r="I36" s="17" t="s">
        <v>60</v>
      </c>
      <c r="J36" s="19"/>
      <c r="K36" s="19">
        <v>2</v>
      </c>
      <c r="L36" s="19" t="s">
        <v>59</v>
      </c>
      <c r="M36" s="19">
        <v>5</v>
      </c>
      <c r="N36" s="19">
        <v>76</v>
      </c>
      <c r="O36" s="19"/>
      <c r="P36" s="19"/>
      <c r="Q36" s="17" t="s">
        <v>60</v>
      </c>
      <c r="R36" s="19"/>
      <c r="S36" s="19">
        <v>2</v>
      </c>
      <c r="T36" s="19"/>
      <c r="U36" s="19"/>
      <c r="V36" s="19"/>
      <c r="W36" s="19"/>
      <c r="X36" s="20"/>
      <c r="Y36" s="19"/>
      <c r="Z36" s="13">
        <f>IF(ISBLANK($X36), SUM(R36:W36), 1)</f>
        <v>2</v>
      </c>
      <c r="AA36" s="19" t="s">
        <v>60</v>
      </c>
      <c r="AB36" s="19" t="s">
        <v>9</v>
      </c>
      <c r="AC36" s="22" t="s">
        <v>9</v>
      </c>
      <c r="AD36" s="19" t="s">
        <v>60</v>
      </c>
      <c r="AE36" s="19" t="str">
        <f>IF(K36&lt;4,"X","")</f>
        <v>X</v>
      </c>
      <c r="AF36" s="19" t="str">
        <f>IF(COUNTBLANK(O36:Q36)&lt;=1,"X","")</f>
        <v/>
      </c>
      <c r="AG36" s="19" t="str">
        <f>$I36</f>
        <v>X</v>
      </c>
      <c r="AH36" s="19" t="str">
        <f>IF($S36 &gt; 0, "X", "")</f>
        <v>X</v>
      </c>
      <c r="AI36" s="17" t="str">
        <f>IF(ISNUMBER(SEARCH("tuck", $F36, 1)), "X", "")</f>
        <v>X</v>
      </c>
      <c r="AJ36" s="17" t="str">
        <f>IF(AND(SUM(R36:W36) = 3, ISBLANK($X36)), "X", "")</f>
        <v/>
      </c>
      <c r="AK36" s="19" t="str">
        <f>IF(OR($L36="ground", $L36="wild"), "X", "")</f>
        <v/>
      </c>
      <c r="AL36" s="19">
        <f>$H36</f>
        <v>0</v>
      </c>
      <c r="AM36" s="17" t="str">
        <f>IF($U36 &gt; 0, "X", "")</f>
        <v/>
      </c>
      <c r="AN36" s="19" t="str">
        <f>IF(AND($R36 &gt; 0, ISBLANK($W36), ISBLANK($S36), ISBLANK($T36), ISBLANK($U36), ISBLANK($V36)), "X", "")</f>
        <v/>
      </c>
      <c r="AO36" s="19" t="str">
        <f>IF(AND(NOT(ISBLANK($O36)), ISBLANK($P36), ISBLANK($Q36)), "X", "")</f>
        <v/>
      </c>
      <c r="AP36" s="19" t="str">
        <f>IF(N36&gt;65,"X","")</f>
        <v>X</v>
      </c>
      <c r="AQ36" s="19" t="str">
        <f>IF(OR($L36="cavity", $L36="wild"), "X", "")</f>
        <v>X</v>
      </c>
      <c r="AR36" s="17" t="str">
        <f>IF($W36 &gt; 0, "X", "")</f>
        <v/>
      </c>
      <c r="AS36" s="19" t="str">
        <f>IF(N36&lt;=30,"X","")</f>
        <v/>
      </c>
      <c r="AT36" s="19" t="str">
        <f>IF(OR($L36="platform", $L36="wild"), "X", "")</f>
        <v/>
      </c>
      <c r="AU36" s="19" t="str">
        <f>IF(AND(NOT(ISBLANK($P36)), ISBLANK($Q36), ISBLANK($O36)), "X", "")</f>
        <v/>
      </c>
      <c r="AV36" s="17" t="str">
        <f>IF($V36 &gt; 0, "X", "")</f>
        <v/>
      </c>
      <c r="AW36" s="17" t="str">
        <f>IF($T36 &gt; 0, "X", "")</f>
        <v/>
      </c>
      <c r="AX36" s="19" t="str">
        <f>IF(AND(NOT(ISBLANK($Q36)), ISBLANK($O36), ISBLANK($P36)), "X", "")</f>
        <v>X</v>
      </c>
      <c r="AY36" s="19" t="str">
        <f>IF(OR($L36="bowl", $L36="wild"), "X", "")</f>
        <v/>
      </c>
    </row>
    <row r="37" spans="1:51" ht="15.75" x14ac:dyDescent="0.5">
      <c r="A37" s="40" t="s">
        <v>245</v>
      </c>
      <c r="B37" s="40" t="s">
        <v>246</v>
      </c>
      <c r="C37" s="17" t="s">
        <v>55</v>
      </c>
      <c r="D37" s="41" t="s">
        <v>63</v>
      </c>
      <c r="E37" s="16" t="s">
        <v>133</v>
      </c>
      <c r="F37" s="18" t="s">
        <v>234</v>
      </c>
      <c r="G37" s="40" t="s">
        <v>836</v>
      </c>
      <c r="H37" s="19"/>
      <c r="I37" s="19"/>
      <c r="J37" s="19"/>
      <c r="K37" s="19">
        <v>3</v>
      </c>
      <c r="L37" s="19" t="s">
        <v>99</v>
      </c>
      <c r="M37" s="19">
        <v>3</v>
      </c>
      <c r="N37" s="19">
        <v>64</v>
      </c>
      <c r="O37" s="19"/>
      <c r="P37" s="17" t="s">
        <v>60</v>
      </c>
      <c r="Q37" s="19"/>
      <c r="R37" s="19"/>
      <c r="S37" s="19"/>
      <c r="T37" s="19"/>
      <c r="U37" s="19"/>
      <c r="V37" s="19"/>
      <c r="W37" s="19">
        <v>2</v>
      </c>
      <c r="X37" s="20"/>
      <c r="Y37" s="19"/>
      <c r="Z37" s="13">
        <f>IF(ISBLANK($X37), SUM(R37:W37), 1)</f>
        <v>2</v>
      </c>
      <c r="AA37" s="19" t="s">
        <v>60</v>
      </c>
      <c r="AB37" s="19" t="s">
        <v>9</v>
      </c>
      <c r="AC37" s="22" t="s">
        <v>9</v>
      </c>
      <c r="AD37" s="19" t="s">
        <v>60</v>
      </c>
      <c r="AE37" s="19" t="str">
        <f>IF(K37&lt;4,"X","")</f>
        <v>X</v>
      </c>
      <c r="AF37" s="19" t="str">
        <f>IF(COUNTBLANK(O37:Q37)&lt;=1,"X","")</f>
        <v/>
      </c>
      <c r="AG37" s="19">
        <f>$I37</f>
        <v>0</v>
      </c>
      <c r="AH37" s="19" t="str">
        <f>IF($S37 &gt; 0, "X", "")</f>
        <v/>
      </c>
      <c r="AI37" s="17" t="str">
        <f>IF(ISNUMBER(SEARCH("tuck", $F37, 1)), "X", "")</f>
        <v/>
      </c>
      <c r="AJ37" s="17" t="str">
        <f>IF(AND(SUM(R37:W37) = 3, ISBLANK($X37)), "X", "")</f>
        <v/>
      </c>
      <c r="AK37" s="19" t="str">
        <f>IF(OR($L37="ground", $L37="wild"), "X", "")</f>
        <v>X</v>
      </c>
      <c r="AL37" s="19">
        <f>$H37</f>
        <v>0</v>
      </c>
      <c r="AM37" s="17" t="str">
        <f>IF($U37 &gt; 0, "X", "")</f>
        <v/>
      </c>
      <c r="AN37" s="19" t="str">
        <f>IF(AND($R37 &gt; 0, ISBLANK($W37), ISBLANK($S37), ISBLANK($T37), ISBLANK($U37), ISBLANK($V37)), "X", "")</f>
        <v/>
      </c>
      <c r="AO37" s="19" t="str">
        <f>IF(AND(NOT(ISBLANK($O37)), ISBLANK($P37), ISBLANK($Q37)), "X", "")</f>
        <v/>
      </c>
      <c r="AP37" s="19" t="str">
        <f>IF(N37&gt;65,"X","")</f>
        <v/>
      </c>
      <c r="AQ37" s="19" t="str">
        <f>IF(OR($L37="cavity", $L37="wild"), "X", "")</f>
        <v>X</v>
      </c>
      <c r="AR37" s="17" t="str">
        <f>IF($W37 &gt; 0, "X", "")</f>
        <v>X</v>
      </c>
      <c r="AS37" s="19" t="str">
        <f>IF(N37&lt;=30,"X","")</f>
        <v/>
      </c>
      <c r="AT37" s="19" t="str">
        <f>IF(OR($L37="platform", $L37="wild"), "X", "")</f>
        <v>X</v>
      </c>
      <c r="AU37" s="19" t="str">
        <f>IF(AND(NOT(ISBLANK($P37)), ISBLANK($Q37), ISBLANK($O37)), "X", "")</f>
        <v>X</v>
      </c>
      <c r="AV37" s="17" t="str">
        <f>IF($V37 &gt; 0, "X", "")</f>
        <v/>
      </c>
      <c r="AW37" s="17" t="str">
        <f>IF($T37 &gt; 0, "X", "")</f>
        <v/>
      </c>
      <c r="AX37" s="19" t="str">
        <f>IF(AND(NOT(ISBLANK($Q37)), ISBLANK($O37), ISBLANK($P37)), "X", "")</f>
        <v/>
      </c>
      <c r="AY37" s="19" t="str">
        <f>IF(OR($L37="bowl", $L37="wild"), "X", "")</f>
        <v>X</v>
      </c>
    </row>
    <row r="38" spans="1:51" ht="15.75" x14ac:dyDescent="0.5">
      <c r="A38" s="40" t="s">
        <v>254</v>
      </c>
      <c r="B38" s="40" t="s">
        <v>256</v>
      </c>
      <c r="C38" s="17" t="s">
        <v>55</v>
      </c>
      <c r="D38" s="41" t="s">
        <v>56</v>
      </c>
      <c r="E38" s="16" t="s">
        <v>81</v>
      </c>
      <c r="F38" s="18" t="s">
        <v>82</v>
      </c>
      <c r="G38" s="40" t="s">
        <v>837</v>
      </c>
      <c r="H38" s="19"/>
      <c r="I38" s="19"/>
      <c r="J38" s="17"/>
      <c r="K38" s="17">
        <v>9</v>
      </c>
      <c r="L38" s="17" t="s">
        <v>75</v>
      </c>
      <c r="M38" s="17">
        <v>2</v>
      </c>
      <c r="N38" s="17">
        <v>112</v>
      </c>
      <c r="O38" s="17"/>
      <c r="P38" s="17"/>
      <c r="Q38" s="17" t="s">
        <v>60</v>
      </c>
      <c r="R38" s="19">
        <v>1</v>
      </c>
      <c r="S38" s="19"/>
      <c r="T38" s="19"/>
      <c r="U38" s="19">
        <v>1</v>
      </c>
      <c r="V38" s="19">
        <v>1</v>
      </c>
      <c r="W38" s="17"/>
      <c r="X38" s="20"/>
      <c r="Y38" s="19"/>
      <c r="Z38" s="13">
        <f>IF(ISBLANK($X38), SUM(R38:W38), 1)</f>
        <v>3</v>
      </c>
      <c r="AA38" s="19" t="s">
        <v>60</v>
      </c>
      <c r="AB38" s="19" t="s">
        <v>9</v>
      </c>
      <c r="AC38" s="22" t="s">
        <v>9</v>
      </c>
      <c r="AD38" s="19" t="s">
        <v>60</v>
      </c>
      <c r="AE38" s="19" t="str">
        <f>IF(K38&lt;4,"X","")</f>
        <v/>
      </c>
      <c r="AF38" s="19" t="str">
        <f>IF(COUNTBLANK(O38:Q38)&lt;=1,"X","")</f>
        <v/>
      </c>
      <c r="AG38" s="19">
        <f>$I38</f>
        <v>0</v>
      </c>
      <c r="AH38" s="19" t="str">
        <f>IF($S38 &gt; 0, "X", "")</f>
        <v/>
      </c>
      <c r="AI38" s="17" t="str">
        <f>IF(ISNUMBER(SEARCH("tuck", $F38, 1)), "X", "")</f>
        <v/>
      </c>
      <c r="AJ38" s="17" t="str">
        <f>IF(AND(SUM(R38:W38) = 3, ISBLANK($X38)), "X", "")</f>
        <v>X</v>
      </c>
      <c r="AK38" s="19" t="str">
        <f>IF(OR($L38="ground", $L38="wild"), "X", "")</f>
        <v/>
      </c>
      <c r="AL38" s="19">
        <f>$H38</f>
        <v>0</v>
      </c>
      <c r="AM38" s="17" t="str">
        <f>IF($U38 &gt; 0, "X", "")</f>
        <v>X</v>
      </c>
      <c r="AN38" s="19" t="str">
        <f>IF(AND($R38 &gt; 0, ISBLANK($W38), ISBLANK($S38), ISBLANK($T38), ISBLANK($U38), ISBLANK($V38)), "X", "")</f>
        <v/>
      </c>
      <c r="AO38" s="19" t="str">
        <f>IF(AND(NOT(ISBLANK($O38)), ISBLANK($P38), ISBLANK($Q38)), "X", "")</f>
        <v/>
      </c>
      <c r="AP38" s="19" t="str">
        <f>IF(N38&gt;65,"X","")</f>
        <v>X</v>
      </c>
      <c r="AQ38" s="19" t="str">
        <f>IF(OR($L38="cavity", $L38="wild"), "X", "")</f>
        <v/>
      </c>
      <c r="AR38" s="17" t="str">
        <f>IF($W38 &gt; 0, "X", "")</f>
        <v/>
      </c>
      <c r="AS38" s="19" t="str">
        <f>IF(N38&lt;=30,"X","")</f>
        <v/>
      </c>
      <c r="AT38" s="19" t="str">
        <f>IF(OR($L38="platform", $L38="wild"), "X", "")</f>
        <v>X</v>
      </c>
      <c r="AU38" s="19" t="str">
        <f>IF(AND(NOT(ISBLANK($P38)), ISBLANK($Q38), ISBLANK($O38)), "X", "")</f>
        <v/>
      </c>
      <c r="AV38" s="17" t="str">
        <f>IF($V38 &gt; 0, "X", "")</f>
        <v>X</v>
      </c>
      <c r="AW38" s="17" t="str">
        <f>IF($T38 &gt; 0, "X", "")</f>
        <v/>
      </c>
      <c r="AX38" s="19" t="str">
        <f>IF(AND(NOT(ISBLANK($Q38)), ISBLANK($O38), ISBLANK($P38)), "X", "")</f>
        <v>X</v>
      </c>
      <c r="AY38" s="19" t="str">
        <f>IF(OR($L38="bowl", $L38="wild"), "X", "")</f>
        <v/>
      </c>
    </row>
    <row r="39" spans="1:51" ht="15.75" x14ac:dyDescent="0.5">
      <c r="A39" s="39" t="s">
        <v>110</v>
      </c>
      <c r="B39" s="39" t="s">
        <v>111</v>
      </c>
      <c r="C39" s="17" t="s">
        <v>69</v>
      </c>
      <c r="D39" s="41" t="s">
        <v>56</v>
      </c>
      <c r="E39" s="16" t="s">
        <v>106</v>
      </c>
      <c r="F39" s="18" t="s">
        <v>112</v>
      </c>
      <c r="G39" s="40" t="s">
        <v>859</v>
      </c>
      <c r="H39" s="19"/>
      <c r="I39" s="19"/>
      <c r="J39" s="19"/>
      <c r="K39" s="19">
        <v>3</v>
      </c>
      <c r="L39" s="19" t="s">
        <v>66</v>
      </c>
      <c r="M39" s="19">
        <v>2</v>
      </c>
      <c r="N39" s="19">
        <v>102</v>
      </c>
      <c r="O39" s="19"/>
      <c r="P39" s="19"/>
      <c r="Q39" s="17" t="s">
        <v>60</v>
      </c>
      <c r="R39" s="19">
        <v>1</v>
      </c>
      <c r="S39" s="19"/>
      <c r="T39" s="19"/>
      <c r="U39" s="19"/>
      <c r="V39" s="19"/>
      <c r="W39" s="19">
        <v>1</v>
      </c>
      <c r="X39" s="20"/>
      <c r="Y39" s="19"/>
      <c r="Z39" s="13">
        <f>IF(ISBLANK($X39), SUM(R39:W39), 1)</f>
        <v>2</v>
      </c>
      <c r="AA39" s="19" t="s">
        <v>60</v>
      </c>
      <c r="AB39" s="19" t="s">
        <v>9</v>
      </c>
      <c r="AC39" s="22" t="s">
        <v>9</v>
      </c>
      <c r="AD39" s="19" t="s">
        <v>60</v>
      </c>
      <c r="AE39" s="19" t="str">
        <f>IF(K39&lt;4,"X","")</f>
        <v>X</v>
      </c>
      <c r="AF39" s="19" t="str">
        <f>IF(COUNTBLANK(O39:Q39)&lt;=1,"X","")</f>
        <v/>
      </c>
      <c r="AG39" s="19">
        <f>$I39</f>
        <v>0</v>
      </c>
      <c r="AH39" s="19" t="str">
        <f>IF($S39 &gt; 0, "X", "")</f>
        <v/>
      </c>
      <c r="AI39" s="17" t="str">
        <f>IF(ISNUMBER(SEARCH("tuck", $F39, 1)), "X", "")</f>
        <v/>
      </c>
      <c r="AJ39" s="17" t="str">
        <f>IF(AND(SUM(R39:W39) = 3, ISBLANK($X39)), "X", "")</f>
        <v/>
      </c>
      <c r="AK39" s="19" t="str">
        <f>IF(OR($L39="ground", $L39="wild"), "X", "")</f>
        <v>X</v>
      </c>
      <c r="AL39" s="19">
        <f>$H39</f>
        <v>0</v>
      </c>
      <c r="AM39" s="17" t="str">
        <f>IF($U39 &gt; 0, "X", "")</f>
        <v/>
      </c>
      <c r="AN39" s="19" t="str">
        <f>IF(AND($R39 &gt; 0, ISBLANK($W39), ISBLANK($S39), ISBLANK($T39), ISBLANK($U39), ISBLANK($V39)), "X", "")</f>
        <v/>
      </c>
      <c r="AO39" s="19" t="str">
        <f>IF(AND(NOT(ISBLANK($O39)), ISBLANK($P39), ISBLANK($Q39)), "X", "")</f>
        <v/>
      </c>
      <c r="AP39" s="19" t="str">
        <f>IF(N39&gt;65,"X","")</f>
        <v>X</v>
      </c>
      <c r="AQ39" s="19" t="str">
        <f>IF(OR($L39="cavity", $L39="wild"), "X", "")</f>
        <v/>
      </c>
      <c r="AR39" s="17" t="str">
        <f>IF($W39 &gt; 0, "X", "")</f>
        <v>X</v>
      </c>
      <c r="AS39" s="19" t="str">
        <f>IF(N39&lt;=30,"X","")</f>
        <v/>
      </c>
      <c r="AT39" s="19" t="str">
        <f>IF(OR($L39="platform", $L39="wild"), "X", "")</f>
        <v/>
      </c>
      <c r="AU39" s="19" t="str">
        <f>IF(AND(NOT(ISBLANK($P39)), ISBLANK($Q39), ISBLANK($O39)), "X", "")</f>
        <v/>
      </c>
      <c r="AV39" s="17" t="str">
        <f>IF($V39 &gt; 0, "X", "")</f>
        <v/>
      </c>
      <c r="AW39" s="17" t="str">
        <f>IF($T39 &gt; 0, "X", "")</f>
        <v/>
      </c>
      <c r="AX39" s="19" t="str">
        <f>IF(AND(NOT(ISBLANK($Q39)), ISBLANK($O39), ISBLANK($P39)), "X", "")</f>
        <v>X</v>
      </c>
      <c r="AY39" s="19" t="str">
        <f>IF(OR($L39="bowl", $L39="wild"), "X", "")</f>
        <v/>
      </c>
    </row>
    <row r="40" spans="1:51" ht="15.75" x14ac:dyDescent="0.5">
      <c r="A40" s="39" t="s">
        <v>250</v>
      </c>
      <c r="B40" s="40" t="s">
        <v>251</v>
      </c>
      <c r="C40" s="17" t="s">
        <v>102</v>
      </c>
      <c r="D40" s="41" t="s">
        <v>56</v>
      </c>
      <c r="E40" s="30"/>
      <c r="F40" s="18" t="s">
        <v>252</v>
      </c>
      <c r="G40" s="40"/>
      <c r="H40" s="19"/>
      <c r="I40" s="19"/>
      <c r="J40" s="17"/>
      <c r="K40" s="17">
        <v>4</v>
      </c>
      <c r="L40" s="17" t="s">
        <v>87</v>
      </c>
      <c r="M40" s="17">
        <v>2</v>
      </c>
      <c r="N40" s="17">
        <v>8</v>
      </c>
      <c r="O40" s="19" t="s">
        <v>60</v>
      </c>
      <c r="P40" s="19" t="s">
        <v>60</v>
      </c>
      <c r="Q40" s="17" t="s">
        <v>60</v>
      </c>
      <c r="R40" s="17"/>
      <c r="S40" s="19"/>
      <c r="T40" s="19"/>
      <c r="U40" s="19"/>
      <c r="V40" s="19"/>
      <c r="W40" s="17">
        <v>1</v>
      </c>
      <c r="X40" s="20"/>
      <c r="Y40" s="19"/>
      <c r="Z40" s="13">
        <f>IF(ISBLANK($X40), SUM(R40:W40), 1)</f>
        <v>1</v>
      </c>
      <c r="AA40" s="19" t="s">
        <v>60</v>
      </c>
      <c r="AB40" s="19" t="s">
        <v>9</v>
      </c>
      <c r="AC40" s="22" t="s">
        <v>9</v>
      </c>
      <c r="AD40" s="19" t="s">
        <v>60</v>
      </c>
      <c r="AE40" s="19" t="str">
        <f>IF(K40&lt;4,"X","")</f>
        <v/>
      </c>
      <c r="AF40" s="19" t="str">
        <f>IF(COUNTBLANK(O40:Q40)&lt;=1,"X","")</f>
        <v>X</v>
      </c>
      <c r="AG40" s="19">
        <f>$I40</f>
        <v>0</v>
      </c>
      <c r="AH40" s="19" t="str">
        <f>IF($S40 &gt; 0, "X", "")</f>
        <v/>
      </c>
      <c r="AI40" s="17" t="str">
        <f>IF(ISNUMBER(SEARCH("tuck", $F40, 1)), "X", "")</f>
        <v/>
      </c>
      <c r="AJ40" s="17" t="str">
        <f>IF(AND(SUM(R40:W40) = 3, ISBLANK($X40)), "X", "")</f>
        <v/>
      </c>
      <c r="AK40" s="19" t="str">
        <f>IF(OR($L40="ground", $L40="wild"), "X", "")</f>
        <v/>
      </c>
      <c r="AL40" s="19">
        <f>$H40</f>
        <v>0</v>
      </c>
      <c r="AM40" s="17" t="str">
        <f>IF($U40 &gt; 0, "X", "")</f>
        <v/>
      </c>
      <c r="AN40" s="19" t="str">
        <f>IF(AND($R40 &gt; 0, ISBLANK($W40), ISBLANK($S40), ISBLANK($T40), ISBLANK($U40), ISBLANK($V40)), "X", "")</f>
        <v/>
      </c>
      <c r="AO40" s="19" t="str">
        <f>IF(AND(NOT(ISBLANK($O40)), ISBLANK($P40), ISBLANK($Q40)), "X", "")</f>
        <v/>
      </c>
      <c r="AP40" s="19" t="str">
        <f>IF(N40&gt;65,"X","")</f>
        <v/>
      </c>
      <c r="AQ40" s="19" t="str">
        <f>IF(OR($L40="cavity", $L40="wild"), "X", "")</f>
        <v/>
      </c>
      <c r="AR40" s="17" t="str">
        <f>IF($W40 &gt; 0, "X", "")</f>
        <v>X</v>
      </c>
      <c r="AS40" s="19" t="str">
        <f>IF(N40&lt;=30,"X","")</f>
        <v>X</v>
      </c>
      <c r="AT40" s="19" t="str">
        <f>IF(OR($L40="platform", $L40="wild"), "X", "")</f>
        <v/>
      </c>
      <c r="AU40" s="19" t="str">
        <f>IF(AND(NOT(ISBLANK($P40)), ISBLANK($Q40), ISBLANK($O40)), "X", "")</f>
        <v/>
      </c>
      <c r="AV40" s="17" t="str">
        <f>IF($V40 &gt; 0, "X", "")</f>
        <v/>
      </c>
      <c r="AW40" s="17" t="str">
        <f>IF($T40 &gt; 0, "X", "")</f>
        <v/>
      </c>
      <c r="AX40" s="19" t="str">
        <f>IF(AND(NOT(ISBLANK($Q40)), ISBLANK($O40), ISBLANK($P40)), "X", "")</f>
        <v/>
      </c>
      <c r="AY40" s="19" t="str">
        <f>IF(OR($L40="bowl", $L40="wild"), "X", "")</f>
        <v>X</v>
      </c>
    </row>
    <row r="41" spans="1:51" ht="15.75" x14ac:dyDescent="0.5">
      <c r="A41" s="40" t="s">
        <v>259</v>
      </c>
      <c r="B41" s="40" t="s">
        <v>260</v>
      </c>
      <c r="C41" s="17" t="s">
        <v>55</v>
      </c>
      <c r="D41" s="34" t="s">
        <v>85</v>
      </c>
      <c r="E41" s="16" t="s">
        <v>73</v>
      </c>
      <c r="F41" s="40" t="s">
        <v>261</v>
      </c>
      <c r="G41" s="40" t="s">
        <v>842</v>
      </c>
      <c r="H41" s="19"/>
      <c r="I41" s="19"/>
      <c r="J41" s="19"/>
      <c r="K41" s="19">
        <v>4</v>
      </c>
      <c r="L41" s="19" t="s">
        <v>66</v>
      </c>
      <c r="M41" s="19">
        <v>2</v>
      </c>
      <c r="N41" s="19">
        <v>74</v>
      </c>
      <c r="O41" s="19"/>
      <c r="P41" s="19"/>
      <c r="Q41" s="17" t="s">
        <v>60</v>
      </c>
      <c r="R41" s="19">
        <v>2</v>
      </c>
      <c r="S41" s="19"/>
      <c r="T41" s="19"/>
      <c r="U41" s="19"/>
      <c r="V41" s="19"/>
      <c r="W41" s="19"/>
      <c r="X41" s="20"/>
      <c r="Y41" s="19"/>
      <c r="Z41" s="13">
        <f>IF(ISBLANK($X41), SUM(R41:W41), 1)</f>
        <v>2</v>
      </c>
      <c r="AA41" s="19" t="s">
        <v>60</v>
      </c>
      <c r="AB41" s="19" t="s">
        <v>9</v>
      </c>
      <c r="AC41" s="22" t="s">
        <v>9</v>
      </c>
      <c r="AD41" s="19" t="s">
        <v>60</v>
      </c>
      <c r="AE41" s="19" t="str">
        <f>IF(K41&lt;4,"X","")</f>
        <v/>
      </c>
      <c r="AF41" s="19" t="str">
        <f>IF(COUNTBLANK(O41:Q41)&lt;=1,"X","")</f>
        <v/>
      </c>
      <c r="AG41" s="19">
        <f>$I41</f>
        <v>0</v>
      </c>
      <c r="AH41" s="19" t="str">
        <f>IF($S41 &gt; 0, "X", "")</f>
        <v/>
      </c>
      <c r="AI41" s="17" t="str">
        <f>IF(ISNUMBER(SEARCH("tuck", $F41, 1)), "X", "")</f>
        <v/>
      </c>
      <c r="AJ41" s="17" t="str">
        <f>IF(AND(SUM(R41:W41) = 3, ISBLANK($X41)), "X", "")</f>
        <v/>
      </c>
      <c r="AK41" s="19" t="str">
        <f>IF(OR($L41="ground", $L41="wild"), "X", "")</f>
        <v>X</v>
      </c>
      <c r="AL41" s="19">
        <f>$H41</f>
        <v>0</v>
      </c>
      <c r="AM41" s="17" t="str">
        <f>IF($U41 &gt; 0, "X", "")</f>
        <v/>
      </c>
      <c r="AN41" s="19" t="str">
        <f>IF(AND($R41 &gt; 0, ISBLANK($W41), ISBLANK($S41), ISBLANK($T41), ISBLANK($U41), ISBLANK($V41)), "X", "")</f>
        <v>X</v>
      </c>
      <c r="AO41" s="19" t="str">
        <f>IF(AND(NOT(ISBLANK($O41)), ISBLANK($P41), ISBLANK($Q41)), "X", "")</f>
        <v/>
      </c>
      <c r="AP41" s="19" t="str">
        <f>IF(N41&gt;65,"X","")</f>
        <v>X</v>
      </c>
      <c r="AQ41" s="19" t="str">
        <f>IF(OR($L41="cavity", $L41="wild"), "X", "")</f>
        <v/>
      </c>
      <c r="AR41" s="17" t="str">
        <f>IF($W41 &gt; 0, "X", "")</f>
        <v/>
      </c>
      <c r="AS41" s="19" t="str">
        <f>IF(N41&lt;=30,"X","")</f>
        <v/>
      </c>
      <c r="AT41" s="19" t="str">
        <f>IF(OR($L41="platform", $L41="wild"), "X", "")</f>
        <v/>
      </c>
      <c r="AU41" s="19" t="str">
        <f>IF(AND(NOT(ISBLANK($P41)), ISBLANK($Q41), ISBLANK($O41)), "X", "")</f>
        <v/>
      </c>
      <c r="AV41" s="17" t="str">
        <f>IF($V41 &gt; 0, "X", "")</f>
        <v/>
      </c>
      <c r="AW41" s="17" t="str">
        <f>IF($T41 &gt; 0, "X", "")</f>
        <v/>
      </c>
      <c r="AX41" s="19" t="str">
        <f>IF(AND(NOT(ISBLANK($Q41)), ISBLANK($O41), ISBLANK($P41)), "X", "")</f>
        <v>X</v>
      </c>
      <c r="AY41" s="19" t="str">
        <f>IF(OR($L41="bowl", $L41="wild"), "X", "")</f>
        <v/>
      </c>
    </row>
    <row r="42" spans="1:51" ht="15.75" x14ac:dyDescent="0.5">
      <c r="A42" s="39" t="s">
        <v>116</v>
      </c>
      <c r="B42" s="39" t="s">
        <v>117</v>
      </c>
      <c r="C42" s="17" t="s">
        <v>69</v>
      </c>
      <c r="D42" s="41" t="s">
        <v>85</v>
      </c>
      <c r="E42" s="30" t="s">
        <v>118</v>
      </c>
      <c r="F42" s="18" t="s">
        <v>119</v>
      </c>
      <c r="G42" s="40" t="s">
        <v>880</v>
      </c>
      <c r="H42" s="19"/>
      <c r="I42" s="19"/>
      <c r="J42" s="17" t="s">
        <v>60</v>
      </c>
      <c r="K42" s="17">
        <v>6</v>
      </c>
      <c r="L42" s="17" t="s">
        <v>66</v>
      </c>
      <c r="M42" s="17">
        <v>2</v>
      </c>
      <c r="N42" s="17">
        <v>76</v>
      </c>
      <c r="O42" s="19"/>
      <c r="P42" s="19"/>
      <c r="Q42" s="17" t="s">
        <v>60</v>
      </c>
      <c r="R42" s="17">
        <v>2</v>
      </c>
      <c r="S42" s="17">
        <v>1</v>
      </c>
      <c r="T42" s="19"/>
      <c r="U42" s="19"/>
      <c r="V42" s="19"/>
      <c r="W42" s="19"/>
      <c r="X42" s="20"/>
      <c r="Y42" s="19"/>
      <c r="Z42" s="13">
        <f>IF(ISBLANK($X42), SUM(R42:W42), 1)</f>
        <v>3</v>
      </c>
      <c r="AA42" s="19" t="s">
        <v>60</v>
      </c>
      <c r="AB42" s="19" t="s">
        <v>9</v>
      </c>
      <c r="AC42" s="22" t="s">
        <v>9</v>
      </c>
      <c r="AD42" s="19" t="s">
        <v>60</v>
      </c>
      <c r="AE42" s="19" t="str">
        <f>IF(K42&lt;4,"X","")</f>
        <v/>
      </c>
      <c r="AF42" s="19" t="str">
        <f>IF(COUNTBLANK(O42:Q42)&lt;=1,"X","")</f>
        <v/>
      </c>
      <c r="AG42" s="19">
        <f>$I42</f>
        <v>0</v>
      </c>
      <c r="AH42" s="19" t="str">
        <f>IF($S42 &gt; 0, "X", "")</f>
        <v>X</v>
      </c>
      <c r="AI42" s="17" t="str">
        <f>IF(ISNUMBER(SEARCH("tuck", $F42, 1)), "X", "")</f>
        <v/>
      </c>
      <c r="AJ42" s="17" t="str">
        <f>IF(AND(SUM(R42:W42) = 3, ISBLANK($X42)), "X", "")</f>
        <v>X</v>
      </c>
      <c r="AK42" s="19" t="str">
        <f>IF(OR($L42="ground", $L42="wild"), "X", "")</f>
        <v>X</v>
      </c>
      <c r="AL42" s="19">
        <f>$H42</f>
        <v>0</v>
      </c>
      <c r="AM42" s="17" t="str">
        <f>IF($U42 &gt; 0, "X", "")</f>
        <v/>
      </c>
      <c r="AN42" s="19" t="str">
        <f>IF(AND($R42 &gt; 0, ISBLANK($W42), ISBLANK($S42), ISBLANK($T42), ISBLANK($U42), ISBLANK($V42)), "X", "")</f>
        <v/>
      </c>
      <c r="AO42" s="19" t="str">
        <f>IF(AND(NOT(ISBLANK($O42)), ISBLANK($P42), ISBLANK($Q42)), "X", "")</f>
        <v/>
      </c>
      <c r="AP42" s="19" t="str">
        <f>IF(N42&gt;65,"X","")</f>
        <v>X</v>
      </c>
      <c r="AQ42" s="19" t="str">
        <f>IF(OR($L42="cavity", $L42="wild"), "X", "")</f>
        <v/>
      </c>
      <c r="AR42" s="17" t="str">
        <f>IF($W42 &gt; 0, "X", "")</f>
        <v/>
      </c>
      <c r="AS42" s="19" t="str">
        <f>IF(N42&lt;=30,"X","")</f>
        <v/>
      </c>
      <c r="AT42" s="19" t="str">
        <f>IF(OR($L42="platform", $L42="wild"), "X", "")</f>
        <v/>
      </c>
      <c r="AU42" s="19" t="str">
        <f>IF(AND(NOT(ISBLANK($P42)), ISBLANK($Q42), ISBLANK($O42)), "X", "")</f>
        <v/>
      </c>
      <c r="AV42" s="17" t="str">
        <f>IF($V42 &gt; 0, "X", "")</f>
        <v/>
      </c>
      <c r="AW42" s="17" t="str">
        <f>IF($T42 &gt; 0, "X", "")</f>
        <v/>
      </c>
      <c r="AX42" s="19" t="str">
        <f>IF(AND(NOT(ISBLANK($Q42)), ISBLANK($O42), ISBLANK($P42)), "X", "")</f>
        <v>X</v>
      </c>
      <c r="AY42" s="19" t="str">
        <f>IF(OR($L42="bowl", $L42="wild"), "X", "")</f>
        <v/>
      </c>
    </row>
    <row r="43" spans="1:51" ht="15.75" x14ac:dyDescent="0.5">
      <c r="A43" s="39" t="s">
        <v>122</v>
      </c>
      <c r="B43" s="39" t="s">
        <v>123</v>
      </c>
      <c r="C43" s="17" t="s">
        <v>69</v>
      </c>
      <c r="D43" s="41"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IF(ISBLANK($X43), SUM(R43:W43), 1)</f>
        <v>2</v>
      </c>
      <c r="AA43" s="19" t="s">
        <v>60</v>
      </c>
      <c r="AB43" s="19" t="s">
        <v>9</v>
      </c>
      <c r="AC43" s="22" t="s">
        <v>9</v>
      </c>
      <c r="AD43" s="19" t="s">
        <v>60</v>
      </c>
      <c r="AE43" s="19" t="str">
        <f>IF(K43&lt;4,"X","")</f>
        <v/>
      </c>
      <c r="AF43" s="19" t="str">
        <f>IF(COUNTBLANK(O43:Q43)&lt;=1,"X","")</f>
        <v/>
      </c>
      <c r="AG43" s="19">
        <f>$I43</f>
        <v>0</v>
      </c>
      <c r="AH43" s="19" t="str">
        <f>IF($S43 &gt; 0, "X", "")</f>
        <v/>
      </c>
      <c r="AI43" s="17" t="str">
        <f>IF(ISNUMBER(SEARCH("tuck", $F43, 1)), "X", "")</f>
        <v/>
      </c>
      <c r="AJ43" s="17" t="str">
        <f>IF(AND(SUM(R43:W43) = 3, ISBLANK($X43)), "X", "")</f>
        <v/>
      </c>
      <c r="AK43" s="19" t="str">
        <f>IF(OR($L43="ground", $L43="wild"), "X", "")</f>
        <v>X</v>
      </c>
      <c r="AL43" s="19">
        <f>$H43</f>
        <v>0</v>
      </c>
      <c r="AM43" s="17" t="str">
        <f>IF($U43 &gt; 0, "X", "")</f>
        <v>X</v>
      </c>
      <c r="AN43" s="19" t="str">
        <f>IF(AND($R43 &gt; 0, ISBLANK($W43), ISBLANK($S43), ISBLANK($T43), ISBLANK($U43), ISBLANK($V43)), "X", "")</f>
        <v/>
      </c>
      <c r="AO43" s="19" t="str">
        <f>IF(AND(NOT(ISBLANK($O43)), ISBLANK($P43), ISBLANK($Q43)), "X", "")</f>
        <v/>
      </c>
      <c r="AP43" s="19" t="str">
        <f>IF(N43&gt;65,"X","")</f>
        <v>X</v>
      </c>
      <c r="AQ43" s="19" t="str">
        <f>IF(OR($L43="cavity", $L43="wild"), "X", "")</f>
        <v/>
      </c>
      <c r="AR43" s="17" t="str">
        <f>IF($W43 &gt; 0, "X", "")</f>
        <v/>
      </c>
      <c r="AS43" s="19" t="str">
        <f>IF(N43&lt;=30,"X","")</f>
        <v/>
      </c>
      <c r="AT43" s="19" t="str">
        <f>IF(OR($L43="platform", $L43="wild"), "X", "")</f>
        <v/>
      </c>
      <c r="AU43" s="19" t="str">
        <f>IF(AND(NOT(ISBLANK($P43)), ISBLANK($Q43), ISBLANK($O43)), "X", "")</f>
        <v/>
      </c>
      <c r="AV43" s="17" t="str">
        <f>IF($V43 &gt; 0, "X", "")</f>
        <v/>
      </c>
      <c r="AW43" s="17" t="str">
        <f>IF($T43 &gt; 0, "X", "")</f>
        <v/>
      </c>
      <c r="AX43" s="19" t="str">
        <f>IF(AND(NOT(ISBLANK($Q43)), ISBLANK($O43), ISBLANK($P43)), "X", "")</f>
        <v>X</v>
      </c>
      <c r="AY43" s="19" t="str">
        <f>IF(OR($L43="bowl", $L43="wild"), "X", "")</f>
        <v/>
      </c>
    </row>
    <row r="44" spans="1:51" ht="15.75" x14ac:dyDescent="0.5">
      <c r="A44" s="40" t="s">
        <v>271</v>
      </c>
      <c r="B44" s="40" t="s">
        <v>272</v>
      </c>
      <c r="C44" s="17" t="s">
        <v>55</v>
      </c>
      <c r="D44" s="41" t="s">
        <v>56</v>
      </c>
      <c r="E44" s="16" t="s">
        <v>118</v>
      </c>
      <c r="F44" s="18" t="s">
        <v>212</v>
      </c>
      <c r="G44" s="40" t="s">
        <v>853</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IF(ISBLANK($X44), SUM(R44:W44), 1)</f>
        <v>3</v>
      </c>
      <c r="AA44" s="19" t="s">
        <v>60</v>
      </c>
      <c r="AB44" s="19" t="s">
        <v>9</v>
      </c>
      <c r="AC44" s="22" t="s">
        <v>9</v>
      </c>
      <c r="AD44" s="19" t="s">
        <v>60</v>
      </c>
      <c r="AE44" s="19" t="str">
        <f>IF(K44&lt;4,"X","")</f>
        <v/>
      </c>
      <c r="AF44" s="19" t="str">
        <f>IF(COUNTBLANK(O44:Q44)&lt;=1,"X","")</f>
        <v>X</v>
      </c>
      <c r="AG44" s="19">
        <f>$I44</f>
        <v>0</v>
      </c>
      <c r="AH44" s="19" t="str">
        <f>IF($S44 &gt; 0, "X", "")</f>
        <v>X</v>
      </c>
      <c r="AI44" s="17" t="str">
        <f>IF(ISNUMBER(SEARCH("tuck", $F44, 1)), "X", "")</f>
        <v/>
      </c>
      <c r="AJ44" s="17" t="str">
        <f>IF(AND(SUM(R44:W44) = 3, ISBLANK($X44)), "X", "")</f>
        <v>X</v>
      </c>
      <c r="AK44" s="19" t="str">
        <f>IF(OR($L44="ground", $L44="wild"), "X", "")</f>
        <v/>
      </c>
      <c r="AL44" s="19">
        <f>$H44</f>
        <v>0</v>
      </c>
      <c r="AM44" s="17" t="str">
        <f>IF($U44 &gt; 0, "X", "")</f>
        <v/>
      </c>
      <c r="AN44" s="19" t="str">
        <f>IF(AND($R44 &gt; 0, ISBLANK($W44), ISBLANK($S44), ISBLANK($T44), ISBLANK($U44), ISBLANK($V44)), "X", "")</f>
        <v/>
      </c>
      <c r="AO44" s="19" t="str">
        <f>IF(AND(NOT(ISBLANK($O44)), ISBLANK($P44), ISBLANK($Q44)), "X", "")</f>
        <v/>
      </c>
      <c r="AP44" s="19" t="str">
        <f>IF(N44&gt;65,"X","")</f>
        <v/>
      </c>
      <c r="AQ44" s="19" t="str">
        <f>IF(OR($L44="cavity", $L44="wild"), "X", "")</f>
        <v/>
      </c>
      <c r="AR44" s="17" t="str">
        <f>IF($W44 &gt; 0, "X", "")</f>
        <v/>
      </c>
      <c r="AS44" s="19" t="str">
        <f>IF(N44&lt;=30,"X","")</f>
        <v>X</v>
      </c>
      <c r="AT44" s="19" t="str">
        <f>IF(OR($L44="platform", $L44="wild"), "X", "")</f>
        <v/>
      </c>
      <c r="AU44" s="19" t="str">
        <f>IF(AND(NOT(ISBLANK($P44)), ISBLANK($Q44), ISBLANK($O44)), "X", "")</f>
        <v/>
      </c>
      <c r="AV44" s="17" t="str">
        <f>IF($V44 &gt; 0, "X", "")</f>
        <v/>
      </c>
      <c r="AW44" s="17" t="str">
        <f>IF($T44 &gt; 0, "X", "")</f>
        <v/>
      </c>
      <c r="AX44" s="19" t="str">
        <f>IF(AND(NOT(ISBLANK($Q44)), ISBLANK($O44), ISBLANK($P44)), "X", "")</f>
        <v/>
      </c>
      <c r="AY44" s="19" t="str">
        <f>IF(OR($L44="bowl", $L44="wild"), "X", "")</f>
        <v>X</v>
      </c>
    </row>
    <row r="45" spans="1:51" ht="15.75" x14ac:dyDescent="0.5">
      <c r="A45" s="40" t="s">
        <v>275</v>
      </c>
      <c r="B45" s="40" t="s">
        <v>276</v>
      </c>
      <c r="C45" s="17" t="s">
        <v>55</v>
      </c>
      <c r="D45" s="41" t="s">
        <v>56</v>
      </c>
      <c r="E45" s="16" t="s">
        <v>57</v>
      </c>
      <c r="F45" s="18" t="s">
        <v>58</v>
      </c>
      <c r="G45" s="40" t="s">
        <v>839</v>
      </c>
      <c r="H45" s="19"/>
      <c r="I45" s="19"/>
      <c r="J45" s="19"/>
      <c r="K45" s="19">
        <v>3</v>
      </c>
      <c r="L45" s="19" t="s">
        <v>87</v>
      </c>
      <c r="M45" s="19">
        <v>2</v>
      </c>
      <c r="N45" s="19">
        <v>41</v>
      </c>
      <c r="O45" s="17" t="s">
        <v>60</v>
      </c>
      <c r="P45" s="19"/>
      <c r="Q45" s="19"/>
      <c r="R45" s="19"/>
      <c r="S45" s="19">
        <v>1</v>
      </c>
      <c r="T45" s="19"/>
      <c r="U45" s="19"/>
      <c r="V45" s="19"/>
      <c r="W45" s="19">
        <v>1</v>
      </c>
      <c r="X45" s="20"/>
      <c r="Y45" s="19"/>
      <c r="Z45" s="13">
        <f>IF(ISBLANK($X45), SUM(R45:W45), 1)</f>
        <v>2</v>
      </c>
      <c r="AA45" s="19" t="s">
        <v>9</v>
      </c>
      <c r="AB45" s="19" t="s">
        <v>9</v>
      </c>
      <c r="AC45" s="22" t="s">
        <v>9</v>
      </c>
      <c r="AD45" s="19" t="s">
        <v>60</v>
      </c>
      <c r="AE45" s="19" t="str">
        <f>IF(K45&lt;4,"X","")</f>
        <v>X</v>
      </c>
      <c r="AF45" s="19" t="str">
        <f>IF(COUNTBLANK(O45:Q45)&lt;=1,"X","")</f>
        <v/>
      </c>
      <c r="AG45" s="19">
        <f>$I45</f>
        <v>0</v>
      </c>
      <c r="AH45" s="19" t="str">
        <f>IF($S45 &gt; 0, "X", "")</f>
        <v>X</v>
      </c>
      <c r="AI45" s="17" t="str">
        <f>IF(ISNUMBER(SEARCH("tuck", $F45, 1)), "X", "")</f>
        <v/>
      </c>
      <c r="AJ45" s="17" t="str">
        <f>IF(AND(SUM(R45:W45) = 3, ISBLANK($X45)), "X", "")</f>
        <v/>
      </c>
      <c r="AK45" s="19" t="str">
        <f>IF(OR($L45="ground", $L45="wild"), "X", "")</f>
        <v/>
      </c>
      <c r="AL45" s="19">
        <f>$H45</f>
        <v>0</v>
      </c>
      <c r="AM45" s="17" t="str">
        <f>IF($U45 &gt; 0, "X", "")</f>
        <v/>
      </c>
      <c r="AN45" s="19" t="str">
        <f>IF(AND($R45 &gt; 0, ISBLANK($W45), ISBLANK($S45), ISBLANK($T45), ISBLANK($U45), ISBLANK($V45)), "X", "")</f>
        <v/>
      </c>
      <c r="AO45" s="19" t="str">
        <f>IF(AND(NOT(ISBLANK($O45)), ISBLANK($P45), ISBLANK($Q45)), "X", "")</f>
        <v>X</v>
      </c>
      <c r="AP45" s="19" t="str">
        <f>IF(N45&gt;65,"X","")</f>
        <v/>
      </c>
      <c r="AQ45" s="19" t="str">
        <f>IF(OR($L45="cavity", $L45="wild"), "X", "")</f>
        <v/>
      </c>
      <c r="AR45" s="17" t="str">
        <f>IF($W45 &gt; 0, "X", "")</f>
        <v>X</v>
      </c>
      <c r="AS45" s="19" t="str">
        <f>IF(N45&lt;=30,"X","")</f>
        <v/>
      </c>
      <c r="AT45" s="19" t="str">
        <f>IF(OR($L45="platform", $L45="wild"), "X", "")</f>
        <v/>
      </c>
      <c r="AU45" s="19" t="str">
        <f>IF(AND(NOT(ISBLANK($P45)), ISBLANK($Q45), ISBLANK($O45)), "X", "")</f>
        <v/>
      </c>
      <c r="AV45" s="17" t="str">
        <f>IF($V45 &gt; 0, "X", "")</f>
        <v/>
      </c>
      <c r="AW45" s="17" t="str">
        <f>IF($T45 &gt; 0, "X", "")</f>
        <v/>
      </c>
      <c r="AX45" s="19" t="str">
        <f>IF(AND(NOT(ISBLANK($Q45)), ISBLANK($O45), ISBLANK($P45)), "X", "")</f>
        <v/>
      </c>
      <c r="AY45" s="19" t="str">
        <f>IF(OR($L45="bowl", $L45="wild"), "X", "")</f>
        <v>X</v>
      </c>
    </row>
    <row r="46" spans="1:51" ht="15.75" x14ac:dyDescent="0.5">
      <c r="A46" s="30" t="s">
        <v>279</v>
      </c>
      <c r="B46" s="16" t="s">
        <v>280</v>
      </c>
      <c r="C46" s="17" t="s">
        <v>55</v>
      </c>
      <c r="D46" s="41"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IF(ISBLANK($X46), SUM(R46:W46), 1)</f>
        <v>1</v>
      </c>
      <c r="AA46" s="19" t="s">
        <v>9</v>
      </c>
      <c r="AB46" s="19" t="s">
        <v>9</v>
      </c>
      <c r="AC46" s="22" t="s">
        <v>9</v>
      </c>
      <c r="AD46" s="19" t="s">
        <v>60</v>
      </c>
      <c r="AE46" s="19" t="str">
        <f>IF(K46&lt;4,"X","")</f>
        <v>X</v>
      </c>
      <c r="AF46" s="19" t="str">
        <f>IF(COUNTBLANK(O46:Q46)&lt;=1,"X","")</f>
        <v/>
      </c>
      <c r="AG46" s="19">
        <f>$I46</f>
        <v>0</v>
      </c>
      <c r="AH46" s="19" t="str">
        <f>IF($S46 &gt; 0, "X", "")</f>
        <v/>
      </c>
      <c r="AI46" s="17" t="str">
        <f>IF(ISNUMBER(SEARCH("tuck", $F46, 1)), "X", "")</f>
        <v/>
      </c>
      <c r="AJ46" s="17" t="str">
        <f>IF(AND(SUM(R46:W46) = 3, ISBLANK($X46)), "X", "")</f>
        <v/>
      </c>
      <c r="AK46" s="19" t="str">
        <f>IF(OR($L46="ground", $L46="wild"), "X", "")</f>
        <v/>
      </c>
      <c r="AL46" s="19">
        <f>$H46</f>
        <v>0</v>
      </c>
      <c r="AM46" s="17" t="str">
        <f>IF($U46 &gt; 0, "X", "")</f>
        <v/>
      </c>
      <c r="AN46" s="19" t="str">
        <f>IF(AND($R46 &gt; 0, ISBLANK($W46), ISBLANK($S46), ISBLANK($T46), ISBLANK($U46), ISBLANK($V46)), "X", "")</f>
        <v>X</v>
      </c>
      <c r="AO46" s="19" t="str">
        <f>IF(AND(NOT(ISBLANK($O46)), ISBLANK($P46), ISBLANK($Q46)), "X", "")</f>
        <v>X</v>
      </c>
      <c r="AP46" s="19" t="str">
        <f>IF(N46&gt;65,"X","")</f>
        <v/>
      </c>
      <c r="AQ46" s="19" t="str">
        <f>IF(OR($L46="cavity", $L46="wild"), "X", "")</f>
        <v/>
      </c>
      <c r="AR46" s="17" t="str">
        <f>IF($W46 &gt; 0, "X", "")</f>
        <v/>
      </c>
      <c r="AS46" s="19" t="str">
        <f>IF(N46&lt;=30,"X","")</f>
        <v>X</v>
      </c>
      <c r="AT46" s="19" t="str">
        <f>IF(OR($L46="platform", $L46="wild"), "X", "")</f>
        <v/>
      </c>
      <c r="AU46" s="19" t="str">
        <f>IF(AND(NOT(ISBLANK($P46)), ISBLANK($Q46), ISBLANK($O46)), "X", "")</f>
        <v/>
      </c>
      <c r="AV46" s="17" t="str">
        <f>IF($V46 &gt; 0, "X", "")</f>
        <v/>
      </c>
      <c r="AW46" s="17" t="str">
        <f>IF($T46 &gt; 0, "X", "")</f>
        <v/>
      </c>
      <c r="AX46" s="19" t="str">
        <f>IF(AND(NOT(ISBLANK($Q46)), ISBLANK($O46), ISBLANK($P46)), "X", "")</f>
        <v/>
      </c>
      <c r="AY46" s="19" t="str">
        <f>IF(OR($L46="bowl", $L46="wild"), "X", "")</f>
        <v>X</v>
      </c>
    </row>
    <row r="47" spans="1:51" ht="15.75" x14ac:dyDescent="0.5">
      <c r="A47" s="39" t="s">
        <v>128</v>
      </c>
      <c r="B47" s="39" t="s">
        <v>129</v>
      </c>
      <c r="C47" s="17" t="s">
        <v>69</v>
      </c>
      <c r="D47" s="41" t="s">
        <v>56</v>
      </c>
      <c r="E47" s="16" t="s">
        <v>106</v>
      </c>
      <c r="F47" s="40" t="s">
        <v>130</v>
      </c>
      <c r="G47" s="40"/>
      <c r="H47" s="19"/>
      <c r="I47" s="19"/>
      <c r="J47" s="19"/>
      <c r="K47" s="19">
        <v>7</v>
      </c>
      <c r="L47" s="19" t="s">
        <v>66</v>
      </c>
      <c r="M47" s="19">
        <v>5</v>
      </c>
      <c r="N47" s="19">
        <v>22</v>
      </c>
      <c r="O47" s="17"/>
      <c r="P47" s="17" t="s">
        <v>60</v>
      </c>
      <c r="Q47" s="19" t="s">
        <v>60</v>
      </c>
      <c r="R47" s="19">
        <v>1</v>
      </c>
      <c r="S47" s="19">
        <v>1</v>
      </c>
      <c r="T47" s="19">
        <v>1</v>
      </c>
      <c r="U47" s="19"/>
      <c r="V47" s="19"/>
      <c r="W47" s="19"/>
      <c r="X47" s="20"/>
      <c r="Y47" s="19"/>
      <c r="Z47" s="13">
        <f>IF(ISBLANK($X47), SUM(R47:W47), 1)</f>
        <v>3</v>
      </c>
      <c r="AA47" s="19" t="s">
        <v>60</v>
      </c>
      <c r="AB47" s="19" t="s">
        <v>9</v>
      </c>
      <c r="AC47" s="22" t="s">
        <v>9</v>
      </c>
      <c r="AD47" s="19" t="s">
        <v>60</v>
      </c>
      <c r="AE47" s="19" t="str">
        <f>IF(K47&lt;4,"X","")</f>
        <v/>
      </c>
      <c r="AF47" s="19" t="str">
        <f>IF(COUNTBLANK(O47:Q47)&lt;=1,"X","")</f>
        <v>X</v>
      </c>
      <c r="AG47" s="19">
        <f>$I47</f>
        <v>0</v>
      </c>
      <c r="AH47" s="19" t="str">
        <f>IF($S47 &gt; 0, "X", "")</f>
        <v>X</v>
      </c>
      <c r="AI47" s="17" t="str">
        <f>IF(ISNUMBER(SEARCH("tuck", $F47, 1)), "X", "")</f>
        <v/>
      </c>
      <c r="AJ47" s="17" t="str">
        <f>IF(AND(SUM(R47:W47) = 3, ISBLANK($X47)), "X", "")</f>
        <v>X</v>
      </c>
      <c r="AK47" s="19" t="str">
        <f>IF(OR($L47="ground", $L47="wild"), "X", "")</f>
        <v>X</v>
      </c>
      <c r="AL47" s="19">
        <f>$H47</f>
        <v>0</v>
      </c>
      <c r="AM47" s="17" t="str">
        <f>IF($U47 &gt; 0, "X", "")</f>
        <v/>
      </c>
      <c r="AN47" s="19" t="str">
        <f>IF(AND($R47 &gt; 0, ISBLANK($W47), ISBLANK($S47), ISBLANK($T47), ISBLANK($U47), ISBLANK($V47)), "X", "")</f>
        <v/>
      </c>
      <c r="AO47" s="19" t="str">
        <f>IF(AND(NOT(ISBLANK($O47)), ISBLANK($P47), ISBLANK($Q47)), "X", "")</f>
        <v/>
      </c>
      <c r="AP47" s="19" t="str">
        <f>IF(N47&gt;65,"X","")</f>
        <v/>
      </c>
      <c r="AQ47" s="19" t="str">
        <f>IF(OR($L47="cavity", $L47="wild"), "X", "")</f>
        <v/>
      </c>
      <c r="AR47" s="17" t="str">
        <f>IF($W47 &gt; 0, "X", "")</f>
        <v/>
      </c>
      <c r="AS47" s="19" t="str">
        <f>IF(N47&lt;=30,"X","")</f>
        <v>X</v>
      </c>
      <c r="AT47" s="19" t="str">
        <f>IF(OR($L47="platform", $L47="wild"), "X", "")</f>
        <v/>
      </c>
      <c r="AU47" s="19" t="str">
        <f>IF(AND(NOT(ISBLANK($P47)), ISBLANK($Q47), ISBLANK($O47)), "X", "")</f>
        <v/>
      </c>
      <c r="AV47" s="17" t="str">
        <f>IF($V47 &gt; 0, "X", "")</f>
        <v/>
      </c>
      <c r="AW47" s="17" t="str">
        <f>IF($T47 &gt; 0, "X", "")</f>
        <v>X</v>
      </c>
      <c r="AX47" s="19" t="str">
        <f>IF(AND(NOT(ISBLANK($Q47)), ISBLANK($O47), ISBLANK($P47)), "X", "")</f>
        <v/>
      </c>
      <c r="AY47" s="19" t="str">
        <f>IF(OR($L47="bowl", $L47="wild"), "X", "")</f>
        <v/>
      </c>
    </row>
    <row r="48" spans="1:51" ht="15.75" x14ac:dyDescent="0.5">
      <c r="A48" s="40" t="s">
        <v>285</v>
      </c>
      <c r="B48" s="40" t="s">
        <v>286</v>
      </c>
      <c r="C48" s="17" t="s">
        <v>55</v>
      </c>
      <c r="D48" s="57"/>
      <c r="E48" s="30"/>
      <c r="F48" s="18"/>
      <c r="G48" s="40"/>
      <c r="H48" s="19"/>
      <c r="I48" s="19"/>
      <c r="J48" s="17"/>
      <c r="K48" s="17">
        <v>8</v>
      </c>
      <c r="L48" s="17" t="s">
        <v>87</v>
      </c>
      <c r="M48" s="17">
        <v>2</v>
      </c>
      <c r="N48" s="17">
        <v>20</v>
      </c>
      <c r="O48" s="19" t="s">
        <v>60</v>
      </c>
      <c r="P48" s="17" t="s">
        <v>60</v>
      </c>
      <c r="Q48" s="17"/>
      <c r="R48" s="17">
        <v>2</v>
      </c>
      <c r="S48" s="17"/>
      <c r="T48" s="17"/>
      <c r="U48" s="19"/>
      <c r="V48" s="19"/>
      <c r="W48" s="19"/>
      <c r="X48" s="20"/>
      <c r="Y48" s="19"/>
      <c r="Z48" s="13">
        <f>IF(ISBLANK($X48), SUM(R48:W48), 1)</f>
        <v>2</v>
      </c>
      <c r="AA48" s="19" t="s">
        <v>60</v>
      </c>
      <c r="AB48" s="19" t="s">
        <v>9</v>
      </c>
      <c r="AC48" s="22" t="s">
        <v>9</v>
      </c>
      <c r="AD48" s="19" t="s">
        <v>60</v>
      </c>
      <c r="AE48" s="19" t="str">
        <f>IF(K48&lt;4,"X","")</f>
        <v/>
      </c>
      <c r="AF48" s="19" t="str">
        <f>IF(COUNTBLANK(O48:Q48)&lt;=1,"X","")</f>
        <v>X</v>
      </c>
      <c r="AG48" s="19">
        <f>$I48</f>
        <v>0</v>
      </c>
      <c r="AH48" s="19" t="str">
        <f>IF($S48 &gt; 0, "X", "")</f>
        <v/>
      </c>
      <c r="AI48" s="17" t="str">
        <f>IF(ISNUMBER(SEARCH("tuck", $F48, 1)), "X", "")</f>
        <v/>
      </c>
      <c r="AJ48" s="17" t="str">
        <f>IF(AND(SUM(R48:W48) = 3, ISBLANK($X48)), "X", "")</f>
        <v/>
      </c>
      <c r="AK48" s="19" t="str">
        <f>IF(OR($L48="ground", $L48="wild"), "X", "")</f>
        <v/>
      </c>
      <c r="AL48" s="19">
        <f>$H48</f>
        <v>0</v>
      </c>
      <c r="AM48" s="17" t="str">
        <f>IF($U48 &gt; 0, "X", "")</f>
        <v/>
      </c>
      <c r="AN48" s="19" t="str">
        <f>IF(AND($R48 &gt; 0, ISBLANK($W48), ISBLANK($S48), ISBLANK($T48), ISBLANK($U48), ISBLANK($V48)), "X", "")</f>
        <v>X</v>
      </c>
      <c r="AO48" s="19" t="str">
        <f>IF(AND(NOT(ISBLANK($O48)), ISBLANK($P48), ISBLANK($Q48)), "X", "")</f>
        <v/>
      </c>
      <c r="AP48" s="19" t="str">
        <f>IF(N48&gt;65,"X","")</f>
        <v/>
      </c>
      <c r="AQ48" s="19" t="str">
        <f>IF(OR($L48="cavity", $L48="wild"), "X", "")</f>
        <v/>
      </c>
      <c r="AR48" s="17" t="str">
        <f>IF($W48 &gt; 0, "X", "")</f>
        <v/>
      </c>
      <c r="AS48" s="19" t="str">
        <f>IF(N48&lt;=30,"X","")</f>
        <v>X</v>
      </c>
      <c r="AT48" s="19" t="str">
        <f>IF(OR($L48="platform", $L48="wild"), "X", "")</f>
        <v/>
      </c>
      <c r="AU48" s="19" t="str">
        <f>IF(AND(NOT(ISBLANK($P48)), ISBLANK($Q48), ISBLANK($O48)), "X", "")</f>
        <v/>
      </c>
      <c r="AV48" s="17" t="str">
        <f>IF($V48 &gt; 0, "X", "")</f>
        <v/>
      </c>
      <c r="AW48" s="17" t="str">
        <f>IF($T48 &gt; 0, "X", "")</f>
        <v/>
      </c>
      <c r="AX48" s="19" t="str">
        <f>IF(AND(NOT(ISBLANK($Q48)), ISBLANK($O48), ISBLANK($P48)), "X", "")</f>
        <v/>
      </c>
      <c r="AY48" s="19" t="str">
        <f>IF(OR($L48="bowl", $L48="wild"), "X", "")</f>
        <v>X</v>
      </c>
    </row>
    <row r="49" spans="1:51" ht="15.75" x14ac:dyDescent="0.5">
      <c r="A49" s="40" t="s">
        <v>293</v>
      </c>
      <c r="B49" s="40" t="s">
        <v>294</v>
      </c>
      <c r="C49" s="17" t="s">
        <v>55</v>
      </c>
      <c r="D49" s="57" t="s">
        <v>85</v>
      </c>
      <c r="E49" s="16" t="s">
        <v>64</v>
      </c>
      <c r="F49" s="18" t="s">
        <v>295</v>
      </c>
      <c r="G49" s="40" t="s">
        <v>840</v>
      </c>
      <c r="H49" s="19"/>
      <c r="I49" s="19"/>
      <c r="J49" s="19"/>
      <c r="K49" s="19">
        <v>4</v>
      </c>
      <c r="L49" s="19" t="s">
        <v>66</v>
      </c>
      <c r="M49" s="19">
        <v>3</v>
      </c>
      <c r="N49" s="19">
        <v>30</v>
      </c>
      <c r="O49" s="19"/>
      <c r="P49" s="17" t="s">
        <v>60</v>
      </c>
      <c r="Q49" s="19"/>
      <c r="R49" s="19">
        <v>1</v>
      </c>
      <c r="S49" s="19">
        <v>2</v>
      </c>
      <c r="T49" s="19"/>
      <c r="U49" s="19"/>
      <c r="V49" s="19"/>
      <c r="W49" s="19"/>
      <c r="X49" s="20"/>
      <c r="Y49" s="19"/>
      <c r="Z49" s="13">
        <f>IF(ISBLANK($X49), SUM(R49:W49), 1)</f>
        <v>3</v>
      </c>
      <c r="AA49" s="19" t="s">
        <v>9</v>
      </c>
      <c r="AB49" s="19" t="s">
        <v>9</v>
      </c>
      <c r="AC49" s="22" t="s">
        <v>9</v>
      </c>
      <c r="AD49" s="19" t="s">
        <v>9</v>
      </c>
      <c r="AE49" s="19" t="str">
        <f>IF(K49&lt;4,"X","")</f>
        <v/>
      </c>
      <c r="AF49" s="19" t="str">
        <f>IF(COUNTBLANK(O49:Q49)&lt;=1,"X","")</f>
        <v/>
      </c>
      <c r="AG49" s="19">
        <f>$I49</f>
        <v>0</v>
      </c>
      <c r="AH49" s="19" t="str">
        <f>IF($S49 &gt; 0, "X", "")</f>
        <v>X</v>
      </c>
      <c r="AI49" s="17" t="str">
        <f>IF(ISNUMBER(SEARCH("tuck", $F49, 1)), "X", "")</f>
        <v/>
      </c>
      <c r="AJ49" s="17" t="str">
        <f>IF(AND(SUM(R49:W49) = 3, ISBLANK($X49)), "X", "")</f>
        <v>X</v>
      </c>
      <c r="AK49" s="19" t="str">
        <f>IF(OR($L49="ground", $L49="wild"), "X", "")</f>
        <v>X</v>
      </c>
      <c r="AL49" s="19">
        <f>$H49</f>
        <v>0</v>
      </c>
      <c r="AM49" s="17" t="str">
        <f>IF($U49 &gt; 0, "X", "")</f>
        <v/>
      </c>
      <c r="AN49" s="19" t="str">
        <f>IF(AND($R49 &gt; 0, ISBLANK($W49), ISBLANK($S49), ISBLANK($T49), ISBLANK($U49), ISBLANK($V49)), "X", "")</f>
        <v/>
      </c>
      <c r="AO49" s="19" t="str">
        <f>IF(AND(NOT(ISBLANK($O49)), ISBLANK($P49), ISBLANK($Q49)), "X", "")</f>
        <v/>
      </c>
      <c r="AP49" s="19" t="str">
        <f>IF(N49&gt;65,"X","")</f>
        <v/>
      </c>
      <c r="AQ49" s="19" t="str">
        <f>IF(OR($L49="cavity", $L49="wild"), "X", "")</f>
        <v/>
      </c>
      <c r="AR49" s="17" t="str">
        <f>IF($W49 &gt; 0, "X", "")</f>
        <v/>
      </c>
      <c r="AS49" s="19" t="str">
        <f>IF(N49&lt;=30,"X","")</f>
        <v>X</v>
      </c>
      <c r="AT49" s="19" t="str">
        <f>IF(OR($L49="platform", $L49="wild"), "X", "")</f>
        <v/>
      </c>
      <c r="AU49" s="19" t="str">
        <f>IF(AND(NOT(ISBLANK($P49)), ISBLANK($Q49), ISBLANK($O49)), "X", "")</f>
        <v>X</v>
      </c>
      <c r="AV49" s="17" t="str">
        <f>IF($V49 &gt; 0, "X", "")</f>
        <v/>
      </c>
      <c r="AW49" s="17" t="str">
        <f>IF($T49 &gt; 0, "X", "")</f>
        <v/>
      </c>
      <c r="AX49" s="19" t="str">
        <f>IF(AND(NOT(ISBLANK($Q49)), ISBLANK($O49), ISBLANK($P49)), "X", "")</f>
        <v/>
      </c>
      <c r="AY49" s="19" t="str">
        <f>IF(OR($L49="bowl", $L49="wild"), "X", "")</f>
        <v/>
      </c>
    </row>
    <row r="50" spans="1:51" ht="15.75" x14ac:dyDescent="0.5">
      <c r="A50" s="39" t="s">
        <v>135</v>
      </c>
      <c r="B50" s="39" t="s">
        <v>136</v>
      </c>
      <c r="C50" s="17" t="s">
        <v>69</v>
      </c>
      <c r="D50" s="41" t="s">
        <v>85</v>
      </c>
      <c r="E50" s="30" t="s">
        <v>137</v>
      </c>
      <c r="F50" s="18" t="s">
        <v>138</v>
      </c>
      <c r="G50" s="40" t="s">
        <v>874</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IF(ISBLANK($X50), SUM(R50:W50), 1)</f>
        <v>3</v>
      </c>
      <c r="AA50" s="34" t="s">
        <v>9</v>
      </c>
      <c r="AB50" s="34" t="s">
        <v>9</v>
      </c>
      <c r="AC50" s="22" t="s">
        <v>60</v>
      </c>
      <c r="AD50" s="34" t="s">
        <v>9</v>
      </c>
      <c r="AE50" s="19" t="str">
        <f>IF(K50&lt;4,"X","")</f>
        <v/>
      </c>
      <c r="AF50" s="19" t="str">
        <f>IF(COUNTBLANK(O50:Q50)&lt;=1,"X","")</f>
        <v>X</v>
      </c>
      <c r="AG50" s="19">
        <f>$I50</f>
        <v>0</v>
      </c>
      <c r="AH50" s="19" t="str">
        <f>IF($S50 &gt; 0, "X", "")</f>
        <v/>
      </c>
      <c r="AI50" s="17" t="str">
        <f>IF(ISNUMBER(SEARCH("tuck", $F50, 1)), "X", "")</f>
        <v>X</v>
      </c>
      <c r="AJ50" s="17" t="str">
        <f>IF(AND(SUM(R50:W50) = 3, ISBLANK($X50)), "X", "")</f>
        <v>X</v>
      </c>
      <c r="AK50" s="19" t="str">
        <f>IF(OR($L50="ground", $L50="wild"), "X", "")</f>
        <v/>
      </c>
      <c r="AL50" s="19" t="str">
        <f>$H50</f>
        <v>X</v>
      </c>
      <c r="AM50" s="17" t="str">
        <f>IF($U50 &gt; 0, "X", "")</f>
        <v/>
      </c>
      <c r="AN50" s="19" t="str">
        <f>IF(AND($R50 &gt; 0, ISBLANK($W50), ISBLANK($S50), ISBLANK($T50), ISBLANK($U50), ISBLANK($V50)), "X", "")</f>
        <v/>
      </c>
      <c r="AO50" s="19" t="str">
        <f>IF(AND(NOT(ISBLANK($O50)), ISBLANK($P50), ISBLANK($Q50)), "X", "")</f>
        <v/>
      </c>
      <c r="AP50" s="19" t="str">
        <f>IF(N50&gt;65,"X","")</f>
        <v>X</v>
      </c>
      <c r="AQ50" s="19" t="str">
        <f>IF(OR($L50="cavity", $L50="wild"), "X", "")</f>
        <v/>
      </c>
      <c r="AR50" s="17" t="str">
        <f>IF($W50 &gt; 0, "X", "")</f>
        <v/>
      </c>
      <c r="AS50" s="19" t="str">
        <f>IF(N50&lt;=30,"X","")</f>
        <v/>
      </c>
      <c r="AT50" s="19" t="str">
        <f>IF(OR($L50="platform", $L50="wild"), "X", "")</f>
        <v>X</v>
      </c>
      <c r="AU50" s="19" t="str">
        <f>IF(AND(NOT(ISBLANK($P50)), ISBLANK($Q50), ISBLANK($O50)), "X", "")</f>
        <v/>
      </c>
      <c r="AV50" s="17" t="str">
        <f>IF($V50 &gt; 0, "X", "")</f>
        <v>X</v>
      </c>
      <c r="AW50" s="17" t="str">
        <f>IF($T50 &gt; 0, "X", "")</f>
        <v/>
      </c>
      <c r="AX50" s="19" t="str">
        <f>IF(AND(NOT(ISBLANK($Q50)), ISBLANK($O50), ISBLANK($P50)), "X", "")</f>
        <v/>
      </c>
      <c r="AY50" s="19" t="str">
        <f>IF(OR($L50="bowl", $L50="wild"), "X", "")</f>
        <v/>
      </c>
    </row>
    <row r="51" spans="1:51" ht="15.75" x14ac:dyDescent="0.5">
      <c r="A51" s="39" t="s">
        <v>302</v>
      </c>
      <c r="B51" s="30" t="s">
        <v>303</v>
      </c>
      <c r="C51" s="17" t="s">
        <v>102</v>
      </c>
      <c r="D51" s="41"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IF(ISBLANK($X51), SUM(R51:W51), 1)</f>
        <v>2</v>
      </c>
      <c r="AA51" s="19" t="s">
        <v>9</v>
      </c>
      <c r="AB51" s="19" t="s">
        <v>9</v>
      </c>
      <c r="AC51" s="22" t="s">
        <v>9</v>
      </c>
      <c r="AD51" s="19" t="s">
        <v>9</v>
      </c>
      <c r="AE51" s="19" t="str">
        <f>IF(K51&lt;4,"X","")</f>
        <v>X</v>
      </c>
      <c r="AF51" s="19" t="str">
        <f>IF(COUNTBLANK(O51:Q51)&lt;=1,"X","")</f>
        <v/>
      </c>
      <c r="AG51" s="19">
        <f>$I51</f>
        <v>0</v>
      </c>
      <c r="AH51" s="19" t="str">
        <f>IF($S51 &gt; 0, "X", "")</f>
        <v>X</v>
      </c>
      <c r="AI51" s="17" t="str">
        <f>IF(ISNUMBER(SEARCH("tuck", $F51, 1)), "X", "")</f>
        <v/>
      </c>
      <c r="AJ51" s="17" t="str">
        <f>IF(AND(SUM(R51:W51) = 3, ISBLANK($X51)), "X", "")</f>
        <v/>
      </c>
      <c r="AK51" s="19" t="str">
        <f>IF(OR($L51="ground", $L51="wild"), "X", "")</f>
        <v>X</v>
      </c>
      <c r="AL51" s="19">
        <f>$H51</f>
        <v>0</v>
      </c>
      <c r="AM51" s="17" t="str">
        <f>IF($U51 &gt; 0, "X", "")</f>
        <v/>
      </c>
      <c r="AN51" s="19" t="str">
        <f>IF(AND($R51 &gt; 0, ISBLANK($W51), ISBLANK($S51), ISBLANK($T51), ISBLANK($U51), ISBLANK($V51)), "X", "")</f>
        <v/>
      </c>
      <c r="AO51" s="19" t="str">
        <f>IF(AND(NOT(ISBLANK($O51)), ISBLANK($P51), ISBLANK($Q51)), "X", "")</f>
        <v/>
      </c>
      <c r="AP51" s="19" t="str">
        <f>IF(N51&gt;65,"X","")</f>
        <v>X</v>
      </c>
      <c r="AQ51" s="19" t="str">
        <f>IF(OR($L51="cavity", $L51="wild"), "X", "")</f>
        <v/>
      </c>
      <c r="AR51" s="17" t="str">
        <f>IF($W51 &gt; 0, "X", "")</f>
        <v>X</v>
      </c>
      <c r="AS51" s="19" t="str">
        <f>IF(N51&lt;=30,"X","")</f>
        <v/>
      </c>
      <c r="AT51" s="19" t="str">
        <f>IF(OR($L51="platform", $L51="wild"), "X", "")</f>
        <v/>
      </c>
      <c r="AU51" s="19" t="str">
        <f>IF(AND(NOT(ISBLANK($P51)), ISBLANK($Q51), ISBLANK($O51)), "X", "")</f>
        <v/>
      </c>
      <c r="AV51" s="17" t="str">
        <f>IF($V51 &gt; 0, "X", "")</f>
        <v/>
      </c>
      <c r="AW51" s="17" t="str">
        <f>IF($T51 &gt; 0, "X", "")</f>
        <v/>
      </c>
      <c r="AX51" s="19" t="str">
        <f>IF(AND(NOT(ISBLANK($Q51)), ISBLANK($O51), ISBLANK($P51)), "X", "")</f>
        <v>X</v>
      </c>
      <c r="AY51" s="19" t="str">
        <f>IF(OR($L51="bowl", $L51="wild"), "X", "")</f>
        <v/>
      </c>
    </row>
    <row r="52" spans="1:51" ht="15.75" x14ac:dyDescent="0.5">
      <c r="A52" s="40" t="s">
        <v>308</v>
      </c>
      <c r="B52" s="40" t="s">
        <v>309</v>
      </c>
      <c r="C52" s="17" t="s">
        <v>55</v>
      </c>
      <c r="D52" s="41" t="s">
        <v>56</v>
      </c>
      <c r="E52" s="16" t="s">
        <v>10</v>
      </c>
      <c r="F52" s="18" t="s">
        <v>312</v>
      </c>
      <c r="G52" s="40" t="s">
        <v>849</v>
      </c>
      <c r="H52" s="19"/>
      <c r="I52" s="17" t="s">
        <v>60</v>
      </c>
      <c r="J52" s="19"/>
      <c r="K52" s="19">
        <v>3</v>
      </c>
      <c r="L52" s="19" t="s">
        <v>87</v>
      </c>
      <c r="M52" s="19">
        <v>3</v>
      </c>
      <c r="N52" s="19">
        <v>41</v>
      </c>
      <c r="O52" s="19"/>
      <c r="P52" s="17" t="s">
        <v>60</v>
      </c>
      <c r="Q52" s="19"/>
      <c r="R52" s="19"/>
      <c r="S52" s="19">
        <v>1</v>
      </c>
      <c r="T52" s="19"/>
      <c r="U52" s="19"/>
      <c r="V52" s="19"/>
      <c r="W52" s="19">
        <v>1</v>
      </c>
      <c r="X52" s="20"/>
      <c r="Y52" s="19"/>
      <c r="Z52" s="13">
        <f>IF(ISBLANK($X52), SUM(R52:W52), 1)</f>
        <v>2</v>
      </c>
      <c r="AA52" s="19" t="s">
        <v>9</v>
      </c>
      <c r="AB52" s="19" t="s">
        <v>9</v>
      </c>
      <c r="AC52" s="22" t="s">
        <v>60</v>
      </c>
      <c r="AD52" s="19" t="s">
        <v>60</v>
      </c>
      <c r="AE52" s="19" t="str">
        <f>IF(K52&lt;4,"X","")</f>
        <v>X</v>
      </c>
      <c r="AF52" s="19" t="str">
        <f>IF(COUNTBLANK(O52:Q52)&lt;=1,"X","")</f>
        <v/>
      </c>
      <c r="AG52" s="19" t="str">
        <f>$I52</f>
        <v>X</v>
      </c>
      <c r="AH52" s="19" t="str">
        <f>IF($S52 &gt; 0, "X", "")</f>
        <v>X</v>
      </c>
      <c r="AI52" s="17" t="str">
        <f>IF(ISNUMBER(SEARCH("tuck", $F52, 1)), "X", "")</f>
        <v>X</v>
      </c>
      <c r="AJ52" s="17" t="str">
        <f>IF(AND(SUM(R52:W52) = 3, ISBLANK($X52)), "X", "")</f>
        <v/>
      </c>
      <c r="AK52" s="19" t="str">
        <f>IF(OR($L52="ground", $L52="wild"), "X", "")</f>
        <v/>
      </c>
      <c r="AL52" s="19">
        <f>$H52</f>
        <v>0</v>
      </c>
      <c r="AM52" s="17" t="str">
        <f>IF($U52 &gt; 0, "X", "")</f>
        <v/>
      </c>
      <c r="AN52" s="19" t="str">
        <f>IF(AND($R52 &gt; 0, ISBLANK($W52), ISBLANK($S52), ISBLANK($T52), ISBLANK($U52), ISBLANK($V52)), "X", "")</f>
        <v/>
      </c>
      <c r="AO52" s="19" t="str">
        <f>IF(AND(NOT(ISBLANK($O52)), ISBLANK($P52), ISBLANK($Q52)), "X", "")</f>
        <v/>
      </c>
      <c r="AP52" s="19" t="str">
        <f>IF(N52&gt;65,"X","")</f>
        <v/>
      </c>
      <c r="AQ52" s="19" t="str">
        <f>IF(OR($L52="cavity", $L52="wild"), "X", "")</f>
        <v/>
      </c>
      <c r="AR52" s="17" t="str">
        <f>IF($W52 &gt; 0, "X", "")</f>
        <v>X</v>
      </c>
      <c r="AS52" s="19" t="str">
        <f>IF(N52&lt;=30,"X","")</f>
        <v/>
      </c>
      <c r="AT52" s="19" t="str">
        <f>IF(OR($L52="platform", $L52="wild"), "X", "")</f>
        <v/>
      </c>
      <c r="AU52" s="19" t="str">
        <f>IF(AND(NOT(ISBLANK($P52)), ISBLANK($Q52), ISBLANK($O52)), "X", "")</f>
        <v>X</v>
      </c>
      <c r="AV52" s="17" t="str">
        <f>IF($V52 &gt; 0, "X", "")</f>
        <v/>
      </c>
      <c r="AW52" s="17" t="str">
        <f>IF($T52 &gt; 0, "X", "")</f>
        <v/>
      </c>
      <c r="AX52" s="19" t="str">
        <f>IF(AND(NOT(ISBLANK($Q52)), ISBLANK($O52), ISBLANK($P52)), "X", "")</f>
        <v/>
      </c>
      <c r="AY52" s="19" t="str">
        <f>IF(OR($L52="bowl", $L52="wild"), "X", "")</f>
        <v>X</v>
      </c>
    </row>
    <row r="53" spans="1:51" ht="15.75" x14ac:dyDescent="0.5">
      <c r="A53" s="39" t="s">
        <v>314</v>
      </c>
      <c r="B53" s="40" t="s">
        <v>315</v>
      </c>
      <c r="C53" s="17" t="s">
        <v>102</v>
      </c>
      <c r="D53" s="41"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IF(ISBLANK($X53), SUM(R53:W53), 1)</f>
        <v>1</v>
      </c>
      <c r="AA53" s="19" t="s">
        <v>60</v>
      </c>
      <c r="AB53" s="19" t="s">
        <v>9</v>
      </c>
      <c r="AC53" s="22" t="s">
        <v>9</v>
      </c>
      <c r="AD53" s="19" t="s">
        <v>9</v>
      </c>
      <c r="AE53" s="19" t="str">
        <f>IF(K53&lt;4,"X","")</f>
        <v/>
      </c>
      <c r="AF53" s="19" t="str">
        <f>IF(COUNTBLANK(O53:Q53)&lt;=1,"X","")</f>
        <v/>
      </c>
      <c r="AG53" s="19">
        <f>$I53</f>
        <v>0</v>
      </c>
      <c r="AH53" s="19" t="str">
        <f>IF($S53 &gt; 0, "X", "")</f>
        <v/>
      </c>
      <c r="AI53" s="17" t="str">
        <f>IF(ISNUMBER(SEARCH("tuck", $F53, 1)), "X", "")</f>
        <v/>
      </c>
      <c r="AJ53" s="17" t="str">
        <f>IF(AND(SUM(R53:W53) = 3, ISBLANK($X53)), "X", "")</f>
        <v/>
      </c>
      <c r="AK53" s="19" t="str">
        <f>IF(OR($L53="ground", $L53="wild"), "X", "")</f>
        <v/>
      </c>
      <c r="AL53" s="19" t="str">
        <f>$H53</f>
        <v>X</v>
      </c>
      <c r="AM53" s="17" t="str">
        <f>IF($U53 &gt; 0, "X", "")</f>
        <v/>
      </c>
      <c r="AN53" s="19" t="str">
        <f>IF(AND($R53 &gt; 0, ISBLANK($W53), ISBLANK($S53), ISBLANK($T53), ISBLANK($U53), ISBLANK($V53)), "X", "")</f>
        <v/>
      </c>
      <c r="AO53" s="19" t="str">
        <f>IF(AND(NOT(ISBLANK($O53)), ISBLANK($P53), ISBLANK($Q53)), "X", "")</f>
        <v>X</v>
      </c>
      <c r="AP53" s="19" t="str">
        <f>IF(N53&gt;65,"X","")</f>
        <v>X</v>
      </c>
      <c r="AQ53" s="19" t="str">
        <f>IF(OR($L53="cavity", $L53="wild"), "X", "")</f>
        <v/>
      </c>
      <c r="AR53" s="17" t="str">
        <f>IF($W53 &gt; 0, "X", "")</f>
        <v/>
      </c>
      <c r="AS53" s="19" t="str">
        <f>IF(N53&lt;=30,"X","")</f>
        <v/>
      </c>
      <c r="AT53" s="19" t="str">
        <f>IF(OR($L53="platform", $L53="wild"), "X", "")</f>
        <v>X</v>
      </c>
      <c r="AU53" s="19" t="str">
        <f>IF(AND(NOT(ISBLANK($P53)), ISBLANK($Q53), ISBLANK($O53)), "X", "")</f>
        <v/>
      </c>
      <c r="AV53" s="17" t="str">
        <f>IF($V53 &gt; 0, "X", "")</f>
        <v>X</v>
      </c>
      <c r="AW53" s="17" t="str">
        <f>IF($T53 &gt; 0, "X", "")</f>
        <v/>
      </c>
      <c r="AX53" s="19" t="str">
        <f>IF(AND(NOT(ISBLANK($Q53)), ISBLANK($O53), ISBLANK($P53)), "X", "")</f>
        <v/>
      </c>
      <c r="AY53" s="19" t="str">
        <f>IF(OR($L53="bowl", $L53="wild"), "X", "")</f>
        <v/>
      </c>
    </row>
    <row r="54" spans="1:51" ht="15.75" x14ac:dyDescent="0.5">
      <c r="A54" s="40" t="s">
        <v>320</v>
      </c>
      <c r="B54" s="40" t="s">
        <v>321</v>
      </c>
      <c r="C54" s="17" t="s">
        <v>55</v>
      </c>
      <c r="D54" s="41" t="s">
        <v>63</v>
      </c>
      <c r="E54" s="16" t="s">
        <v>64</v>
      </c>
      <c r="F54" s="18" t="s">
        <v>322</v>
      </c>
      <c r="G54" s="40" t="s">
        <v>881</v>
      </c>
      <c r="H54" s="19"/>
      <c r="I54" s="19"/>
      <c r="J54" s="19"/>
      <c r="K54" s="19">
        <v>5</v>
      </c>
      <c r="L54" s="19" t="s">
        <v>325</v>
      </c>
      <c r="M54" s="19">
        <v>0</v>
      </c>
      <c r="N54" s="19">
        <v>36</v>
      </c>
      <c r="O54" s="19"/>
      <c r="P54" s="17" t="s">
        <v>60</v>
      </c>
      <c r="Q54" s="19"/>
      <c r="R54" s="19">
        <v>1</v>
      </c>
      <c r="S54" s="19">
        <v>1</v>
      </c>
      <c r="T54" s="19"/>
      <c r="U54" s="19"/>
      <c r="V54" s="19"/>
      <c r="W54" s="19"/>
      <c r="X54" s="20"/>
      <c r="Y54" s="19"/>
      <c r="Z54" s="13">
        <f>IF(ISBLANK($X54), SUM(R54:W54), 1)</f>
        <v>2</v>
      </c>
      <c r="AA54" s="19" t="s">
        <v>9</v>
      </c>
      <c r="AB54" s="19" t="s">
        <v>9</v>
      </c>
      <c r="AC54" s="22" t="s">
        <v>9</v>
      </c>
      <c r="AD54" s="19" t="s">
        <v>60</v>
      </c>
      <c r="AE54" s="19" t="str">
        <f>IF(K54&lt;4,"X","")</f>
        <v/>
      </c>
      <c r="AF54" s="19" t="str">
        <f>IF(COUNTBLANK(O54:Q54)&lt;=1,"X","")</f>
        <v/>
      </c>
      <c r="AG54" s="19">
        <f>$I54</f>
        <v>0</v>
      </c>
      <c r="AH54" s="19" t="str">
        <f>IF($S54 &gt; 0, "X", "")</f>
        <v>X</v>
      </c>
      <c r="AI54" s="17" t="str">
        <f>IF(ISNUMBER(SEARCH("tuck", $F54, 1)), "X", "")</f>
        <v/>
      </c>
      <c r="AJ54" s="17" t="str">
        <f>IF(AND(SUM(R54:W54) = 3, ISBLANK($X54)), "X", "")</f>
        <v/>
      </c>
      <c r="AK54" s="19" t="str">
        <f>IF(OR($L54="ground", $L54="wild"), "X", "")</f>
        <v/>
      </c>
      <c r="AL54" s="19">
        <f>$H54</f>
        <v>0</v>
      </c>
      <c r="AM54" s="17" t="str">
        <f>IF($U54 &gt; 0, "X", "")</f>
        <v/>
      </c>
      <c r="AN54" s="19" t="str">
        <f>IF(AND($R54 &gt; 0, ISBLANK($W54), ISBLANK($S54), ISBLANK($T54), ISBLANK($U54), ISBLANK($V54)), "X", "")</f>
        <v/>
      </c>
      <c r="AO54" s="19" t="str">
        <f>IF(AND(NOT(ISBLANK($O54)), ISBLANK($P54), ISBLANK($Q54)), "X", "")</f>
        <v/>
      </c>
      <c r="AP54" s="19" t="str">
        <f>IF(N54&gt;65,"X","")</f>
        <v/>
      </c>
      <c r="AQ54" s="19" t="str">
        <f>IF(OR($L54="cavity", $L54="wild"), "X", "")</f>
        <v/>
      </c>
      <c r="AR54" s="17" t="str">
        <f>IF($W54 &gt; 0, "X", "")</f>
        <v/>
      </c>
      <c r="AS54" s="19" t="str">
        <f>IF(N54&lt;=30,"X","")</f>
        <v/>
      </c>
      <c r="AT54" s="19" t="str">
        <f>IF(OR($L54="platform", $L54="wild"), "X", "")</f>
        <v/>
      </c>
      <c r="AU54" s="19" t="str">
        <f>IF(AND(NOT(ISBLANK($P54)), ISBLANK($Q54), ISBLANK($O54)), "X", "")</f>
        <v>X</v>
      </c>
      <c r="AV54" s="17" t="str">
        <f>IF($V54 &gt; 0, "X", "")</f>
        <v/>
      </c>
      <c r="AW54" s="17" t="str">
        <f>IF($T54 &gt; 0, "X", "")</f>
        <v/>
      </c>
      <c r="AX54" s="19" t="str">
        <f>IF(AND(NOT(ISBLANK($Q54)), ISBLANK($O54), ISBLANK($P54)), "X", "")</f>
        <v/>
      </c>
      <c r="AY54" s="19" t="str">
        <f>IF(OR($L54="bowl", $L54="wild"), "X", "")</f>
        <v/>
      </c>
    </row>
    <row r="55" spans="1:51" ht="15.75" x14ac:dyDescent="0.5">
      <c r="A55" s="16" t="s">
        <v>327</v>
      </c>
      <c r="B55" s="16" t="s">
        <v>328</v>
      </c>
      <c r="C55" s="17" t="s">
        <v>55</v>
      </c>
      <c r="D55" s="41"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IF(ISBLANK($X55), SUM(R55:W55), 1)</f>
        <v>2</v>
      </c>
      <c r="AA55" s="19" t="s">
        <v>9</v>
      </c>
      <c r="AB55" s="19" t="s">
        <v>9</v>
      </c>
      <c r="AC55" s="22" t="s">
        <v>9</v>
      </c>
      <c r="AD55" s="19" t="s">
        <v>60</v>
      </c>
      <c r="AE55" s="19" t="str">
        <f>IF(K55&lt;4,"X","")</f>
        <v/>
      </c>
      <c r="AF55" s="19" t="str">
        <f>IF(COUNTBLANK(O55:Q55)&lt;=1,"X","")</f>
        <v/>
      </c>
      <c r="AG55" s="19">
        <f>$I55</f>
        <v>0</v>
      </c>
      <c r="AH55" s="19" t="str">
        <f>IF($S55 &gt; 0, "X", "")</f>
        <v/>
      </c>
      <c r="AI55" s="17" t="str">
        <f>IF(ISNUMBER(SEARCH("tuck", $F55, 1)), "X", "")</f>
        <v/>
      </c>
      <c r="AJ55" s="17" t="str">
        <f>IF(AND(SUM(R55:W55) = 3, ISBLANK($X55)), "X", "")</f>
        <v/>
      </c>
      <c r="AK55" s="19" t="str">
        <f>IF(OR($L55="ground", $L55="wild"), "X", "")</f>
        <v/>
      </c>
      <c r="AL55" s="19">
        <f>$H55</f>
        <v>0</v>
      </c>
      <c r="AM55" s="17" t="str">
        <f>IF($U55 &gt; 0, "X", "")</f>
        <v>X</v>
      </c>
      <c r="AN55" s="19" t="str">
        <f>IF(AND($R55 &gt; 0, ISBLANK($W55), ISBLANK($S55), ISBLANK($T55), ISBLANK($U55), ISBLANK($V55)), "X", "")</f>
        <v/>
      </c>
      <c r="AO55" s="19" t="str">
        <f>IF(AND(NOT(ISBLANK($O55)), ISBLANK($P55), ISBLANK($Q55)), "X", "")</f>
        <v/>
      </c>
      <c r="AP55" s="19" t="str">
        <f>IF(N55&gt;65,"X","")</f>
        <v>X</v>
      </c>
      <c r="AQ55" s="19" t="str">
        <f>IF(OR($L55="cavity", $L55="wild"), "X", "")</f>
        <v/>
      </c>
      <c r="AR55" s="17" t="str">
        <f>IF($W55 &gt; 0, "X", "")</f>
        <v/>
      </c>
      <c r="AS55" s="19" t="str">
        <f>IF(N55&lt;=30,"X","")</f>
        <v/>
      </c>
      <c r="AT55" s="19" t="str">
        <f>IF(OR($L55="platform", $L55="wild"), "X", "")</f>
        <v>X</v>
      </c>
      <c r="AU55" s="19" t="str">
        <f>IF(AND(NOT(ISBLANK($P55)), ISBLANK($Q55), ISBLANK($O55)), "X", "")</f>
        <v/>
      </c>
      <c r="AV55" s="17" t="str">
        <f>IF($V55 &gt; 0, "X", "")</f>
        <v/>
      </c>
      <c r="AW55" s="17" t="str">
        <f>IF($T55 &gt; 0, "X", "")</f>
        <v/>
      </c>
      <c r="AX55" s="19" t="str">
        <f>IF(AND(NOT(ISBLANK($Q55)), ISBLANK($O55), ISBLANK($P55)), "X", "")</f>
        <v>X</v>
      </c>
      <c r="AY55" s="19" t="str">
        <f>IF(OR($L55="bowl", $L55="wild"), "X", "")</f>
        <v/>
      </c>
    </row>
    <row r="56" spans="1:51" ht="15.75" x14ac:dyDescent="0.5">
      <c r="A56" s="40" t="s">
        <v>333</v>
      </c>
      <c r="B56" s="16" t="s">
        <v>334</v>
      </c>
      <c r="C56" s="17" t="s">
        <v>55</v>
      </c>
      <c r="D56" s="34" t="s">
        <v>63</v>
      </c>
      <c r="E56" s="16" t="s">
        <v>64</v>
      </c>
      <c r="F56" s="18" t="s">
        <v>322</v>
      </c>
      <c r="G56" s="40" t="s">
        <v>881</v>
      </c>
      <c r="H56" s="19"/>
      <c r="I56" s="19"/>
      <c r="J56" s="19"/>
      <c r="K56" s="19">
        <v>3</v>
      </c>
      <c r="L56" s="19" t="s">
        <v>325</v>
      </c>
      <c r="M56" s="19">
        <v>0</v>
      </c>
      <c r="N56" s="19">
        <v>30</v>
      </c>
      <c r="O56" s="19"/>
      <c r="P56" s="17" t="s">
        <v>60</v>
      </c>
      <c r="Q56" s="19"/>
      <c r="R56" s="19"/>
      <c r="S56" s="19">
        <v>1</v>
      </c>
      <c r="T56" s="19"/>
      <c r="U56" s="19"/>
      <c r="V56" s="19"/>
      <c r="W56" s="19"/>
      <c r="X56" s="20"/>
      <c r="Y56" s="19"/>
      <c r="Z56" s="13">
        <f>IF(ISBLANK($X56), SUM(R56:W56), 1)</f>
        <v>1</v>
      </c>
      <c r="AA56" s="19" t="s">
        <v>60</v>
      </c>
      <c r="AB56" s="19" t="s">
        <v>9</v>
      </c>
      <c r="AC56" s="22" t="s">
        <v>9</v>
      </c>
      <c r="AD56" s="19" t="s">
        <v>60</v>
      </c>
      <c r="AE56" s="19" t="str">
        <f>IF(K56&lt;4,"X","")</f>
        <v>X</v>
      </c>
      <c r="AF56" s="19" t="str">
        <f>IF(COUNTBLANK(O56:Q56)&lt;=1,"X","")</f>
        <v/>
      </c>
      <c r="AG56" s="19">
        <f>$I56</f>
        <v>0</v>
      </c>
      <c r="AH56" s="19" t="str">
        <f>IF($S56 &gt; 0, "X", "")</f>
        <v>X</v>
      </c>
      <c r="AI56" s="17" t="str">
        <f>IF(ISNUMBER(SEARCH("tuck", $F56, 1)), "X", "")</f>
        <v/>
      </c>
      <c r="AJ56" s="17" t="str">
        <f>IF(AND(SUM(R56:W56) = 3, ISBLANK($X56)), "X", "")</f>
        <v/>
      </c>
      <c r="AK56" s="19" t="str">
        <f>IF(OR($L56="ground", $L56="wild"), "X", "")</f>
        <v/>
      </c>
      <c r="AL56" s="19">
        <f>$H56</f>
        <v>0</v>
      </c>
      <c r="AM56" s="17" t="str">
        <f>IF($U56 &gt; 0, "X", "")</f>
        <v/>
      </c>
      <c r="AN56" s="19" t="str">
        <f>IF(AND($R56 &gt; 0, ISBLANK($W56), ISBLANK($S56), ISBLANK($T56), ISBLANK($U56), ISBLANK($V56)), "X", "")</f>
        <v/>
      </c>
      <c r="AO56" s="19" t="str">
        <f>IF(AND(NOT(ISBLANK($O56)), ISBLANK($P56), ISBLANK($Q56)), "X", "")</f>
        <v/>
      </c>
      <c r="AP56" s="19" t="str">
        <f>IF(N56&gt;65,"X","")</f>
        <v/>
      </c>
      <c r="AQ56" s="19" t="str">
        <f>IF(OR($L56="cavity", $L56="wild"), "X", "")</f>
        <v/>
      </c>
      <c r="AR56" s="17" t="str">
        <f>IF($W56 &gt; 0, "X", "")</f>
        <v/>
      </c>
      <c r="AS56" s="19" t="str">
        <f>IF(N56&lt;=30,"X","")</f>
        <v>X</v>
      </c>
      <c r="AT56" s="19" t="str">
        <f>IF(OR($L56="platform", $L56="wild"), "X", "")</f>
        <v/>
      </c>
      <c r="AU56" s="19" t="str">
        <f>IF(AND(NOT(ISBLANK($P56)), ISBLANK($Q56), ISBLANK($O56)), "X", "")</f>
        <v>X</v>
      </c>
      <c r="AV56" s="17" t="str">
        <f>IF($V56 &gt; 0, "X", "")</f>
        <v/>
      </c>
      <c r="AW56" s="17" t="str">
        <f>IF($T56 &gt; 0, "X", "")</f>
        <v/>
      </c>
      <c r="AX56" s="19" t="str">
        <f>IF(AND(NOT(ISBLANK($Q56)), ISBLANK($O56), ISBLANK($P56)), "X", "")</f>
        <v/>
      </c>
      <c r="AY56" s="19" t="str">
        <f>IF(OR($L56="bowl", $L56="wild"), "X", "")</f>
        <v/>
      </c>
    </row>
    <row r="57" spans="1:51" ht="15.75" x14ac:dyDescent="0.5">
      <c r="A57" s="39" t="s">
        <v>142</v>
      </c>
      <c r="B57" s="39" t="s">
        <v>143</v>
      </c>
      <c r="C57" s="17" t="s">
        <v>69</v>
      </c>
      <c r="D57" s="34" t="s">
        <v>56</v>
      </c>
      <c r="E57" s="30" t="s">
        <v>106</v>
      </c>
      <c r="F57" s="18" t="s">
        <v>144</v>
      </c>
      <c r="G57" s="40" t="s">
        <v>858</v>
      </c>
      <c r="H57" s="19"/>
      <c r="I57" s="19"/>
      <c r="J57" s="17"/>
      <c r="K57" s="17">
        <v>3</v>
      </c>
      <c r="L57" s="17" t="s">
        <v>87</v>
      </c>
      <c r="M57" s="17">
        <v>4</v>
      </c>
      <c r="N57" s="17">
        <v>24</v>
      </c>
      <c r="O57" s="17" t="s">
        <v>60</v>
      </c>
      <c r="P57" s="19"/>
      <c r="Q57" s="19"/>
      <c r="R57" s="19"/>
      <c r="S57" s="17">
        <v>1</v>
      </c>
      <c r="T57" s="17">
        <v>1</v>
      </c>
      <c r="U57" s="19"/>
      <c r="V57" s="19"/>
      <c r="W57" s="19"/>
      <c r="X57" s="20"/>
      <c r="Y57" s="19"/>
      <c r="Z57" s="13">
        <f>IF(ISBLANK($X57), SUM(R57:W57), 1)</f>
        <v>2</v>
      </c>
      <c r="AA57" s="19" t="s">
        <v>9</v>
      </c>
      <c r="AB57" s="19" t="s">
        <v>9</v>
      </c>
      <c r="AC57" s="22" t="s">
        <v>9</v>
      </c>
      <c r="AD57" s="19" t="s">
        <v>9</v>
      </c>
      <c r="AE57" s="19" t="str">
        <f>IF(K57&lt;4,"X","")</f>
        <v>X</v>
      </c>
      <c r="AF57" s="19" t="str">
        <f>IF(COUNTBLANK(O57:Q57)&lt;=1,"X","")</f>
        <v/>
      </c>
      <c r="AG57" s="19">
        <f>$I57</f>
        <v>0</v>
      </c>
      <c r="AH57" s="19" t="str">
        <f>IF($S57 &gt; 0, "X", "")</f>
        <v>X</v>
      </c>
      <c r="AI57" s="17" t="str">
        <f>IF(ISNUMBER(SEARCH("tuck", $F57, 1)), "X", "")</f>
        <v/>
      </c>
      <c r="AJ57" s="17" t="str">
        <f>IF(AND(SUM(R57:W57) = 3, ISBLANK($X57)), "X", "")</f>
        <v/>
      </c>
      <c r="AK57" s="19" t="str">
        <f>IF(OR($L57="ground", $L57="wild"), "X", "")</f>
        <v/>
      </c>
      <c r="AL57" s="19">
        <f>$H57</f>
        <v>0</v>
      </c>
      <c r="AM57" s="17" t="str">
        <f>IF($U57 &gt; 0, "X", "")</f>
        <v/>
      </c>
      <c r="AN57" s="19" t="str">
        <f>IF(AND($R57 &gt; 0, ISBLANK($W57), ISBLANK($S57), ISBLANK($T57), ISBLANK($U57), ISBLANK($V57)), "X", "")</f>
        <v/>
      </c>
      <c r="AO57" s="19" t="str">
        <f>IF(AND(NOT(ISBLANK($O57)), ISBLANK($P57), ISBLANK($Q57)), "X", "")</f>
        <v>X</v>
      </c>
      <c r="AP57" s="19" t="str">
        <f>IF(N57&gt;65,"X","")</f>
        <v/>
      </c>
      <c r="AQ57" s="19" t="str">
        <f>IF(OR($L57="cavity", $L57="wild"), "X", "")</f>
        <v/>
      </c>
      <c r="AR57" s="17" t="str">
        <f>IF($W57 &gt; 0, "X", "")</f>
        <v/>
      </c>
      <c r="AS57" s="19" t="str">
        <f>IF(N57&lt;=30,"X","")</f>
        <v>X</v>
      </c>
      <c r="AT57" s="19" t="str">
        <f>IF(OR($L57="platform", $L57="wild"), "X", "")</f>
        <v/>
      </c>
      <c r="AU57" s="19" t="str">
        <f>IF(AND(NOT(ISBLANK($P57)), ISBLANK($Q57), ISBLANK($O57)), "X", "")</f>
        <v/>
      </c>
      <c r="AV57" s="17" t="str">
        <f>IF($V57 &gt; 0, "X", "")</f>
        <v/>
      </c>
      <c r="AW57" s="17" t="str">
        <f>IF($T57 &gt; 0, "X", "")</f>
        <v>X</v>
      </c>
      <c r="AX57" s="19" t="str">
        <f>IF(AND(NOT(ISBLANK($Q57)), ISBLANK($O57), ISBLANK($P57)), "X", "")</f>
        <v/>
      </c>
      <c r="AY57" s="19" t="str">
        <f>IF(OR($L57="bowl", $L57="wild"), "X", "")</f>
        <v>X</v>
      </c>
    </row>
    <row r="58" spans="1:51" ht="15.75" x14ac:dyDescent="0.5">
      <c r="A58" s="16" t="s">
        <v>341</v>
      </c>
      <c r="B58" s="16" t="s">
        <v>342</v>
      </c>
      <c r="C58" s="17" t="s">
        <v>55</v>
      </c>
      <c r="D58" s="41" t="s">
        <v>56</v>
      </c>
      <c r="E58" s="16" t="s">
        <v>90</v>
      </c>
      <c r="F58" s="18" t="s">
        <v>91</v>
      </c>
      <c r="G58" s="40" t="s">
        <v>852</v>
      </c>
      <c r="H58" s="17" t="s">
        <v>60</v>
      </c>
      <c r="I58" s="19"/>
      <c r="J58" s="19"/>
      <c r="K58" s="19">
        <v>5</v>
      </c>
      <c r="L58" s="19" t="s">
        <v>99</v>
      </c>
      <c r="M58" s="19">
        <v>4</v>
      </c>
      <c r="N58" s="19">
        <v>53</v>
      </c>
      <c r="O58" s="19"/>
      <c r="P58" s="17" t="s">
        <v>60</v>
      </c>
      <c r="Q58" s="19"/>
      <c r="R58" s="19">
        <v>1</v>
      </c>
      <c r="S58" s="19"/>
      <c r="T58" s="19"/>
      <c r="U58" s="19"/>
      <c r="V58" s="19">
        <v>1</v>
      </c>
      <c r="W58" s="19"/>
      <c r="X58" s="20"/>
      <c r="Y58" s="19"/>
      <c r="Z58" s="13">
        <f>IF(ISBLANK($X58), SUM(R58:W58), 1)</f>
        <v>2</v>
      </c>
      <c r="AA58" s="19" t="s">
        <v>9</v>
      </c>
      <c r="AB58" s="19" t="s">
        <v>9</v>
      </c>
      <c r="AC58" s="22" t="s">
        <v>9</v>
      </c>
      <c r="AD58" s="19" t="s">
        <v>9</v>
      </c>
      <c r="AE58" s="19" t="str">
        <f>IF(K58&lt;4,"X","")</f>
        <v/>
      </c>
      <c r="AF58" s="19" t="str">
        <f>IF(COUNTBLANK(O58:Q58)&lt;=1,"X","")</f>
        <v/>
      </c>
      <c r="AG58" s="19">
        <f>$I58</f>
        <v>0</v>
      </c>
      <c r="AH58" s="19" t="str">
        <f>IF($S58 &gt; 0, "X", "")</f>
        <v/>
      </c>
      <c r="AI58" s="17" t="str">
        <f>IF(ISNUMBER(SEARCH("tuck", $F58, 1)), "X", "")</f>
        <v/>
      </c>
      <c r="AJ58" s="17" t="str">
        <f>IF(AND(SUM(R58:W58) = 3, ISBLANK($X58)), "X", "")</f>
        <v/>
      </c>
      <c r="AK58" s="19" t="str">
        <f>IF(OR($L58="ground", $L58="wild"), "X", "")</f>
        <v>X</v>
      </c>
      <c r="AL58" s="19" t="str">
        <f>$H58</f>
        <v>X</v>
      </c>
      <c r="AM58" s="17" t="str">
        <f>IF($U58 &gt; 0, "X", "")</f>
        <v/>
      </c>
      <c r="AN58" s="19" t="str">
        <f>IF(AND($R58 &gt; 0, ISBLANK($W58), ISBLANK($S58), ISBLANK($T58), ISBLANK($U58), ISBLANK($V58)), "X", "")</f>
        <v/>
      </c>
      <c r="AO58" s="19" t="str">
        <f>IF(AND(NOT(ISBLANK($O58)), ISBLANK($P58), ISBLANK($Q58)), "X", "")</f>
        <v/>
      </c>
      <c r="AP58" s="19" t="str">
        <f>IF(N58&gt;65,"X","")</f>
        <v/>
      </c>
      <c r="AQ58" s="19" t="str">
        <f>IF(OR($L58="cavity", $L58="wild"), "X", "")</f>
        <v>X</v>
      </c>
      <c r="AR58" s="17" t="str">
        <f>IF($W58 &gt; 0, "X", "")</f>
        <v/>
      </c>
      <c r="AS58" s="19" t="str">
        <f>IF(N58&lt;=30,"X","")</f>
        <v/>
      </c>
      <c r="AT58" s="19" t="str">
        <f>IF(OR($L58="platform", $L58="wild"), "X", "")</f>
        <v>X</v>
      </c>
      <c r="AU58" s="19" t="str">
        <f>IF(AND(NOT(ISBLANK($P58)), ISBLANK($Q58), ISBLANK($O58)), "X", "")</f>
        <v>X</v>
      </c>
      <c r="AV58" s="17" t="str">
        <f>IF($V58 &gt; 0, "X", "")</f>
        <v>X</v>
      </c>
      <c r="AW58" s="17" t="str">
        <f>IF($T58 &gt; 0, "X", "")</f>
        <v/>
      </c>
      <c r="AX58" s="19" t="str">
        <f>IF(AND(NOT(ISBLANK($Q58)), ISBLANK($O58), ISBLANK($P58)), "X", "")</f>
        <v/>
      </c>
      <c r="AY58" s="19" t="str">
        <f>IF(OR($L58="bowl", $L58="wild"), "X", "")</f>
        <v>X</v>
      </c>
    </row>
    <row r="59" spans="1:51" ht="15.75" x14ac:dyDescent="0.5">
      <c r="A59" s="40" t="s">
        <v>345</v>
      </c>
      <c r="B59" s="40" t="s">
        <v>346</v>
      </c>
      <c r="C59" s="17" t="s">
        <v>55</v>
      </c>
      <c r="D59" s="41" t="s">
        <v>56</v>
      </c>
      <c r="E59" s="16" t="s">
        <v>10</v>
      </c>
      <c r="F59" s="18" t="s">
        <v>312</v>
      </c>
      <c r="G59" s="40" t="s">
        <v>849</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IF(ISBLANK($X59), SUM(R59:W59), 1)</f>
        <v>2</v>
      </c>
      <c r="AA59" s="19" t="s">
        <v>9</v>
      </c>
      <c r="AB59" s="19" t="s">
        <v>9</v>
      </c>
      <c r="AC59" s="22" t="s">
        <v>9</v>
      </c>
      <c r="AD59" s="19" t="s">
        <v>9</v>
      </c>
      <c r="AE59" s="19" t="str">
        <f>IF(K59&lt;4,"X","")</f>
        <v>X</v>
      </c>
      <c r="AF59" s="19" t="str">
        <f>IF(COUNTBLANK(O59:Q59)&lt;=1,"X","")</f>
        <v>X</v>
      </c>
      <c r="AG59" s="19" t="str">
        <f>$I59</f>
        <v>X</v>
      </c>
      <c r="AH59" s="19" t="str">
        <f>IF($S59 &gt; 0, "X", "")</f>
        <v>X</v>
      </c>
      <c r="AI59" s="17" t="str">
        <f>IF(ISNUMBER(SEARCH("tuck", $F59, 1)), "X", "")</f>
        <v>X</v>
      </c>
      <c r="AJ59" s="17" t="str">
        <f>IF(AND(SUM(R59:W59) = 3, ISBLANK($X59)), "X", "")</f>
        <v/>
      </c>
      <c r="AK59" s="19" t="str">
        <f>IF(OR($L59="ground", $L59="wild"), "X", "")</f>
        <v>X</v>
      </c>
      <c r="AL59" s="19">
        <f>$H59</f>
        <v>0</v>
      </c>
      <c r="AM59" s="17" t="str">
        <f>IF($U59 &gt; 0, "X", "")</f>
        <v/>
      </c>
      <c r="AN59" s="19" t="str">
        <f>IF(AND($R59 &gt; 0, ISBLANK($W59), ISBLANK($S59), ISBLANK($T59), ISBLANK($U59), ISBLANK($V59)), "X", "")</f>
        <v/>
      </c>
      <c r="AO59" s="19" t="str">
        <f>IF(AND(NOT(ISBLANK($O59)), ISBLANK($P59), ISBLANK($Q59)), "X", "")</f>
        <v/>
      </c>
      <c r="AP59" s="19" t="str">
        <f>IF(N59&gt;65,"X","")</f>
        <v/>
      </c>
      <c r="AQ59" s="19" t="str">
        <f>IF(OR($L59="cavity", $L59="wild"), "X", "")</f>
        <v>X</v>
      </c>
      <c r="AR59" s="17" t="str">
        <f>IF($W59 &gt; 0, "X", "")</f>
        <v/>
      </c>
      <c r="AS59" s="19" t="str">
        <f>IF(N59&lt;=30,"X","")</f>
        <v>X</v>
      </c>
      <c r="AT59" s="19" t="str">
        <f>IF(OR($L59="platform", $L59="wild"), "X", "")</f>
        <v>X</v>
      </c>
      <c r="AU59" s="19" t="str">
        <f>IF(AND(NOT(ISBLANK($P59)), ISBLANK($Q59), ISBLANK($O59)), "X", "")</f>
        <v/>
      </c>
      <c r="AV59" s="17" t="str">
        <f>IF($V59 &gt; 0, "X", "")</f>
        <v/>
      </c>
      <c r="AW59" s="17" t="str">
        <f>IF($T59 &gt; 0, "X", "")</f>
        <v/>
      </c>
      <c r="AX59" s="19" t="str">
        <f>IF(AND(NOT(ISBLANK($Q59)), ISBLANK($O59), ISBLANK($P59)), "X", "")</f>
        <v/>
      </c>
      <c r="AY59" s="19" t="str">
        <f>IF(OR($L59="bowl", $L59="wild"), "X", "")</f>
        <v>X</v>
      </c>
    </row>
    <row r="60" spans="1:51" ht="15.75" x14ac:dyDescent="0.5">
      <c r="A60" s="16" t="s">
        <v>349</v>
      </c>
      <c r="B60" s="16" t="s">
        <v>350</v>
      </c>
      <c r="C60" s="17" t="s">
        <v>55</v>
      </c>
      <c r="D60" s="41" t="s">
        <v>85</v>
      </c>
      <c r="E60" s="16" t="s">
        <v>118</v>
      </c>
      <c r="F60" s="40" t="s">
        <v>149</v>
      </c>
      <c r="G60" s="40" t="s">
        <v>855</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IF(ISBLANK($X60), SUM(R60:W60), 1)</f>
        <v>0</v>
      </c>
      <c r="AA60" s="19" t="s">
        <v>9</v>
      </c>
      <c r="AB60" s="19" t="s">
        <v>60</v>
      </c>
      <c r="AC60" s="22" t="s">
        <v>9</v>
      </c>
      <c r="AD60" s="19" t="s">
        <v>9</v>
      </c>
      <c r="AE60" s="19" t="str">
        <f>IF(K60&lt;4,"X","")</f>
        <v>X</v>
      </c>
      <c r="AF60" s="19" t="str">
        <f>IF(COUNTBLANK(O60:Q60)&lt;=1,"X","")</f>
        <v>X</v>
      </c>
      <c r="AG60" s="19">
        <f>$I60</f>
        <v>0</v>
      </c>
      <c r="AH60" s="19" t="str">
        <f>IF($S60 &gt; 0, "X", "")</f>
        <v/>
      </c>
      <c r="AI60" s="17" t="str">
        <f>IF(ISNUMBER(SEARCH("tuck", $F60, 1)), "X", "")</f>
        <v/>
      </c>
      <c r="AJ60" s="17" t="str">
        <f>IF(AND(SUM(R60:W60) = 3, ISBLANK($X60)), "X", "")</f>
        <v/>
      </c>
      <c r="AK60" s="19" t="str">
        <f>IF(OR($L60="ground", $L60="wild"), "X", "")</f>
        <v>X</v>
      </c>
      <c r="AL60" s="19">
        <f>$H60</f>
        <v>0</v>
      </c>
      <c r="AM60" s="17" t="str">
        <f>IF($U60 &gt; 0, "X", "")</f>
        <v/>
      </c>
      <c r="AN60" s="19" t="str">
        <f>IF(AND($R60 &gt; 0, ISBLANK($W60), ISBLANK($S60), ISBLANK($T60), ISBLANK($U60), ISBLANK($V60)), "X", "")</f>
        <v/>
      </c>
      <c r="AO60" s="19" t="str">
        <f>IF(AND(NOT(ISBLANK($O60)), ISBLANK($P60), ISBLANK($Q60)), "X", "")</f>
        <v/>
      </c>
      <c r="AP60" s="19" t="str">
        <f>IF(N60&gt;65,"X","")</f>
        <v>X</v>
      </c>
      <c r="AQ60" s="19" t="str">
        <f>IF(OR($L60="cavity", $L60="wild"), "X", "")</f>
        <v/>
      </c>
      <c r="AR60" s="17" t="str">
        <f>IF($W60 &gt; 0, "X", "")</f>
        <v/>
      </c>
      <c r="AS60" s="19" t="str">
        <f>IF(N60&lt;=30,"X","")</f>
        <v/>
      </c>
      <c r="AT60" s="19" t="str">
        <f>IF(OR($L60="platform", $L60="wild"), "X", "")</f>
        <v/>
      </c>
      <c r="AU60" s="19" t="str">
        <f>IF(AND(NOT(ISBLANK($P60)), ISBLANK($Q60), ISBLANK($O60)), "X", "")</f>
        <v/>
      </c>
      <c r="AV60" s="17" t="str">
        <f>IF($V60 &gt; 0, "X", "")</f>
        <v/>
      </c>
      <c r="AW60" s="17" t="str">
        <f>IF($T60 &gt; 0, "X", "")</f>
        <v/>
      </c>
      <c r="AX60" s="19" t="str">
        <f>IF(AND(NOT(ISBLANK($Q60)), ISBLANK($O60), ISBLANK($P60)), "X", "")</f>
        <v/>
      </c>
      <c r="AY60" s="19" t="str">
        <f>IF(OR($L60="bowl", $L60="wild"), "X", "")</f>
        <v/>
      </c>
    </row>
    <row r="61" spans="1:51" ht="15.75" x14ac:dyDescent="0.5">
      <c r="A61" s="40" t="s">
        <v>354</v>
      </c>
      <c r="B61" s="40" t="s">
        <v>355</v>
      </c>
      <c r="C61" s="17" t="s">
        <v>55</v>
      </c>
      <c r="D61" s="5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IF(ISBLANK($X61), SUM(R61:W61), 1)</f>
        <v>3</v>
      </c>
      <c r="AA61" s="19" t="s">
        <v>9</v>
      </c>
      <c r="AB61" s="19" t="s">
        <v>60</v>
      </c>
      <c r="AC61" s="22" t="s">
        <v>9</v>
      </c>
      <c r="AD61" s="19" t="s">
        <v>9</v>
      </c>
      <c r="AE61" s="19" t="str">
        <f>IF(K61&lt;4,"X","")</f>
        <v>X</v>
      </c>
      <c r="AF61" s="19" t="str">
        <f>IF(COUNTBLANK(O61:Q61)&lt;=1,"X","")</f>
        <v>X</v>
      </c>
      <c r="AG61" s="19">
        <f>$I61</f>
        <v>0</v>
      </c>
      <c r="AH61" s="19" t="str">
        <f>IF($S61 &gt; 0, "X", "")</f>
        <v>X</v>
      </c>
      <c r="AI61" s="17" t="str">
        <f>IF(ISNUMBER(SEARCH("tuck", $F61, 1)), "X", "")</f>
        <v/>
      </c>
      <c r="AJ61" s="17" t="str">
        <f>IF(AND(SUM(R61:W61) = 3, ISBLANK($X61)), "X", "")</f>
        <v>X</v>
      </c>
      <c r="AK61" s="19" t="str">
        <f>IF(OR($L61="ground", $L61="wild"), "X", "")</f>
        <v>X</v>
      </c>
      <c r="AL61" s="19">
        <f>$H61</f>
        <v>0</v>
      </c>
      <c r="AM61" s="17" t="str">
        <f>IF($U61 &gt; 0, "X", "")</f>
        <v/>
      </c>
      <c r="AN61" s="19" t="str">
        <f>IF(AND($R61 &gt; 0, ISBLANK($W61), ISBLANK($S61), ISBLANK($T61), ISBLANK($U61), ISBLANK($V61)), "X", "")</f>
        <v/>
      </c>
      <c r="AO61" s="19" t="str">
        <f>IF(AND(NOT(ISBLANK($O61)), ISBLANK($P61), ISBLANK($Q61)), "X", "")</f>
        <v/>
      </c>
      <c r="AP61" s="19" t="str">
        <f>IF(N61&gt;65,"X","")</f>
        <v/>
      </c>
      <c r="AQ61" s="19" t="str">
        <f>IF(OR($L61="cavity", $L61="wild"), "X", "")</f>
        <v/>
      </c>
      <c r="AR61" s="17" t="str">
        <f>IF($W61 &gt; 0, "X", "")</f>
        <v/>
      </c>
      <c r="AS61" s="19" t="str">
        <f>IF(N61&lt;=30,"X","")</f>
        <v/>
      </c>
      <c r="AT61" s="19" t="str">
        <f>IF(OR($L61="platform", $L61="wild"), "X", "")</f>
        <v/>
      </c>
      <c r="AU61" s="19" t="str">
        <f>IF(AND(NOT(ISBLANK($P61)), ISBLANK($Q61), ISBLANK($O61)), "X", "")</f>
        <v/>
      </c>
      <c r="AV61" s="17" t="str">
        <f>IF($V61 &gt; 0, "X", "")</f>
        <v/>
      </c>
      <c r="AW61" s="17" t="str">
        <f>IF($T61 &gt; 0, "X", "")</f>
        <v/>
      </c>
      <c r="AX61" s="19" t="str">
        <f>IF(AND(NOT(ISBLANK($Q61)), ISBLANK($O61), ISBLANK($P61)), "X", "")</f>
        <v/>
      </c>
      <c r="AY61" s="19" t="str">
        <f>IF(OR($L61="bowl", $L61="wild"), "X", "")</f>
        <v/>
      </c>
    </row>
    <row r="62" spans="1:51" ht="15.75" x14ac:dyDescent="0.5">
      <c r="A62" s="40" t="s">
        <v>360</v>
      </c>
      <c r="B62" s="40" t="s">
        <v>361</v>
      </c>
      <c r="C62" s="17" t="s">
        <v>55</v>
      </c>
      <c r="D62" s="57" t="s">
        <v>56</v>
      </c>
      <c r="E62" s="16" t="s">
        <v>10</v>
      </c>
      <c r="F62" s="18" t="s">
        <v>242</v>
      </c>
      <c r="G62" s="40" t="s">
        <v>850</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IF(ISBLANK($X62), SUM(R62:W62), 1)</f>
        <v>2</v>
      </c>
      <c r="AA62" s="19" t="s">
        <v>9</v>
      </c>
      <c r="AB62" s="19" t="s">
        <v>60</v>
      </c>
      <c r="AC62" s="22" t="s">
        <v>9</v>
      </c>
      <c r="AD62" s="19" t="s">
        <v>9</v>
      </c>
      <c r="AE62" s="19" t="str">
        <f>IF(K62&lt;4,"X","")</f>
        <v>X</v>
      </c>
      <c r="AF62" s="19" t="str">
        <f>IF(COUNTBLANK(O62:Q62)&lt;=1,"X","")</f>
        <v>X</v>
      </c>
      <c r="AG62" s="19" t="str">
        <f>$I62</f>
        <v>X</v>
      </c>
      <c r="AH62" s="19" t="str">
        <f>IF($S62 &gt; 0, "X", "")</f>
        <v>X</v>
      </c>
      <c r="AI62" s="17" t="str">
        <f>IF(ISNUMBER(SEARCH("tuck", $F62, 1)), "X", "")</f>
        <v>X</v>
      </c>
      <c r="AJ62" s="17" t="str">
        <f>IF(AND(SUM(R62:W62) = 3, ISBLANK($X62)), "X", "")</f>
        <v/>
      </c>
      <c r="AK62" s="19" t="str">
        <f>IF(OR($L62="ground", $L62="wild"), "X", "")</f>
        <v>X</v>
      </c>
      <c r="AL62" s="19">
        <f>$H62</f>
        <v>0</v>
      </c>
      <c r="AM62" s="17" t="str">
        <f>IF($U62 &gt; 0, "X", "")</f>
        <v/>
      </c>
      <c r="AN62" s="19" t="str">
        <f>IF(AND($R62 &gt; 0, ISBLANK($W62), ISBLANK($S62), ISBLANK($T62), ISBLANK($U62), ISBLANK($V62)), "X", "")</f>
        <v/>
      </c>
      <c r="AO62" s="19" t="str">
        <f>IF(AND(NOT(ISBLANK($O62)), ISBLANK($P62), ISBLANK($Q62)), "X", "")</f>
        <v/>
      </c>
      <c r="AP62" s="19" t="str">
        <f>IF(N62&gt;65,"X","")</f>
        <v>X</v>
      </c>
      <c r="AQ62" s="19" t="str">
        <f>IF(OR($L62="cavity", $L62="wild"), "X", "")</f>
        <v/>
      </c>
      <c r="AR62" s="17" t="str">
        <f>IF($W62 &gt; 0, "X", "")</f>
        <v/>
      </c>
      <c r="AS62" s="19" t="str">
        <f>IF(N62&lt;=30,"X","")</f>
        <v/>
      </c>
      <c r="AT62" s="19" t="str">
        <f>IF(OR($L62="platform", $L62="wild"), "X", "")</f>
        <v/>
      </c>
      <c r="AU62" s="19" t="str">
        <f>IF(AND(NOT(ISBLANK($P62)), ISBLANK($Q62), ISBLANK($O62)), "X", "")</f>
        <v/>
      </c>
      <c r="AV62" s="17" t="str">
        <f>IF($V62 &gt; 0, "X", "")</f>
        <v/>
      </c>
      <c r="AW62" s="17" t="str">
        <f>IF($T62 &gt; 0, "X", "")</f>
        <v/>
      </c>
      <c r="AX62" s="19" t="str">
        <f>IF(AND(NOT(ISBLANK($Q62)), ISBLANK($O62), ISBLANK($P62)), "X", "")</f>
        <v/>
      </c>
      <c r="AY62" s="19" t="str">
        <f>IF(OR($L62="bowl", $L62="wild"), "X", "")</f>
        <v/>
      </c>
    </row>
    <row r="63" spans="1:51" ht="15.75" x14ac:dyDescent="0.5">
      <c r="A63" s="39" t="s">
        <v>365</v>
      </c>
      <c r="B63" s="40" t="s">
        <v>366</v>
      </c>
      <c r="C63" s="17" t="s">
        <v>102</v>
      </c>
      <c r="D63" s="41"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IF(ISBLANK($X63), SUM(R63:W63), 1)</f>
        <v>2</v>
      </c>
      <c r="AA63" s="19" t="s">
        <v>60</v>
      </c>
      <c r="AB63" s="19" t="s">
        <v>9</v>
      </c>
      <c r="AC63" s="22" t="s">
        <v>9</v>
      </c>
      <c r="AD63" s="19" t="s">
        <v>9</v>
      </c>
      <c r="AE63" s="19" t="str">
        <f>IF(K63&lt;4,"X","")</f>
        <v/>
      </c>
      <c r="AF63" s="19" t="str">
        <f>IF(COUNTBLANK(O63:Q63)&lt;=1,"X","")</f>
        <v/>
      </c>
      <c r="AG63" s="19">
        <f>$I63</f>
        <v>0</v>
      </c>
      <c r="AH63" s="19" t="str">
        <f>IF($S63 &gt; 0, "X", "")</f>
        <v>X</v>
      </c>
      <c r="AI63" s="17" t="str">
        <f>IF(ISNUMBER(SEARCH("tuck", $F63, 1)), "X", "")</f>
        <v/>
      </c>
      <c r="AJ63" s="17" t="str">
        <f>IF(AND(SUM(R63:W63) = 3, ISBLANK($X63)), "X", "")</f>
        <v/>
      </c>
      <c r="AK63" s="19" t="str">
        <f>IF(OR($L63="ground", $L63="wild"), "X", "")</f>
        <v>X</v>
      </c>
      <c r="AL63" s="19">
        <f>$H63</f>
        <v>0</v>
      </c>
      <c r="AM63" s="17" t="str">
        <f>IF($U63 &gt; 0, "X", "")</f>
        <v/>
      </c>
      <c r="AN63" s="19" t="str">
        <f>IF(AND($R63 &gt; 0, ISBLANK($W63), ISBLANK($S63), ISBLANK($T63), ISBLANK($U63), ISBLANK($V63)), "X", "")</f>
        <v/>
      </c>
      <c r="AO63" s="19" t="str">
        <f>IF(AND(NOT(ISBLANK($O63)), ISBLANK($P63), ISBLANK($Q63)), "X", "")</f>
        <v/>
      </c>
      <c r="AP63" s="19" t="str">
        <f>IF(N63&gt;65,"X","")</f>
        <v>X</v>
      </c>
      <c r="AQ63" s="19" t="str">
        <f>IF(OR($L63="cavity", $L63="wild"), "X", "")</f>
        <v>X</v>
      </c>
      <c r="AR63" s="17" t="str">
        <f>IF($W63 &gt; 0, "X", "")</f>
        <v>X</v>
      </c>
      <c r="AS63" s="19" t="str">
        <f>IF(N63&lt;=30,"X","")</f>
        <v/>
      </c>
      <c r="AT63" s="19" t="str">
        <f>IF(OR($L63="platform", $L63="wild"), "X", "")</f>
        <v>X</v>
      </c>
      <c r="AU63" s="19" t="str">
        <f>IF(AND(NOT(ISBLANK($P63)), ISBLANK($Q63), ISBLANK($O63)), "X", "")</f>
        <v/>
      </c>
      <c r="AV63" s="17" t="str">
        <f>IF($V63 &gt; 0, "X", "")</f>
        <v/>
      </c>
      <c r="AW63" s="17" t="str">
        <f>IF($T63 &gt; 0, "X", "")</f>
        <v/>
      </c>
      <c r="AX63" s="19" t="str">
        <f>IF(AND(NOT(ISBLANK($Q63)), ISBLANK($O63), ISBLANK($P63)), "X", "")</f>
        <v>X</v>
      </c>
      <c r="AY63" s="19" t="str">
        <f>IF(OR($L63="bowl", $L63="wild"), "X", "")</f>
        <v>X</v>
      </c>
    </row>
    <row r="64" spans="1:51" ht="15.75" x14ac:dyDescent="0.5">
      <c r="A64" s="40" t="s">
        <v>370</v>
      </c>
      <c r="B64" s="40" t="s">
        <v>371</v>
      </c>
      <c r="C64" s="17" t="s">
        <v>55</v>
      </c>
      <c r="D64" s="41" t="s">
        <v>56</v>
      </c>
      <c r="E64" s="16" t="s">
        <v>57</v>
      </c>
      <c r="F64" s="18" t="s">
        <v>372</v>
      </c>
      <c r="G64" s="40" t="s">
        <v>839</v>
      </c>
      <c r="H64" s="19"/>
      <c r="I64" s="19"/>
      <c r="J64" s="19"/>
      <c r="K64" s="19">
        <v>2</v>
      </c>
      <c r="L64" s="19" t="s">
        <v>59</v>
      </c>
      <c r="M64" s="19">
        <v>3</v>
      </c>
      <c r="N64" s="19">
        <v>20</v>
      </c>
      <c r="O64" s="17" t="s">
        <v>60</v>
      </c>
      <c r="P64" s="19"/>
      <c r="Q64" s="19"/>
      <c r="R64" s="17">
        <v>1</v>
      </c>
      <c r="S64" s="17">
        <v>1</v>
      </c>
      <c r="T64" s="19"/>
      <c r="U64" s="19"/>
      <c r="V64" s="19"/>
      <c r="W64" s="19"/>
      <c r="X64" s="20" t="s">
        <v>60</v>
      </c>
      <c r="Y64" s="19"/>
      <c r="Z64" s="13">
        <f>IF(ISBLANK($X64), SUM(R64:W64), 1)</f>
        <v>1</v>
      </c>
      <c r="AA64" s="19" t="s">
        <v>9</v>
      </c>
      <c r="AB64" s="19" t="s">
        <v>60</v>
      </c>
      <c r="AC64" s="22" t="s">
        <v>9</v>
      </c>
      <c r="AD64" s="19" t="s">
        <v>9</v>
      </c>
      <c r="AE64" s="19" t="str">
        <f>IF(K64&lt;4,"X","")</f>
        <v>X</v>
      </c>
      <c r="AF64" s="19" t="str">
        <f>IF(COUNTBLANK(O64:Q64)&lt;=1,"X","")</f>
        <v/>
      </c>
      <c r="AG64" s="19">
        <f>$I64</f>
        <v>0</v>
      </c>
      <c r="AH64" s="19" t="str">
        <f>IF($S64 &gt; 0, "X", "")</f>
        <v>X</v>
      </c>
      <c r="AI64" s="17" t="str">
        <f>IF(ISNUMBER(SEARCH("tuck", $F64, 1)), "X", "")</f>
        <v/>
      </c>
      <c r="AJ64" s="17" t="str">
        <f>IF(AND(SUM(R64:W64) = 3, ISBLANK($X64)), "X", "")</f>
        <v/>
      </c>
      <c r="AK64" s="19" t="str">
        <f>IF(OR($L64="ground", $L64="wild"), "X", "")</f>
        <v/>
      </c>
      <c r="AL64" s="19">
        <f>$H64</f>
        <v>0</v>
      </c>
      <c r="AM64" s="17" t="str">
        <f>IF($U64 &gt; 0, "X", "")</f>
        <v/>
      </c>
      <c r="AN64" s="19" t="str">
        <f>IF(AND($R64 &gt; 0, ISBLANK($W64), ISBLANK($S64), ISBLANK($T64), ISBLANK($U64), ISBLANK($V64)), "X", "")</f>
        <v/>
      </c>
      <c r="AO64" s="19" t="str">
        <f>IF(AND(NOT(ISBLANK($O64)), ISBLANK($P64), ISBLANK($Q64)), "X", "")</f>
        <v>X</v>
      </c>
      <c r="AP64" s="19" t="str">
        <f>IF(N64&gt;65,"X","")</f>
        <v/>
      </c>
      <c r="AQ64" s="19" t="str">
        <f>IF(OR($L64="cavity", $L64="wild"), "X", "")</f>
        <v>X</v>
      </c>
      <c r="AR64" s="17" t="str">
        <f>IF($W64 &gt; 0, "X", "")</f>
        <v/>
      </c>
      <c r="AS64" s="19" t="str">
        <f>IF(N64&lt;=30,"X","")</f>
        <v>X</v>
      </c>
      <c r="AT64" s="19" t="str">
        <f>IF(OR($L64="platform", $L64="wild"), "X", "")</f>
        <v/>
      </c>
      <c r="AU64" s="19" t="str">
        <f>IF(AND(NOT(ISBLANK($P64)), ISBLANK($Q64), ISBLANK($O64)), "X", "")</f>
        <v/>
      </c>
      <c r="AV64" s="17" t="str">
        <f>IF($V64 &gt; 0, "X", "")</f>
        <v/>
      </c>
      <c r="AW64" s="17" t="str">
        <f>IF($T64 &gt; 0, "X", "")</f>
        <v/>
      </c>
      <c r="AX64" s="19" t="str">
        <f>IF(AND(NOT(ISBLANK($Q64)), ISBLANK($O64), ISBLANK($P64)), "X", "")</f>
        <v/>
      </c>
      <c r="AY64" s="19" t="str">
        <f>IF(OR($L64="bowl", $L64="wild"), "X", "")</f>
        <v/>
      </c>
    </row>
    <row r="65" spans="1:51" ht="15.75" x14ac:dyDescent="0.5">
      <c r="A65" s="40" t="s">
        <v>376</v>
      </c>
      <c r="B65" s="40" t="s">
        <v>377</v>
      </c>
      <c r="C65" s="17" t="s">
        <v>55</v>
      </c>
      <c r="D65" s="41" t="s">
        <v>85</v>
      </c>
      <c r="E65" s="16" t="s">
        <v>73</v>
      </c>
      <c r="F65" s="40" t="s">
        <v>261</v>
      </c>
      <c r="G65" s="40" t="s">
        <v>842</v>
      </c>
      <c r="H65" s="19"/>
      <c r="I65" s="19"/>
      <c r="J65" s="19"/>
      <c r="K65" s="19">
        <v>1</v>
      </c>
      <c r="L65" s="19" t="s">
        <v>59</v>
      </c>
      <c r="M65" s="19">
        <v>5</v>
      </c>
      <c r="N65" s="19">
        <v>20</v>
      </c>
      <c r="O65" s="17" t="s">
        <v>60</v>
      </c>
      <c r="P65" s="19"/>
      <c r="Q65" s="19"/>
      <c r="R65" s="17">
        <v>1</v>
      </c>
      <c r="S65" s="19"/>
      <c r="T65" s="17">
        <v>1</v>
      </c>
      <c r="U65" s="19"/>
      <c r="V65" s="19"/>
      <c r="W65" s="19"/>
      <c r="X65" s="20" t="s">
        <v>60</v>
      </c>
      <c r="Y65" s="19"/>
      <c r="Z65" s="13">
        <f>IF(ISBLANK($X65), SUM(R65:W65), 1)</f>
        <v>1</v>
      </c>
      <c r="AA65" s="19" t="s">
        <v>9</v>
      </c>
      <c r="AB65" s="19" t="s">
        <v>60</v>
      </c>
      <c r="AC65" s="22" t="s">
        <v>9</v>
      </c>
      <c r="AD65" s="19" t="s">
        <v>9</v>
      </c>
      <c r="AE65" s="19" t="str">
        <f>IF(K65&lt;4,"X","")</f>
        <v>X</v>
      </c>
      <c r="AF65" s="19" t="str">
        <f>IF(COUNTBLANK(O65:Q65)&lt;=1,"X","")</f>
        <v/>
      </c>
      <c r="AG65" s="19">
        <f>$I65</f>
        <v>0</v>
      </c>
      <c r="AH65" s="19" t="str">
        <f>IF($S65 &gt; 0, "X", "")</f>
        <v/>
      </c>
      <c r="AI65" s="17" t="str">
        <f>IF(ISNUMBER(SEARCH("tuck", $F65, 1)), "X", "")</f>
        <v/>
      </c>
      <c r="AJ65" s="17" t="str">
        <f>IF(AND(SUM(R65:W65) = 3, ISBLANK($X65)), "X", "")</f>
        <v/>
      </c>
      <c r="AK65" s="19" t="str">
        <f>IF(OR($L65="ground", $L65="wild"), "X", "")</f>
        <v/>
      </c>
      <c r="AL65" s="19">
        <f>$H65</f>
        <v>0</v>
      </c>
      <c r="AM65" s="17" t="str">
        <f>IF($U65 &gt; 0, "X", "")</f>
        <v/>
      </c>
      <c r="AN65" s="19" t="str">
        <f>IF(AND($R65 &gt; 0, ISBLANK($W65), ISBLANK($S65), ISBLANK($T65), ISBLANK($U65), ISBLANK($V65)), "X", "")</f>
        <v/>
      </c>
      <c r="AO65" s="19" t="str">
        <f>IF(AND(NOT(ISBLANK($O65)), ISBLANK($P65), ISBLANK($Q65)), "X", "")</f>
        <v>X</v>
      </c>
      <c r="AP65" s="19" t="str">
        <f>IF(N65&gt;65,"X","")</f>
        <v/>
      </c>
      <c r="AQ65" s="19" t="str">
        <f>IF(OR($L65="cavity", $L65="wild"), "X", "")</f>
        <v>X</v>
      </c>
      <c r="AR65" s="17" t="str">
        <f>IF($W65 &gt; 0, "X", "")</f>
        <v/>
      </c>
      <c r="AS65" s="19" t="str">
        <f>IF(N65&lt;=30,"X","")</f>
        <v>X</v>
      </c>
      <c r="AT65" s="19" t="str">
        <f>IF(OR($L65="platform", $L65="wild"), "X", "")</f>
        <v/>
      </c>
      <c r="AU65" s="19" t="str">
        <f>IF(AND(NOT(ISBLANK($P65)), ISBLANK($Q65), ISBLANK($O65)), "X", "")</f>
        <v/>
      </c>
      <c r="AV65" s="17" t="str">
        <f>IF($V65 &gt; 0, "X", "")</f>
        <v/>
      </c>
      <c r="AW65" s="17" t="str">
        <f>IF($T65 &gt; 0, "X", "")</f>
        <v>X</v>
      </c>
      <c r="AX65" s="19" t="str">
        <f>IF(AND(NOT(ISBLANK($Q65)), ISBLANK($O65), ISBLANK($P65)), "X", "")</f>
        <v/>
      </c>
      <c r="AY65" s="19" t="str">
        <f>IF(OR($L65="bowl", $L65="wild"), "X", "")</f>
        <v/>
      </c>
    </row>
    <row r="66" spans="1:51" ht="15.75" x14ac:dyDescent="0.5">
      <c r="A66" s="39" t="s">
        <v>147</v>
      </c>
      <c r="B66" s="39" t="s">
        <v>148</v>
      </c>
      <c r="C66" s="17" t="s">
        <v>69</v>
      </c>
      <c r="D66" s="5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IF(ISBLANK($X66), SUM(R66:W66), 1)</f>
        <v>2</v>
      </c>
      <c r="AA66" s="19" t="s">
        <v>9</v>
      </c>
      <c r="AB66" s="19" t="s">
        <v>9</v>
      </c>
      <c r="AC66" s="22" t="s">
        <v>9</v>
      </c>
      <c r="AD66" s="19" t="s">
        <v>9</v>
      </c>
      <c r="AE66" s="19" t="str">
        <f>IF(K66&lt;4,"X","")</f>
        <v>X</v>
      </c>
      <c r="AF66" s="19" t="str">
        <f>IF(COUNTBLANK(O66:Q66)&lt;=1,"X","")</f>
        <v>X</v>
      </c>
      <c r="AG66" s="19">
        <f>$I66</f>
        <v>0</v>
      </c>
      <c r="AH66" s="19" t="str">
        <f>IF($S66 &gt; 0, "X", "")</f>
        <v/>
      </c>
      <c r="AI66" s="17" t="str">
        <f>IF(ISNUMBER(SEARCH("tuck", $F66, 1)), "X", "")</f>
        <v/>
      </c>
      <c r="AJ66" s="17" t="str">
        <f>IF(AND(SUM(R66:W66) = 3, ISBLANK($X66)), "X", "")</f>
        <v/>
      </c>
      <c r="AK66" s="19" t="str">
        <f>IF(OR($L66="ground", $L66="wild"), "X", "")</f>
        <v/>
      </c>
      <c r="AL66" s="19">
        <f>$H66</f>
        <v>0</v>
      </c>
      <c r="AM66" s="17" t="str">
        <f>IF($U66 &gt; 0, "X", "")</f>
        <v/>
      </c>
      <c r="AN66" s="19" t="str">
        <f>IF(AND($R66 &gt; 0, ISBLANK($W66), ISBLANK($S66), ISBLANK($T66), ISBLANK($U66), ISBLANK($V66)), "X", "")</f>
        <v/>
      </c>
      <c r="AO66" s="19" t="str">
        <f>IF(AND(NOT(ISBLANK($O66)), ISBLANK($P66), ISBLANK($Q66)), "X", "")</f>
        <v/>
      </c>
      <c r="AP66" s="19" t="str">
        <f>IF(N66&gt;65,"X","")</f>
        <v>X</v>
      </c>
      <c r="AQ66" s="19" t="str">
        <f>IF(OR($L66="cavity", $L66="wild"), "X", "")</f>
        <v/>
      </c>
      <c r="AR66" s="17" t="str">
        <f>IF($W66 &gt; 0, "X", "")</f>
        <v>X</v>
      </c>
      <c r="AS66" s="19" t="str">
        <f>IF(N66&lt;=30,"X","")</f>
        <v/>
      </c>
      <c r="AT66" s="19" t="str">
        <f>IF(OR($L66="platform", $L66="wild"), "X", "")</f>
        <v>X</v>
      </c>
      <c r="AU66" s="19" t="str">
        <f>IF(AND(NOT(ISBLANK($P66)), ISBLANK($Q66), ISBLANK($O66)), "X", "")</f>
        <v/>
      </c>
      <c r="AV66" s="17" t="str">
        <f>IF($V66 &gt; 0, "X", "")</f>
        <v/>
      </c>
      <c r="AW66" s="17" t="str">
        <f>IF($T66 &gt; 0, "X", "")</f>
        <v/>
      </c>
      <c r="AX66" s="19" t="str">
        <f>IF(AND(NOT(ISBLANK($Q66)), ISBLANK($O66), ISBLANK($P66)), "X", "")</f>
        <v/>
      </c>
      <c r="AY66" s="19" t="str">
        <f>IF(OR($L66="bowl", $L66="wild"), "X", "")</f>
        <v/>
      </c>
    </row>
    <row r="67" spans="1:51" ht="15.75" x14ac:dyDescent="0.5">
      <c r="A67" s="40" t="s">
        <v>385</v>
      </c>
      <c r="B67" s="40" t="s">
        <v>386</v>
      </c>
      <c r="C67" s="17" t="s">
        <v>55</v>
      </c>
      <c r="D67" s="41" t="s">
        <v>85</v>
      </c>
      <c r="E67" s="16" t="s">
        <v>118</v>
      </c>
      <c r="F67" s="40" t="s">
        <v>149</v>
      </c>
      <c r="G67" s="40" t="s">
        <v>855</v>
      </c>
      <c r="H67" s="19"/>
      <c r="I67" s="19"/>
      <c r="J67" s="17" t="s">
        <v>60</v>
      </c>
      <c r="K67" s="19">
        <v>4</v>
      </c>
      <c r="L67" s="19" t="s">
        <v>87</v>
      </c>
      <c r="M67" s="19">
        <v>3</v>
      </c>
      <c r="N67" s="19">
        <v>30</v>
      </c>
      <c r="O67" s="17" t="s">
        <v>60</v>
      </c>
      <c r="P67" s="19"/>
      <c r="Q67" s="19"/>
      <c r="R67" s="19"/>
      <c r="S67" s="19">
        <v>1</v>
      </c>
      <c r="T67" s="19">
        <v>1</v>
      </c>
      <c r="U67" s="19"/>
      <c r="V67" s="19"/>
      <c r="W67" s="19"/>
      <c r="X67" s="20"/>
      <c r="Y67" s="19"/>
      <c r="Z67" s="13">
        <f>IF(ISBLANK($X67), SUM(R67:W67), 1)</f>
        <v>2</v>
      </c>
      <c r="AA67" s="19" t="s">
        <v>9</v>
      </c>
      <c r="AB67" s="19" t="s">
        <v>9</v>
      </c>
      <c r="AC67" s="22" t="s">
        <v>60</v>
      </c>
      <c r="AD67" s="19" t="s">
        <v>9</v>
      </c>
      <c r="AE67" s="19" t="str">
        <f>IF(K67&lt;4,"X","")</f>
        <v/>
      </c>
      <c r="AF67" s="19" t="str">
        <f>IF(COUNTBLANK(O67:Q67)&lt;=1,"X","")</f>
        <v/>
      </c>
      <c r="AG67" s="19">
        <f>$I67</f>
        <v>0</v>
      </c>
      <c r="AH67" s="19" t="str">
        <f>IF($S67 &gt; 0, "X", "")</f>
        <v>X</v>
      </c>
      <c r="AI67" s="17" t="str">
        <f>IF(ISNUMBER(SEARCH("tuck", $F67, 1)), "X", "")</f>
        <v/>
      </c>
      <c r="AJ67" s="17" t="str">
        <f>IF(AND(SUM(R67:W67) = 3, ISBLANK($X67)), "X", "")</f>
        <v/>
      </c>
      <c r="AK67" s="19" t="str">
        <f>IF(OR($L67="ground", $L67="wild"), "X", "")</f>
        <v/>
      </c>
      <c r="AL67" s="19">
        <f>$H67</f>
        <v>0</v>
      </c>
      <c r="AM67" s="17" t="str">
        <f>IF($U67 &gt; 0, "X", "")</f>
        <v/>
      </c>
      <c r="AN67" s="19" t="str">
        <f>IF(AND($R67 &gt; 0, ISBLANK($W67), ISBLANK($S67), ISBLANK($T67), ISBLANK($U67), ISBLANK($V67)), "X", "")</f>
        <v/>
      </c>
      <c r="AO67" s="19" t="str">
        <f>IF(AND(NOT(ISBLANK($O67)), ISBLANK($P67), ISBLANK($Q67)), "X", "")</f>
        <v>X</v>
      </c>
      <c r="AP67" s="19" t="str">
        <f>IF(N67&gt;65,"X","")</f>
        <v/>
      </c>
      <c r="AQ67" s="19" t="str">
        <f>IF(OR($L67="cavity", $L67="wild"), "X", "")</f>
        <v/>
      </c>
      <c r="AR67" s="17" t="str">
        <f>IF($W67 &gt; 0, "X", "")</f>
        <v/>
      </c>
      <c r="AS67" s="19" t="str">
        <f>IF(N67&lt;=30,"X","")</f>
        <v>X</v>
      </c>
      <c r="AT67" s="19" t="str">
        <f>IF(OR($L67="platform", $L67="wild"), "X", "")</f>
        <v/>
      </c>
      <c r="AU67" s="19" t="str">
        <f>IF(AND(NOT(ISBLANK($P67)), ISBLANK($Q67), ISBLANK($O67)), "X", "")</f>
        <v/>
      </c>
      <c r="AV67" s="17" t="str">
        <f>IF($V67 &gt; 0, "X", "")</f>
        <v/>
      </c>
      <c r="AW67" s="17" t="str">
        <f>IF($T67 &gt; 0, "X", "")</f>
        <v>X</v>
      </c>
      <c r="AX67" s="19" t="str">
        <f>IF(AND(NOT(ISBLANK($Q67)), ISBLANK($O67), ISBLANK($P67)), "X", "")</f>
        <v/>
      </c>
      <c r="AY67" s="19" t="str">
        <f>IF(OR($L67="bowl", $L67="wild"), "X", "")</f>
        <v>X</v>
      </c>
    </row>
    <row r="68" spans="1:51" ht="15.75" x14ac:dyDescent="0.5">
      <c r="A68" s="40" t="s">
        <v>390</v>
      </c>
      <c r="B68" s="40" t="s">
        <v>391</v>
      </c>
      <c r="C68" s="17" t="s">
        <v>55</v>
      </c>
      <c r="D68" s="41"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IF(ISBLANK($X68), SUM(R68:W68), 1)</f>
        <v>2</v>
      </c>
      <c r="AA68" s="19" t="s">
        <v>9</v>
      </c>
      <c r="AB68" s="19" t="s">
        <v>9</v>
      </c>
      <c r="AC68" s="22" t="s">
        <v>60</v>
      </c>
      <c r="AD68" s="19" t="s">
        <v>9</v>
      </c>
      <c r="AE68" s="19" t="str">
        <f>IF(K68&lt;4,"X","")</f>
        <v>X</v>
      </c>
      <c r="AF68" s="19" t="str">
        <f>IF(COUNTBLANK(O68:Q68)&lt;=1,"X","")</f>
        <v/>
      </c>
      <c r="AG68" s="19">
        <f>$I68</f>
        <v>0</v>
      </c>
      <c r="AH68" s="19" t="str">
        <f>IF($S68 &gt; 0, "X", "")</f>
        <v>X</v>
      </c>
      <c r="AI68" s="17" t="str">
        <f>IF(ISNUMBER(SEARCH("tuck", $F68, 1)), "X", "")</f>
        <v/>
      </c>
      <c r="AJ68" s="17" t="str">
        <f>IF(AND(SUM(R68:W68) = 3, ISBLANK($X68)), "X", "")</f>
        <v/>
      </c>
      <c r="AK68" s="19" t="str">
        <f>IF(OR($L68="ground", $L68="wild"), "X", "")</f>
        <v>X</v>
      </c>
      <c r="AL68" s="19">
        <f>$H68</f>
        <v>0</v>
      </c>
      <c r="AM68" s="17" t="str">
        <f>IF($U68 &gt; 0, "X", "")</f>
        <v/>
      </c>
      <c r="AN68" s="19" t="str">
        <f>IF(AND($R68 &gt; 0, ISBLANK($W68), ISBLANK($S68), ISBLANK($T68), ISBLANK($U68), ISBLANK($V68)), "X", "")</f>
        <v/>
      </c>
      <c r="AO68" s="19" t="str">
        <f>IF(AND(NOT(ISBLANK($O68)), ISBLANK($P68), ISBLANK($Q68)), "X", "")</f>
        <v/>
      </c>
      <c r="AP68" s="19" t="str">
        <f>IF(N68&gt;65,"X","")</f>
        <v/>
      </c>
      <c r="AQ68" s="19" t="str">
        <f>IF(OR($L68="cavity", $L68="wild"), "X", "")</f>
        <v/>
      </c>
      <c r="AR68" s="17" t="str">
        <f>IF($W68 &gt; 0, "X", "")</f>
        <v/>
      </c>
      <c r="AS68" s="19" t="str">
        <f>IF(N68&lt;=30,"X","")</f>
        <v>X</v>
      </c>
      <c r="AT68" s="19" t="str">
        <f>IF(OR($L68="platform", $L68="wild"), "X", "")</f>
        <v/>
      </c>
      <c r="AU68" s="19" t="str">
        <f>IF(AND(NOT(ISBLANK($P68)), ISBLANK($Q68), ISBLANK($O68)), "X", "")</f>
        <v>X</v>
      </c>
      <c r="AV68" s="17" t="str">
        <f>IF($V68 &gt; 0, "X", "")</f>
        <v/>
      </c>
      <c r="AW68" s="17" t="str">
        <f>IF($T68 &gt; 0, "X", "")</f>
        <v/>
      </c>
      <c r="AX68" s="19" t="str">
        <f>IF(AND(NOT(ISBLANK($Q68)), ISBLANK($O68), ISBLANK($P68)), "X", "")</f>
        <v/>
      </c>
      <c r="AY68" s="19" t="str">
        <f>IF(OR($L68="bowl", $L68="wild"), "X", "")</f>
        <v/>
      </c>
    </row>
    <row r="69" spans="1:51" ht="15.75" x14ac:dyDescent="0.5">
      <c r="A69" s="16" t="s">
        <v>395</v>
      </c>
      <c r="B69" s="16" t="s">
        <v>396</v>
      </c>
      <c r="C69" s="17" t="s">
        <v>55</v>
      </c>
      <c r="D69" s="57" t="s">
        <v>56</v>
      </c>
      <c r="E69" s="16" t="s">
        <v>10</v>
      </c>
      <c r="F69" s="18" t="s">
        <v>397</v>
      </c>
      <c r="G69" s="40" t="s">
        <v>849</v>
      </c>
      <c r="H69" s="19"/>
      <c r="I69" s="17" t="s">
        <v>60</v>
      </c>
      <c r="J69" s="19"/>
      <c r="K69" s="19">
        <v>3</v>
      </c>
      <c r="L69" s="19" t="s">
        <v>87</v>
      </c>
      <c r="M69" s="19">
        <v>3</v>
      </c>
      <c r="N69" s="19">
        <v>25</v>
      </c>
      <c r="O69" s="17" t="s">
        <v>60</v>
      </c>
      <c r="P69" s="17" t="s">
        <v>60</v>
      </c>
      <c r="Q69" s="19"/>
      <c r="R69" s="19"/>
      <c r="S69" s="19"/>
      <c r="T69" s="19">
        <v>2</v>
      </c>
      <c r="U69" s="19"/>
      <c r="V69" s="19"/>
      <c r="W69" s="19"/>
      <c r="X69" s="20"/>
      <c r="Y69" s="19"/>
      <c r="Z69" s="13">
        <f>IF(ISBLANK($X69), SUM(R69:W69), 1)</f>
        <v>2</v>
      </c>
      <c r="AA69" s="19" t="s">
        <v>60</v>
      </c>
      <c r="AB69" s="19" t="s">
        <v>9</v>
      </c>
      <c r="AC69" s="22" t="s">
        <v>9</v>
      </c>
      <c r="AD69" s="19" t="s">
        <v>9</v>
      </c>
      <c r="AE69" s="19" t="str">
        <f>IF(K69&lt;4,"X","")</f>
        <v>X</v>
      </c>
      <c r="AF69" s="19" t="str">
        <f>IF(COUNTBLANK(O69:Q69)&lt;=1,"X","")</f>
        <v>X</v>
      </c>
      <c r="AG69" s="19" t="str">
        <f>$I69</f>
        <v>X</v>
      </c>
      <c r="AH69" s="19" t="str">
        <f>IF($S69 &gt; 0, "X", "")</f>
        <v/>
      </c>
      <c r="AI69" s="17" t="str">
        <f>IF(ISNUMBER(SEARCH("tuck", $F69, 1)), "X", "")</f>
        <v>X</v>
      </c>
      <c r="AJ69" s="17" t="str">
        <f>IF(AND(SUM(R69:W69) = 3, ISBLANK($X69)), "X", "")</f>
        <v/>
      </c>
      <c r="AK69" s="19" t="str">
        <f>IF(OR($L69="ground", $L69="wild"), "X", "")</f>
        <v/>
      </c>
      <c r="AL69" s="19">
        <f>$H69</f>
        <v>0</v>
      </c>
      <c r="AM69" s="17" t="str">
        <f>IF($U69 &gt; 0, "X", "")</f>
        <v/>
      </c>
      <c r="AN69" s="19" t="str">
        <f>IF(AND($R69 &gt; 0, ISBLANK($W69), ISBLANK($S69), ISBLANK($T69), ISBLANK($U69), ISBLANK($V69)), "X", "")</f>
        <v/>
      </c>
      <c r="AO69" s="19" t="str">
        <f>IF(AND(NOT(ISBLANK($O69)), ISBLANK($P69), ISBLANK($Q69)), "X", "")</f>
        <v/>
      </c>
      <c r="AP69" s="19" t="str">
        <f>IF(N69&gt;65,"X","")</f>
        <v/>
      </c>
      <c r="AQ69" s="19" t="str">
        <f>IF(OR($L69="cavity", $L69="wild"), "X", "")</f>
        <v/>
      </c>
      <c r="AR69" s="17" t="str">
        <f>IF($W69 &gt; 0, "X", "")</f>
        <v/>
      </c>
      <c r="AS69" s="19" t="str">
        <f>IF(N69&lt;=30,"X","")</f>
        <v>X</v>
      </c>
      <c r="AT69" s="19" t="str">
        <f>IF(OR($L69="platform", $L69="wild"), "X", "")</f>
        <v/>
      </c>
      <c r="AU69" s="19" t="str">
        <f>IF(AND(NOT(ISBLANK($P69)), ISBLANK($Q69), ISBLANK($O69)), "X", "")</f>
        <v/>
      </c>
      <c r="AV69" s="17" t="str">
        <f>IF($V69 &gt; 0, "X", "")</f>
        <v/>
      </c>
      <c r="AW69" s="17" t="str">
        <f>IF($T69 &gt; 0, "X", "")</f>
        <v>X</v>
      </c>
      <c r="AX69" s="19" t="str">
        <f>IF(AND(NOT(ISBLANK($Q69)), ISBLANK($O69), ISBLANK($P69)), "X", "")</f>
        <v/>
      </c>
      <c r="AY69" s="19" t="str">
        <f>IF(OR($L69="bowl", $L69="wild"), "X", "")</f>
        <v>X</v>
      </c>
    </row>
    <row r="70" spans="1:51" ht="15.75" x14ac:dyDescent="0.5">
      <c r="A70" s="40" t="s">
        <v>401</v>
      </c>
      <c r="B70" s="40" t="s">
        <v>402</v>
      </c>
      <c r="C70" s="17" t="s">
        <v>55</v>
      </c>
      <c r="D70" s="41" t="s">
        <v>85</v>
      </c>
      <c r="E70" s="16" t="s">
        <v>118</v>
      </c>
      <c r="F70" s="40" t="s">
        <v>149</v>
      </c>
      <c r="G70" s="40" t="s">
        <v>855</v>
      </c>
      <c r="H70" s="19"/>
      <c r="I70" s="19"/>
      <c r="J70" s="17" t="s">
        <v>60</v>
      </c>
      <c r="K70" s="19">
        <v>4</v>
      </c>
      <c r="L70" s="19" t="s">
        <v>87</v>
      </c>
      <c r="M70" s="19">
        <v>2</v>
      </c>
      <c r="N70" s="19">
        <v>20</v>
      </c>
      <c r="O70" s="17" t="s">
        <v>60</v>
      </c>
      <c r="P70" s="19"/>
      <c r="Q70" s="19"/>
      <c r="R70" s="19">
        <v>1</v>
      </c>
      <c r="S70" s="19">
        <v>1</v>
      </c>
      <c r="T70" s="19"/>
      <c r="U70" s="19"/>
      <c r="V70" s="19"/>
      <c r="W70" s="19"/>
      <c r="X70" s="20"/>
      <c r="Y70" s="19"/>
      <c r="Z70" s="13">
        <f>IF(ISBLANK($X70), SUM(R70:W70), 1)</f>
        <v>2</v>
      </c>
      <c r="AA70" s="19" t="s">
        <v>9</v>
      </c>
      <c r="AB70" s="19" t="s">
        <v>9</v>
      </c>
      <c r="AC70" s="22" t="s">
        <v>9</v>
      </c>
      <c r="AD70" s="19" t="s">
        <v>60</v>
      </c>
      <c r="AE70" s="19" t="str">
        <f>IF(K70&lt;4,"X","")</f>
        <v/>
      </c>
      <c r="AF70" s="19" t="str">
        <f>IF(COUNTBLANK(O70:Q70)&lt;=1,"X","")</f>
        <v/>
      </c>
      <c r="AG70" s="19">
        <f>$I70</f>
        <v>0</v>
      </c>
      <c r="AH70" s="19" t="str">
        <f>IF($S70 &gt; 0, "X", "")</f>
        <v>X</v>
      </c>
      <c r="AI70" s="17" t="str">
        <f>IF(ISNUMBER(SEARCH("tuck", $F70, 1)), "X", "")</f>
        <v/>
      </c>
      <c r="AJ70" s="17" t="str">
        <f>IF(AND(SUM(R70:W70) = 3, ISBLANK($X70)), "X", "")</f>
        <v/>
      </c>
      <c r="AK70" s="19" t="str">
        <f>IF(OR($L70="ground", $L70="wild"), "X", "")</f>
        <v/>
      </c>
      <c r="AL70" s="19">
        <f>$H70</f>
        <v>0</v>
      </c>
      <c r="AM70" s="17" t="str">
        <f>IF($U70 &gt; 0, "X", "")</f>
        <v/>
      </c>
      <c r="AN70" s="19" t="str">
        <f>IF(AND($R70 &gt; 0, ISBLANK($W70), ISBLANK($S70), ISBLANK($T70), ISBLANK($U70), ISBLANK($V70)), "X", "")</f>
        <v/>
      </c>
      <c r="AO70" s="19" t="str">
        <f>IF(AND(NOT(ISBLANK($O70)), ISBLANK($P70), ISBLANK($Q70)), "X", "")</f>
        <v>X</v>
      </c>
      <c r="AP70" s="19" t="str">
        <f>IF(N70&gt;65,"X","")</f>
        <v/>
      </c>
      <c r="AQ70" s="19" t="str">
        <f>IF(OR($L70="cavity", $L70="wild"), "X", "")</f>
        <v/>
      </c>
      <c r="AR70" s="17" t="str">
        <f>IF($W70 &gt; 0, "X", "")</f>
        <v/>
      </c>
      <c r="AS70" s="19" t="str">
        <f>IF(N70&lt;=30,"X","")</f>
        <v>X</v>
      </c>
      <c r="AT70" s="19" t="str">
        <f>IF(OR($L70="platform", $L70="wild"), "X", "")</f>
        <v/>
      </c>
      <c r="AU70" s="19" t="str">
        <f>IF(AND(NOT(ISBLANK($P70)), ISBLANK($Q70), ISBLANK($O70)), "X", "")</f>
        <v/>
      </c>
      <c r="AV70" s="17" t="str">
        <f>IF($V70 &gt; 0, "X", "")</f>
        <v/>
      </c>
      <c r="AW70" s="17" t="str">
        <f>IF($T70 &gt; 0, "X", "")</f>
        <v/>
      </c>
      <c r="AX70" s="19" t="str">
        <f>IF(AND(NOT(ISBLANK($Q70)), ISBLANK($O70), ISBLANK($P70)), "X", "")</f>
        <v/>
      </c>
      <c r="AY70" s="19" t="str">
        <f>IF(OR($L70="bowl", $L70="wild"), "X", "")</f>
        <v>X</v>
      </c>
    </row>
    <row r="71" spans="1:51" ht="15.75" x14ac:dyDescent="0.5">
      <c r="A71" s="39" t="s">
        <v>151</v>
      </c>
      <c r="B71" s="39" t="s">
        <v>152</v>
      </c>
      <c r="C71" s="17" t="s">
        <v>69</v>
      </c>
      <c r="D71" s="41" t="s">
        <v>97</v>
      </c>
      <c r="E71" s="30" t="s">
        <v>118</v>
      </c>
      <c r="F71" s="18" t="s">
        <v>154</v>
      </c>
      <c r="G71" s="40" t="s">
        <v>877</v>
      </c>
      <c r="H71" s="19"/>
      <c r="I71" s="19"/>
      <c r="J71" s="17"/>
      <c r="K71" s="17">
        <v>4</v>
      </c>
      <c r="L71" s="17" t="s">
        <v>87</v>
      </c>
      <c r="M71" s="17">
        <v>3</v>
      </c>
      <c r="N71" s="17">
        <v>17</v>
      </c>
      <c r="O71" s="19"/>
      <c r="P71" s="19"/>
      <c r="Q71" s="17" t="s">
        <v>60</v>
      </c>
      <c r="R71" s="17">
        <v>1</v>
      </c>
      <c r="S71" s="17">
        <v>1</v>
      </c>
      <c r="T71" s="19"/>
      <c r="U71" s="19"/>
      <c r="V71" s="19"/>
      <c r="W71" s="19"/>
      <c r="X71" s="20"/>
      <c r="Y71" s="19"/>
      <c r="Z71" s="13">
        <f>IF(ISBLANK($X71), SUM(R71:W71), 1)</f>
        <v>2</v>
      </c>
      <c r="AA71" s="19" t="s">
        <v>9</v>
      </c>
      <c r="AB71" s="19" t="s">
        <v>9</v>
      </c>
      <c r="AC71" s="22" t="s">
        <v>60</v>
      </c>
      <c r="AD71" s="19" t="s">
        <v>9</v>
      </c>
      <c r="AE71" s="19" t="str">
        <f>IF(K71&lt;4,"X","")</f>
        <v/>
      </c>
      <c r="AF71" s="19" t="str">
        <f>IF(COUNTBLANK(O71:Q71)&lt;=1,"X","")</f>
        <v/>
      </c>
      <c r="AG71" s="19">
        <f>$I71</f>
        <v>0</v>
      </c>
      <c r="AH71" s="19" t="str">
        <f>IF($S71 &gt; 0, "X", "")</f>
        <v>X</v>
      </c>
      <c r="AI71" s="17" t="str">
        <f>IF(ISNUMBER(SEARCH("tuck", $F71, 1)), "X", "")</f>
        <v/>
      </c>
      <c r="AJ71" s="17" t="str">
        <f>IF(AND(SUM(R71:W71) = 3, ISBLANK($X71)), "X", "")</f>
        <v/>
      </c>
      <c r="AK71" s="19" t="str">
        <f>IF(OR($L71="ground", $L71="wild"), "X", "")</f>
        <v/>
      </c>
      <c r="AL71" s="19">
        <f>$H71</f>
        <v>0</v>
      </c>
      <c r="AM71" s="17" t="str">
        <f>IF($U71 &gt; 0, "X", "")</f>
        <v/>
      </c>
      <c r="AN71" s="19" t="str">
        <f>IF(AND($R71 &gt; 0, ISBLANK($W71), ISBLANK($S71), ISBLANK($T71), ISBLANK($U71), ISBLANK($V71)), "X", "")</f>
        <v/>
      </c>
      <c r="AO71" s="19" t="str">
        <f>IF(AND(NOT(ISBLANK($O71)), ISBLANK($P71), ISBLANK($Q71)), "X", "")</f>
        <v/>
      </c>
      <c r="AP71" s="19" t="str">
        <f>IF(N71&gt;65,"X","")</f>
        <v/>
      </c>
      <c r="AQ71" s="19" t="str">
        <f>IF(OR($L71="cavity", $L71="wild"), "X", "")</f>
        <v/>
      </c>
      <c r="AR71" s="17" t="str">
        <f>IF($W71 &gt; 0, "X", "")</f>
        <v/>
      </c>
      <c r="AS71" s="19" t="str">
        <f>IF(N71&lt;=30,"X","")</f>
        <v>X</v>
      </c>
      <c r="AT71" s="19" t="str">
        <f>IF(OR($L71="platform", $L71="wild"), "X", "")</f>
        <v/>
      </c>
      <c r="AU71" s="19" t="str">
        <f>IF(AND(NOT(ISBLANK($P71)), ISBLANK($Q71), ISBLANK($O71)), "X", "")</f>
        <v/>
      </c>
      <c r="AV71" s="17" t="str">
        <f>IF($V71 &gt; 0, "X", "")</f>
        <v/>
      </c>
      <c r="AW71" s="17" t="str">
        <f>IF($T71 &gt; 0, "X", "")</f>
        <v/>
      </c>
      <c r="AX71" s="19" t="str">
        <f>IF(AND(NOT(ISBLANK($Q71)), ISBLANK($O71), ISBLANK($P71)), "X", "")</f>
        <v>X</v>
      </c>
      <c r="AY71" s="19" t="str">
        <f>IF(OR($L71="bowl", $L71="wild"), "X", "")</f>
        <v>X</v>
      </c>
    </row>
    <row r="72" spans="1:51" ht="15.75" x14ac:dyDescent="0.5">
      <c r="A72" s="40" t="s">
        <v>427</v>
      </c>
      <c r="B72" s="40" t="s">
        <v>428</v>
      </c>
      <c r="C72" s="17" t="s">
        <v>55</v>
      </c>
      <c r="D72" s="41" t="s">
        <v>56</v>
      </c>
      <c r="E72" s="16" t="s">
        <v>73</v>
      </c>
      <c r="F72" s="40" t="s">
        <v>228</v>
      </c>
      <c r="G72" s="40" t="s">
        <v>843</v>
      </c>
      <c r="H72" s="19"/>
      <c r="I72" s="19"/>
      <c r="J72" s="17"/>
      <c r="K72" s="19">
        <v>5</v>
      </c>
      <c r="L72" s="19" t="s">
        <v>99</v>
      </c>
      <c r="M72" s="19">
        <v>2</v>
      </c>
      <c r="N72" s="19">
        <v>61</v>
      </c>
      <c r="O72" s="19"/>
      <c r="P72" s="17"/>
      <c r="Q72" s="19" t="s">
        <v>60</v>
      </c>
      <c r="R72" s="19"/>
      <c r="S72" s="19"/>
      <c r="T72" s="19"/>
      <c r="U72" s="19">
        <v>1</v>
      </c>
      <c r="V72" s="19"/>
      <c r="W72" s="19"/>
      <c r="X72" s="20"/>
      <c r="Y72" s="19"/>
      <c r="Z72" s="13">
        <f>IF(ISBLANK($X72), SUM(R72:W72), 1)</f>
        <v>1</v>
      </c>
      <c r="AA72" s="19" t="s">
        <v>9</v>
      </c>
      <c r="AB72" s="19" t="s">
        <v>9</v>
      </c>
      <c r="AC72" s="22" t="s">
        <v>60</v>
      </c>
      <c r="AD72" s="19" t="s">
        <v>9</v>
      </c>
      <c r="AE72" s="19" t="str">
        <f>IF(K72&lt;4,"X","")</f>
        <v/>
      </c>
      <c r="AF72" s="19" t="str">
        <f>IF(COUNTBLANK(O72:Q72)&lt;=1,"X","")</f>
        <v/>
      </c>
      <c r="AG72" s="19">
        <f>$I72</f>
        <v>0</v>
      </c>
      <c r="AH72" s="19" t="str">
        <f>IF($S72 &gt; 0, "X", "")</f>
        <v/>
      </c>
      <c r="AI72" s="17" t="str">
        <f>IF(ISNUMBER(SEARCH("tuck", $F72, 1)), "X", "")</f>
        <v/>
      </c>
      <c r="AJ72" s="17" t="str">
        <f>IF(AND(SUM(R72:W72) = 3, ISBLANK($X72)), "X", "")</f>
        <v/>
      </c>
      <c r="AK72" s="19" t="str">
        <f>IF(OR($L72="ground", $L72="wild"), "X", "")</f>
        <v>X</v>
      </c>
      <c r="AL72" s="19">
        <f>$H72</f>
        <v>0</v>
      </c>
      <c r="AM72" s="17" t="str">
        <f>IF($U72 &gt; 0, "X", "")</f>
        <v>X</v>
      </c>
      <c r="AN72" s="19" t="str">
        <f>IF(AND($R72 &gt; 0, ISBLANK($W72), ISBLANK($S72), ISBLANK($T72), ISBLANK($U72), ISBLANK($V72)), "X", "")</f>
        <v/>
      </c>
      <c r="AO72" s="19" t="str">
        <f>IF(AND(NOT(ISBLANK($O72)), ISBLANK($P72), ISBLANK($Q72)), "X", "")</f>
        <v/>
      </c>
      <c r="AP72" s="19" t="str">
        <f>IF(N72&gt;65,"X","")</f>
        <v/>
      </c>
      <c r="AQ72" s="19" t="str">
        <f>IF(OR($L72="cavity", $L72="wild"), "X", "")</f>
        <v>X</v>
      </c>
      <c r="AR72" s="17" t="str">
        <f>IF($W72 &gt; 0, "X", "")</f>
        <v/>
      </c>
      <c r="AS72" s="19" t="str">
        <f>IF(N72&lt;=30,"X","")</f>
        <v/>
      </c>
      <c r="AT72" s="19" t="str">
        <f>IF(OR($L72="platform", $L72="wild"), "X", "")</f>
        <v>X</v>
      </c>
      <c r="AU72" s="19" t="str">
        <f>IF(AND(NOT(ISBLANK($P72)), ISBLANK($Q72), ISBLANK($O72)), "X", "")</f>
        <v/>
      </c>
      <c r="AV72" s="17" t="str">
        <f>IF($V72 &gt; 0, "X", "")</f>
        <v/>
      </c>
      <c r="AW72" s="17" t="str">
        <f>IF($T72 &gt; 0, "X", "")</f>
        <v/>
      </c>
      <c r="AX72" s="19" t="str">
        <f>IF(AND(NOT(ISBLANK($Q72)), ISBLANK($O72), ISBLANK($P72)), "X", "")</f>
        <v>X</v>
      </c>
      <c r="AY72" s="19" t="str">
        <f>IF(OR($L72="bowl", $L72="wild"), "X", "")</f>
        <v>X</v>
      </c>
    </row>
    <row r="73" spans="1:51" ht="15.75" x14ac:dyDescent="0.5">
      <c r="A73" s="40" t="s">
        <v>434</v>
      </c>
      <c r="B73" s="40" t="s">
        <v>435</v>
      </c>
      <c r="C73" s="17" t="s">
        <v>55</v>
      </c>
      <c r="D73" s="57" t="s">
        <v>56</v>
      </c>
      <c r="E73" s="16" t="s">
        <v>57</v>
      </c>
      <c r="F73" s="18" t="s">
        <v>58</v>
      </c>
      <c r="G73" s="40" t="s">
        <v>839</v>
      </c>
      <c r="H73" s="19"/>
      <c r="I73" s="19"/>
      <c r="J73" s="19"/>
      <c r="K73" s="19">
        <v>5</v>
      </c>
      <c r="L73" s="19" t="s">
        <v>75</v>
      </c>
      <c r="M73" s="19">
        <v>2</v>
      </c>
      <c r="N73" s="19">
        <v>61</v>
      </c>
      <c r="O73" s="19" t="s">
        <v>60</v>
      </c>
      <c r="P73" s="17"/>
      <c r="Q73" s="19"/>
      <c r="R73" s="19"/>
      <c r="S73" s="19">
        <v>2</v>
      </c>
      <c r="T73" s="19"/>
      <c r="U73" s="19"/>
      <c r="V73" s="19"/>
      <c r="W73" s="19">
        <v>1</v>
      </c>
      <c r="X73" s="20"/>
      <c r="Y73" s="19"/>
      <c r="Z73" s="13">
        <f>IF(ISBLANK($X73), SUM(R73:W73), 1)</f>
        <v>3</v>
      </c>
      <c r="AA73" s="19" t="s">
        <v>9</v>
      </c>
      <c r="AB73" s="19" t="s">
        <v>9</v>
      </c>
      <c r="AC73" s="22" t="s">
        <v>60</v>
      </c>
      <c r="AD73" s="19" t="s">
        <v>9</v>
      </c>
      <c r="AE73" s="19" t="str">
        <f>IF(K73&lt;4,"X","")</f>
        <v/>
      </c>
      <c r="AF73" s="19" t="str">
        <f>IF(COUNTBLANK(O73:Q73)&lt;=1,"X","")</f>
        <v/>
      </c>
      <c r="AG73" s="19">
        <f>$I73</f>
        <v>0</v>
      </c>
      <c r="AH73" s="19" t="str">
        <f>IF($S73 &gt; 0, "X", "")</f>
        <v>X</v>
      </c>
      <c r="AI73" s="17" t="str">
        <f>IF(ISNUMBER(SEARCH("tuck", $F73, 1)), "X", "")</f>
        <v/>
      </c>
      <c r="AJ73" s="17" t="str">
        <f>IF(AND(SUM(R73:W73) = 3, ISBLANK($X73)), "X", "")</f>
        <v>X</v>
      </c>
      <c r="AK73" s="19" t="str">
        <f>IF(OR($L73="ground", $L73="wild"), "X", "")</f>
        <v/>
      </c>
      <c r="AL73" s="19">
        <f>$H73</f>
        <v>0</v>
      </c>
      <c r="AM73" s="17" t="str">
        <f>IF($U73 &gt; 0, "X", "")</f>
        <v/>
      </c>
      <c r="AN73" s="19" t="str">
        <f>IF(AND($R73 &gt; 0, ISBLANK($W73), ISBLANK($S73), ISBLANK($T73), ISBLANK($U73), ISBLANK($V73)), "X", "")</f>
        <v/>
      </c>
      <c r="AO73" s="19" t="str">
        <f>IF(AND(NOT(ISBLANK($O73)), ISBLANK($P73), ISBLANK($Q73)), "X", "")</f>
        <v>X</v>
      </c>
      <c r="AP73" s="19" t="str">
        <f>IF(N73&gt;65,"X","")</f>
        <v/>
      </c>
      <c r="AQ73" s="19" t="str">
        <f>IF(OR($L73="cavity", $L73="wild"), "X", "")</f>
        <v/>
      </c>
      <c r="AR73" s="17" t="str">
        <f>IF($W73 &gt; 0, "X", "")</f>
        <v>X</v>
      </c>
      <c r="AS73" s="19" t="str">
        <f>IF(N73&lt;=30,"X","")</f>
        <v/>
      </c>
      <c r="AT73" s="19" t="str">
        <f>IF(OR($L73="platform", $L73="wild"), "X", "")</f>
        <v>X</v>
      </c>
      <c r="AU73" s="19" t="str">
        <f>IF(AND(NOT(ISBLANK($P73)), ISBLANK($Q73), ISBLANK($O73)), "X", "")</f>
        <v/>
      </c>
      <c r="AV73" s="17" t="str">
        <f>IF($V73 &gt; 0, "X", "")</f>
        <v/>
      </c>
      <c r="AW73" s="17" t="str">
        <f>IF($T73 &gt; 0, "X", "")</f>
        <v/>
      </c>
      <c r="AX73" s="19" t="str">
        <f>IF(AND(NOT(ISBLANK($Q73)), ISBLANK($O73), ISBLANK($P73)), "X", "")</f>
        <v/>
      </c>
      <c r="AY73" s="19" t="str">
        <f>IF(OR($L73="bowl", $L73="wild"), "X", "")</f>
        <v/>
      </c>
    </row>
    <row r="74" spans="1:51" ht="15.75" x14ac:dyDescent="0.5">
      <c r="A74" s="39" t="s">
        <v>156</v>
      </c>
      <c r="B74" s="39" t="s">
        <v>158</v>
      </c>
      <c r="C74" s="17" t="s">
        <v>69</v>
      </c>
      <c r="D74" s="57" t="s">
        <v>56</v>
      </c>
      <c r="E74" s="16" t="s">
        <v>106</v>
      </c>
      <c r="F74" s="18" t="s">
        <v>159</v>
      </c>
      <c r="G74" s="40" t="s">
        <v>864</v>
      </c>
      <c r="H74" s="19"/>
      <c r="I74" s="19"/>
      <c r="J74" s="19"/>
      <c r="K74" s="19">
        <v>2</v>
      </c>
      <c r="L74" s="19" t="s">
        <v>59</v>
      </c>
      <c r="M74" s="19">
        <v>6</v>
      </c>
      <c r="N74" s="19">
        <v>16</v>
      </c>
      <c r="O74" s="17" t="s">
        <v>60</v>
      </c>
      <c r="P74" s="17"/>
      <c r="Q74" s="17"/>
      <c r="R74" s="19">
        <v>1</v>
      </c>
      <c r="S74" s="19">
        <v>1</v>
      </c>
      <c r="T74" s="19"/>
      <c r="U74" s="19"/>
      <c r="V74" s="19"/>
      <c r="W74" s="19"/>
      <c r="X74" s="20"/>
      <c r="Y74" s="19"/>
      <c r="Z74" s="13">
        <f>IF(ISBLANK($X74), SUM(R74:W74), 1)</f>
        <v>2</v>
      </c>
      <c r="AA74" s="19" t="s">
        <v>9</v>
      </c>
      <c r="AB74" s="19" t="s">
        <v>9</v>
      </c>
      <c r="AC74" s="22" t="s">
        <v>9</v>
      </c>
      <c r="AD74" s="19" t="s">
        <v>60</v>
      </c>
      <c r="AE74" s="19" t="str">
        <f>IF(K74&lt;4,"X","")</f>
        <v>X</v>
      </c>
      <c r="AF74" s="19" t="str">
        <f>IF(COUNTBLANK(O74:Q74)&lt;=1,"X","")</f>
        <v/>
      </c>
      <c r="AG74" s="19">
        <f>$I74</f>
        <v>0</v>
      </c>
      <c r="AH74" s="19" t="str">
        <f>IF($S74 &gt; 0, "X", "")</f>
        <v>X</v>
      </c>
      <c r="AI74" s="17" t="str">
        <f>IF(ISNUMBER(SEARCH("tuck", $F74, 1)), "X", "")</f>
        <v/>
      </c>
      <c r="AJ74" s="17" t="str">
        <f>IF(AND(SUM(R74:W74) = 3, ISBLANK($X74)), "X", "")</f>
        <v/>
      </c>
      <c r="AK74" s="19" t="str">
        <f>IF(OR($L74="ground", $L74="wild"), "X", "")</f>
        <v/>
      </c>
      <c r="AL74" s="19">
        <f>$H74</f>
        <v>0</v>
      </c>
      <c r="AM74" s="17" t="str">
        <f>IF($U74 &gt; 0, "X", "")</f>
        <v/>
      </c>
      <c r="AN74" s="19" t="str">
        <f>IF(AND($R74 &gt; 0, ISBLANK($W74), ISBLANK($S74), ISBLANK($T74), ISBLANK($U74), ISBLANK($V74)), "X", "")</f>
        <v/>
      </c>
      <c r="AO74" s="19" t="str">
        <f>IF(AND(NOT(ISBLANK($O74)), ISBLANK($P74), ISBLANK($Q74)), "X", "")</f>
        <v>X</v>
      </c>
      <c r="AP74" s="19" t="str">
        <f>IF(N74&gt;65,"X","")</f>
        <v/>
      </c>
      <c r="AQ74" s="19" t="str">
        <f>IF(OR($L74="cavity", $L74="wild"), "X", "")</f>
        <v>X</v>
      </c>
      <c r="AR74" s="17" t="str">
        <f>IF($W74 &gt; 0, "X", "")</f>
        <v/>
      </c>
      <c r="AS74" s="19" t="str">
        <f>IF(N74&lt;=30,"X","")</f>
        <v>X</v>
      </c>
      <c r="AT74" s="19" t="str">
        <f>IF(OR($L74="platform", $L74="wild"), "X", "")</f>
        <v/>
      </c>
      <c r="AU74" s="19" t="str">
        <f>IF(AND(NOT(ISBLANK($P74)), ISBLANK($Q74), ISBLANK($O74)), "X", "")</f>
        <v/>
      </c>
      <c r="AV74" s="17" t="str">
        <f>IF($V74 &gt; 0, "X", "")</f>
        <v/>
      </c>
      <c r="AW74" s="17" t="str">
        <f>IF($T74 &gt; 0, "X", "")</f>
        <v/>
      </c>
      <c r="AX74" s="19" t="str">
        <f>IF(AND(NOT(ISBLANK($Q74)), ISBLANK($O74), ISBLANK($P74)), "X", "")</f>
        <v/>
      </c>
      <c r="AY74" s="19" t="str">
        <f>IF(OR($L74="bowl", $L74="wild"), "X", "")</f>
        <v/>
      </c>
    </row>
    <row r="75" spans="1:51" ht="15.75" x14ac:dyDescent="0.5">
      <c r="A75" s="39" t="s">
        <v>161</v>
      </c>
      <c r="B75" s="39" t="s">
        <v>162</v>
      </c>
      <c r="C75" s="17" t="s">
        <v>69</v>
      </c>
      <c r="D75" s="41" t="s">
        <v>85</v>
      </c>
      <c r="E75" s="16" t="s">
        <v>118</v>
      </c>
      <c r="F75" s="18" t="s">
        <v>164</v>
      </c>
      <c r="G75" s="40" t="s">
        <v>876</v>
      </c>
      <c r="H75" s="19"/>
      <c r="I75" s="19"/>
      <c r="J75" s="19"/>
      <c r="K75" s="19">
        <v>4</v>
      </c>
      <c r="L75" s="19" t="s">
        <v>87</v>
      </c>
      <c r="M75" s="19">
        <v>5</v>
      </c>
      <c r="N75" s="19">
        <v>36</v>
      </c>
      <c r="O75" s="17" t="s">
        <v>60</v>
      </c>
      <c r="P75" s="17"/>
      <c r="Q75" s="19"/>
      <c r="R75" s="17">
        <v>1</v>
      </c>
      <c r="S75" s="17"/>
      <c r="T75" s="19">
        <v>2</v>
      </c>
      <c r="U75" s="19"/>
      <c r="V75" s="19"/>
      <c r="W75" s="19"/>
      <c r="X75" s="20"/>
      <c r="Y75" s="19"/>
      <c r="Z75" s="13">
        <f>IF(ISBLANK($X75), SUM(R75:W75), 1)</f>
        <v>3</v>
      </c>
      <c r="AA75" s="19" t="s">
        <v>9</v>
      </c>
      <c r="AB75" s="19" t="s">
        <v>9</v>
      </c>
      <c r="AC75" s="22" t="s">
        <v>9</v>
      </c>
      <c r="AD75" s="19" t="s">
        <v>60</v>
      </c>
      <c r="AE75" s="19" t="str">
        <f>IF(K75&lt;4,"X","")</f>
        <v/>
      </c>
      <c r="AF75" s="19" t="str">
        <f>IF(COUNTBLANK(O75:Q75)&lt;=1,"X","")</f>
        <v/>
      </c>
      <c r="AG75" s="19">
        <f>$I75</f>
        <v>0</v>
      </c>
      <c r="AH75" s="19" t="str">
        <f>IF($S75 &gt; 0, "X", "")</f>
        <v/>
      </c>
      <c r="AI75" s="17" t="str">
        <f>IF(ISNUMBER(SEARCH("tuck", $F75, 1)), "X", "")</f>
        <v/>
      </c>
      <c r="AJ75" s="17" t="str">
        <f>IF(AND(SUM(R75:W75) = 3, ISBLANK($X75)), "X", "")</f>
        <v>X</v>
      </c>
      <c r="AK75" s="19" t="str">
        <f>IF(OR($L75="ground", $L75="wild"), "X", "")</f>
        <v/>
      </c>
      <c r="AL75" s="19">
        <f>$H75</f>
        <v>0</v>
      </c>
      <c r="AM75" s="17" t="str">
        <f>IF($U75 &gt; 0, "X", "")</f>
        <v/>
      </c>
      <c r="AN75" s="19" t="str">
        <f>IF(AND($R75 &gt; 0, ISBLANK($W75), ISBLANK($S75), ISBLANK($T75), ISBLANK($U75), ISBLANK($V75)), "X", "")</f>
        <v/>
      </c>
      <c r="AO75" s="19" t="str">
        <f>IF(AND(NOT(ISBLANK($O75)), ISBLANK($P75), ISBLANK($Q75)), "X", "")</f>
        <v>X</v>
      </c>
      <c r="AP75" s="19" t="str">
        <f>IF(N75&gt;65,"X","")</f>
        <v/>
      </c>
      <c r="AQ75" s="19" t="str">
        <f>IF(OR($L75="cavity", $L75="wild"), "X", "")</f>
        <v/>
      </c>
      <c r="AR75" s="17" t="str">
        <f>IF($W75 &gt; 0, "X", "")</f>
        <v/>
      </c>
      <c r="AS75" s="19" t="str">
        <f>IF(N75&lt;=30,"X","")</f>
        <v/>
      </c>
      <c r="AT75" s="19" t="str">
        <f>IF(OR($L75="platform", $L75="wild"), "X", "")</f>
        <v/>
      </c>
      <c r="AU75" s="19" t="str">
        <f>IF(AND(NOT(ISBLANK($P75)), ISBLANK($Q75), ISBLANK($O75)), "X", "")</f>
        <v/>
      </c>
      <c r="AV75" s="17" t="str">
        <f>IF($V75 &gt; 0, "X", "")</f>
        <v/>
      </c>
      <c r="AW75" s="17" t="str">
        <f>IF($T75 &gt; 0, "X", "")</f>
        <v>X</v>
      </c>
      <c r="AX75" s="19" t="str">
        <f>IF(AND(NOT(ISBLANK($Q75)), ISBLANK($O75), ISBLANK($P75)), "X", "")</f>
        <v/>
      </c>
      <c r="AY75" s="19" t="str">
        <f>IF(OR($L75="bowl", $L75="wild"), "X", "")</f>
        <v>X</v>
      </c>
    </row>
    <row r="76" spans="1:51" ht="15.75" x14ac:dyDescent="0.5">
      <c r="A76" s="39" t="s">
        <v>167</v>
      </c>
      <c r="B76" s="39" t="s">
        <v>168</v>
      </c>
      <c r="C76" s="17" t="s">
        <v>69</v>
      </c>
      <c r="D76" s="41" t="s">
        <v>85</v>
      </c>
      <c r="E76" s="16" t="s">
        <v>169</v>
      </c>
      <c r="F76" s="18" t="s">
        <v>170</v>
      </c>
      <c r="G76" s="40" t="s">
        <v>875</v>
      </c>
      <c r="H76" s="19" t="s">
        <v>60</v>
      </c>
      <c r="I76" s="19"/>
      <c r="J76" s="19"/>
      <c r="K76" s="19">
        <v>4</v>
      </c>
      <c r="L76" s="19" t="s">
        <v>75</v>
      </c>
      <c r="M76" s="19">
        <v>2</v>
      </c>
      <c r="N76" s="19">
        <v>123</v>
      </c>
      <c r="O76" s="19" t="s">
        <v>60</v>
      </c>
      <c r="P76" s="19" t="s">
        <v>60</v>
      </c>
      <c r="Q76" s="17" t="s">
        <v>60</v>
      </c>
      <c r="R76" s="19"/>
      <c r="S76" s="19"/>
      <c r="T76" s="19"/>
      <c r="U76" s="19"/>
      <c r="V76" s="19">
        <v>1</v>
      </c>
      <c r="W76" s="19"/>
      <c r="X76" s="20"/>
      <c r="Y76" s="19" t="s">
        <v>60</v>
      </c>
      <c r="Z76" s="13">
        <f>IF(ISBLANK($X76), SUM(R76:W76), 1)</f>
        <v>1</v>
      </c>
      <c r="AA76" s="19" t="s">
        <v>9</v>
      </c>
      <c r="AB76" s="19" t="s">
        <v>9</v>
      </c>
      <c r="AC76" s="22" t="s">
        <v>9</v>
      </c>
      <c r="AD76" s="19" t="s">
        <v>9</v>
      </c>
      <c r="AE76" s="19" t="str">
        <f>IF(K76&lt;4,"X","")</f>
        <v/>
      </c>
      <c r="AF76" s="19" t="str">
        <f>IF(COUNTBLANK(O76:Q76)&lt;=1,"X","")</f>
        <v>X</v>
      </c>
      <c r="AG76" s="19">
        <f>$I76</f>
        <v>0</v>
      </c>
      <c r="AH76" s="19" t="str">
        <f>IF($S76 &gt; 0, "X", "")</f>
        <v/>
      </c>
      <c r="AI76" s="17" t="str">
        <f>IF(ISNUMBER(SEARCH("tuck", $F76, 1)), "X", "")</f>
        <v>X</v>
      </c>
      <c r="AJ76" s="17" t="str">
        <f>IF(AND(SUM(R76:W76) = 3, ISBLANK($X76)), "X", "")</f>
        <v/>
      </c>
      <c r="AK76" s="19" t="str">
        <f>IF(OR($L76="ground", $L76="wild"), "X", "")</f>
        <v/>
      </c>
      <c r="AL76" s="19" t="str">
        <f>$H76</f>
        <v>X</v>
      </c>
      <c r="AM76" s="17" t="str">
        <f>IF($U76 &gt; 0, "X", "")</f>
        <v/>
      </c>
      <c r="AN76" s="19" t="str">
        <f>IF(AND($R76 &gt; 0, ISBLANK($W76), ISBLANK($S76), ISBLANK($T76), ISBLANK($U76), ISBLANK($V76)), "X", "")</f>
        <v/>
      </c>
      <c r="AO76" s="19" t="str">
        <f>IF(AND(NOT(ISBLANK($O76)), ISBLANK($P76), ISBLANK($Q76)), "X", "")</f>
        <v/>
      </c>
      <c r="AP76" s="19" t="str">
        <f>IF(N76&gt;65,"X","")</f>
        <v>X</v>
      </c>
      <c r="AQ76" s="19" t="str">
        <f>IF(OR($L76="cavity", $L76="wild"), "X", "")</f>
        <v/>
      </c>
      <c r="AR76" s="17" t="str">
        <f>IF($W76 &gt; 0, "X", "")</f>
        <v/>
      </c>
      <c r="AS76" s="19" t="str">
        <f>IF(N76&lt;=30,"X","")</f>
        <v/>
      </c>
      <c r="AT76" s="19" t="str">
        <f>IF(OR($L76="platform", $L76="wild"), "X", "")</f>
        <v>X</v>
      </c>
      <c r="AU76" s="19" t="str">
        <f>IF(AND(NOT(ISBLANK($P76)), ISBLANK($Q76), ISBLANK($O76)), "X", "")</f>
        <v/>
      </c>
      <c r="AV76" s="17" t="str">
        <f>IF($V76 &gt; 0, "X", "")</f>
        <v>X</v>
      </c>
      <c r="AW76" s="17" t="str">
        <f>IF($T76 &gt; 0, "X", "")</f>
        <v/>
      </c>
      <c r="AX76" s="19" t="str">
        <f>IF(AND(NOT(ISBLANK($Q76)), ISBLANK($O76), ISBLANK($P76)), "X", "")</f>
        <v/>
      </c>
      <c r="AY76" s="19" t="str">
        <f>IF(OR($L76="bowl", $L76="wild"), "X", "")</f>
        <v/>
      </c>
    </row>
    <row r="77" spans="1:51" ht="15.75" x14ac:dyDescent="0.5">
      <c r="A77" s="39" t="s">
        <v>184</v>
      </c>
      <c r="B77" s="39" t="s">
        <v>185</v>
      </c>
      <c r="C77" s="17" t="s">
        <v>69</v>
      </c>
      <c r="D77" s="41" t="s">
        <v>63</v>
      </c>
      <c r="E77" s="16" t="s">
        <v>64</v>
      </c>
      <c r="F77" s="18" t="s">
        <v>186</v>
      </c>
      <c r="G77" s="40" t="s">
        <v>867</v>
      </c>
      <c r="H77" s="19"/>
      <c r="I77" s="19"/>
      <c r="J77" s="19"/>
      <c r="K77" s="19">
        <v>4</v>
      </c>
      <c r="L77" s="19" t="s">
        <v>325</v>
      </c>
      <c r="M77" s="19">
        <v>0</v>
      </c>
      <c r="N77" s="19">
        <v>57</v>
      </c>
      <c r="O77" s="17" t="s">
        <v>60</v>
      </c>
      <c r="P77" s="19" t="s">
        <v>60</v>
      </c>
      <c r="Q77" s="19"/>
      <c r="R77" s="19">
        <v>2</v>
      </c>
      <c r="S77" s="19"/>
      <c r="T77" s="19"/>
      <c r="U77" s="19"/>
      <c r="V77" s="19"/>
      <c r="W77" s="19"/>
      <c r="X77" s="20"/>
      <c r="Y77" s="19"/>
      <c r="Z77" s="13">
        <f>IF(ISBLANK($X77), SUM(R77:W77), 1)</f>
        <v>2</v>
      </c>
      <c r="AA77" s="19" t="s">
        <v>9</v>
      </c>
      <c r="AB77" s="19" t="s">
        <v>9</v>
      </c>
      <c r="AC77" s="22" t="s">
        <v>9</v>
      </c>
      <c r="AD77" s="19" t="s">
        <v>9</v>
      </c>
      <c r="AE77" s="19" t="str">
        <f>IF(K77&lt;4,"X","")</f>
        <v/>
      </c>
      <c r="AF77" s="19" t="str">
        <f>IF(COUNTBLANK(O77:Q77)&lt;=1,"X","")</f>
        <v>X</v>
      </c>
      <c r="AG77" s="19">
        <f>$I77</f>
        <v>0</v>
      </c>
      <c r="AH77" s="19" t="str">
        <f>IF($S77 &gt; 0, "X", "")</f>
        <v/>
      </c>
      <c r="AI77" s="17" t="str">
        <f>IF(ISNUMBER(SEARCH("tuck", $F77, 1)), "X", "")</f>
        <v/>
      </c>
      <c r="AJ77" s="17" t="str">
        <f>IF(AND(SUM(R77:W77) = 3, ISBLANK($X77)), "X", "")</f>
        <v/>
      </c>
      <c r="AK77" s="19" t="str">
        <f>IF(OR($L77="ground", $L77="wild"), "X", "")</f>
        <v/>
      </c>
      <c r="AL77" s="19">
        <f>$H77</f>
        <v>0</v>
      </c>
      <c r="AM77" s="17" t="str">
        <f>IF($U77 &gt; 0, "X", "")</f>
        <v/>
      </c>
      <c r="AN77" s="19" t="str">
        <f>IF(AND($R77 &gt; 0, ISBLANK($W77), ISBLANK($S77), ISBLANK($T77), ISBLANK($U77), ISBLANK($V77)), "X", "")</f>
        <v>X</v>
      </c>
      <c r="AO77" s="19" t="str">
        <f>IF(AND(NOT(ISBLANK($O77)), ISBLANK($P77), ISBLANK($Q77)), "X", "")</f>
        <v/>
      </c>
      <c r="AP77" s="19" t="str">
        <f>IF(N77&gt;65,"X","")</f>
        <v/>
      </c>
      <c r="AQ77" s="19" t="str">
        <f>IF(OR($L77="cavity", $L77="wild"), "X", "")</f>
        <v/>
      </c>
      <c r="AR77" s="17" t="str">
        <f>IF($W77 &gt; 0, "X", "")</f>
        <v/>
      </c>
      <c r="AS77" s="19" t="str">
        <f>IF(N77&lt;=30,"X","")</f>
        <v/>
      </c>
      <c r="AT77" s="19" t="str">
        <f>IF(OR($L77="platform", $L77="wild"), "X", "")</f>
        <v/>
      </c>
      <c r="AU77" s="19" t="str">
        <f>IF(AND(NOT(ISBLANK($P77)), ISBLANK($Q77), ISBLANK($O77)), "X", "")</f>
        <v/>
      </c>
      <c r="AV77" s="17" t="str">
        <f>IF($V77 &gt; 0, "X", "")</f>
        <v/>
      </c>
      <c r="AW77" s="17" t="str">
        <f>IF($T77 &gt; 0, "X", "")</f>
        <v/>
      </c>
      <c r="AX77" s="19" t="str">
        <f>IF(AND(NOT(ISBLANK($Q77)), ISBLANK($O77), ISBLANK($P77)), "X", "")</f>
        <v/>
      </c>
      <c r="AY77" s="19" t="str">
        <f>IF(OR($L77="bowl", $L77="wild"), "X", "")</f>
        <v/>
      </c>
    </row>
    <row r="78" spans="1:51" ht="15.75" x14ac:dyDescent="0.5">
      <c r="A78" s="39" t="s">
        <v>190</v>
      </c>
      <c r="B78" s="39" t="s">
        <v>191</v>
      </c>
      <c r="C78" s="17" t="s">
        <v>69</v>
      </c>
      <c r="D78" s="41" t="s">
        <v>97</v>
      </c>
      <c r="E78" s="30" t="s">
        <v>64</v>
      </c>
      <c r="F78" s="18" t="s">
        <v>192</v>
      </c>
      <c r="G78" s="40" t="s">
        <v>866</v>
      </c>
      <c r="H78" s="19"/>
      <c r="I78" s="19"/>
      <c r="J78" s="17"/>
      <c r="K78" s="17">
        <v>2</v>
      </c>
      <c r="L78" s="17" t="s">
        <v>59</v>
      </c>
      <c r="M78" s="17">
        <v>4</v>
      </c>
      <c r="N78" s="17">
        <v>73</v>
      </c>
      <c r="O78" s="17" t="s">
        <v>60</v>
      </c>
      <c r="P78" s="19"/>
      <c r="Q78" s="19" t="s">
        <v>60</v>
      </c>
      <c r="R78" s="17">
        <v>1</v>
      </c>
      <c r="S78" s="17"/>
      <c r="T78" s="19"/>
      <c r="U78" s="19">
        <v>1</v>
      </c>
      <c r="V78" s="19"/>
      <c r="W78" s="19"/>
      <c r="X78" s="20"/>
      <c r="Y78" s="19"/>
      <c r="Z78" s="13">
        <f>IF(ISBLANK($X78), SUM(R78:W78), 1)</f>
        <v>2</v>
      </c>
      <c r="AA78" s="19" t="s">
        <v>60</v>
      </c>
      <c r="AB78" s="19" t="s">
        <v>9</v>
      </c>
      <c r="AC78" s="22" t="s">
        <v>9</v>
      </c>
      <c r="AD78" s="19" t="s">
        <v>60</v>
      </c>
      <c r="AE78" s="19" t="str">
        <f>IF(K78&lt;4,"X","")</f>
        <v>X</v>
      </c>
      <c r="AF78" s="19" t="str">
        <f>IF(COUNTBLANK(O78:Q78)&lt;=1,"X","")</f>
        <v>X</v>
      </c>
      <c r="AG78" s="19">
        <f>$I78</f>
        <v>0</v>
      </c>
      <c r="AH78" s="19" t="str">
        <f>IF($S78 &gt; 0, "X", "")</f>
        <v/>
      </c>
      <c r="AI78" s="17" t="str">
        <f>IF(ISNUMBER(SEARCH("tuck", $F78, 1)), "X", "")</f>
        <v/>
      </c>
      <c r="AJ78" s="17" t="str">
        <f>IF(AND(SUM(R78:W78) = 3, ISBLANK($X78)), "X", "")</f>
        <v/>
      </c>
      <c r="AK78" s="19" t="str">
        <f>IF(OR($L78="ground", $L78="wild"), "X", "")</f>
        <v/>
      </c>
      <c r="AL78" s="19">
        <f>$H78</f>
        <v>0</v>
      </c>
      <c r="AM78" s="17" t="str">
        <f>IF($U78 &gt; 0, "X", "")</f>
        <v>X</v>
      </c>
      <c r="AN78" s="19" t="str">
        <f>IF(AND($R78 &gt; 0, ISBLANK($W78), ISBLANK($S78), ISBLANK($T78), ISBLANK($U78), ISBLANK($V78)), "X", "")</f>
        <v/>
      </c>
      <c r="AO78" s="19" t="str">
        <f>IF(AND(NOT(ISBLANK($O78)), ISBLANK($P78), ISBLANK($Q78)), "X", "")</f>
        <v/>
      </c>
      <c r="AP78" s="19" t="str">
        <f>IF(N78&gt;65,"X","")</f>
        <v>X</v>
      </c>
      <c r="AQ78" s="19" t="str">
        <f>IF(OR($L78="cavity", $L78="wild"), "X", "")</f>
        <v>X</v>
      </c>
      <c r="AR78" s="17" t="str">
        <f>IF($W78 &gt; 0, "X", "")</f>
        <v/>
      </c>
      <c r="AS78" s="19" t="str">
        <f>IF(N78&lt;=30,"X","")</f>
        <v/>
      </c>
      <c r="AT78" s="19" t="str">
        <f>IF(OR($L78="platform", $L78="wild"), "X", "")</f>
        <v/>
      </c>
      <c r="AU78" s="19" t="str">
        <f>IF(AND(NOT(ISBLANK($P78)), ISBLANK($Q78), ISBLANK($O78)), "X", "")</f>
        <v/>
      </c>
      <c r="AV78" s="17" t="str">
        <f>IF($V78 &gt; 0, "X", "")</f>
        <v/>
      </c>
      <c r="AW78" s="17" t="str">
        <f>IF($T78 &gt; 0, "X", "")</f>
        <v/>
      </c>
      <c r="AX78" s="19" t="str">
        <f>IF(AND(NOT(ISBLANK($Q78)), ISBLANK($O78), ISBLANK($P78)), "X", "")</f>
        <v/>
      </c>
      <c r="AY78" s="19" t="str">
        <f>IF(OR($L78="bowl", $L78="wild"), "X", "")</f>
        <v/>
      </c>
    </row>
    <row r="79" spans="1:51" ht="15.75" x14ac:dyDescent="0.5">
      <c r="A79" s="40" t="s">
        <v>456</v>
      </c>
      <c r="B79" s="40" t="s">
        <v>457</v>
      </c>
      <c r="C79" s="17" t="s">
        <v>55</v>
      </c>
      <c r="D79" s="41" t="s">
        <v>56</v>
      </c>
      <c r="E79" s="30" t="s">
        <v>10</v>
      </c>
      <c r="F79" s="18" t="s">
        <v>312</v>
      </c>
      <c r="G79" s="40" t="s">
        <v>849</v>
      </c>
      <c r="H79" s="19"/>
      <c r="I79" s="19" t="s">
        <v>60</v>
      </c>
      <c r="J79" s="17"/>
      <c r="K79" s="17">
        <v>3</v>
      </c>
      <c r="L79" s="17" t="s">
        <v>87</v>
      </c>
      <c r="M79" s="17">
        <v>3</v>
      </c>
      <c r="N79" s="17">
        <v>43</v>
      </c>
      <c r="O79" s="17" t="s">
        <v>60</v>
      </c>
      <c r="P79" s="19" t="s">
        <v>60</v>
      </c>
      <c r="Q79" s="19" t="s">
        <v>60</v>
      </c>
      <c r="R79" s="17"/>
      <c r="S79" s="19">
        <v>1</v>
      </c>
      <c r="T79" s="17"/>
      <c r="U79" s="19"/>
      <c r="V79" s="19"/>
      <c r="W79" s="19">
        <v>1</v>
      </c>
      <c r="X79" s="20"/>
      <c r="Y79" s="19"/>
      <c r="Z79" s="13">
        <f>IF(ISBLANK($X79), SUM(R79:W79), 1)</f>
        <v>2</v>
      </c>
      <c r="AA79" s="19" t="s">
        <v>9</v>
      </c>
      <c r="AB79" s="19" t="s">
        <v>9</v>
      </c>
      <c r="AC79" s="22" t="s">
        <v>9</v>
      </c>
      <c r="AD79" s="19" t="s">
        <v>9</v>
      </c>
      <c r="AE79" s="19" t="str">
        <f>IF(K79&lt;4,"X","")</f>
        <v>X</v>
      </c>
      <c r="AF79" s="19" t="str">
        <f>IF(COUNTBLANK(O79:Q79)&lt;=1,"X","")</f>
        <v>X</v>
      </c>
      <c r="AG79" s="19" t="str">
        <f>$I79</f>
        <v>X</v>
      </c>
      <c r="AH79" s="19" t="str">
        <f>IF($S79 &gt; 0, "X", "")</f>
        <v>X</v>
      </c>
      <c r="AI79" s="17" t="str">
        <f>IF(ISNUMBER(SEARCH("tuck", $F79, 1)), "X", "")</f>
        <v>X</v>
      </c>
      <c r="AJ79" s="17" t="str">
        <f>IF(AND(SUM(R79:W79) = 3, ISBLANK($X79)), "X", "")</f>
        <v/>
      </c>
      <c r="AK79" s="19" t="str">
        <f>IF(OR($L79="ground", $L79="wild"), "X", "")</f>
        <v/>
      </c>
      <c r="AL79" s="19">
        <f>$H79</f>
        <v>0</v>
      </c>
      <c r="AM79" s="17" t="str">
        <f>IF($U79 &gt; 0, "X", "")</f>
        <v/>
      </c>
      <c r="AN79" s="19" t="str">
        <f>IF(AND($R79 &gt; 0, ISBLANK($W79), ISBLANK($S79), ISBLANK($T79), ISBLANK($U79), ISBLANK($V79)), "X", "")</f>
        <v/>
      </c>
      <c r="AO79" s="19" t="str">
        <f>IF(AND(NOT(ISBLANK($O79)), ISBLANK($P79), ISBLANK($Q79)), "X", "")</f>
        <v/>
      </c>
      <c r="AP79" s="19" t="str">
        <f>IF(N79&gt;65,"X","")</f>
        <v/>
      </c>
      <c r="AQ79" s="19" t="str">
        <f>IF(OR($L79="cavity", $L79="wild"), "X", "")</f>
        <v/>
      </c>
      <c r="AR79" s="17" t="str">
        <f>IF($W79 &gt; 0, "X", "")</f>
        <v>X</v>
      </c>
      <c r="AS79" s="19" t="str">
        <f>IF(N79&lt;=30,"X","")</f>
        <v/>
      </c>
      <c r="AT79" s="19" t="str">
        <f>IF(OR($L79="platform", $L79="wild"), "X", "")</f>
        <v/>
      </c>
      <c r="AU79" s="19" t="str">
        <f>IF(AND(NOT(ISBLANK($P79)), ISBLANK($Q79), ISBLANK($O79)), "X", "")</f>
        <v/>
      </c>
      <c r="AV79" s="17" t="str">
        <f>IF($V79 &gt; 0, "X", "")</f>
        <v/>
      </c>
      <c r="AW79" s="17" t="str">
        <f>IF($T79 &gt; 0, "X", "")</f>
        <v/>
      </c>
      <c r="AX79" s="19" t="str">
        <f>IF(AND(NOT(ISBLANK($Q79)), ISBLANK($O79), ISBLANK($P79)), "X", "")</f>
        <v/>
      </c>
      <c r="AY79" s="19" t="str">
        <f>IF(OR($L79="bowl", $L79="wild"), "X", "")</f>
        <v>X</v>
      </c>
    </row>
    <row r="80" spans="1:51" ht="15.75" x14ac:dyDescent="0.5">
      <c r="A80" s="39" t="s">
        <v>175</v>
      </c>
      <c r="B80" s="39" t="s">
        <v>176</v>
      </c>
      <c r="C80" s="17" t="s">
        <v>69</v>
      </c>
      <c r="D80" s="41" t="s">
        <v>56</v>
      </c>
      <c r="E80" s="30" t="s">
        <v>10</v>
      </c>
      <c r="F80" s="18" t="s">
        <v>177</v>
      </c>
      <c r="G80" s="40" t="s">
        <v>871</v>
      </c>
      <c r="H80" s="17"/>
      <c r="I80" s="19" t="s">
        <v>60</v>
      </c>
      <c r="J80" s="17"/>
      <c r="K80" s="17">
        <v>4</v>
      </c>
      <c r="L80" s="17" t="s">
        <v>87</v>
      </c>
      <c r="M80" s="17">
        <v>2</v>
      </c>
      <c r="N80" s="17">
        <v>23</v>
      </c>
      <c r="O80" s="17" t="s">
        <v>60</v>
      </c>
      <c r="P80" s="17" t="s">
        <v>60</v>
      </c>
      <c r="Q80" s="17"/>
      <c r="R80" s="19">
        <v>1</v>
      </c>
      <c r="S80" s="19">
        <v>1</v>
      </c>
      <c r="T80" s="19"/>
      <c r="U80" s="19"/>
      <c r="V80" s="17"/>
      <c r="W80" s="19"/>
      <c r="X80" s="20" t="s">
        <v>60</v>
      </c>
      <c r="Y80" s="17"/>
      <c r="Z80" s="13">
        <f>IF(ISBLANK($X80), SUM(R80:W80), 1)</f>
        <v>1</v>
      </c>
      <c r="AA80" s="19" t="s">
        <v>9</v>
      </c>
      <c r="AB80" s="19" t="s">
        <v>9</v>
      </c>
      <c r="AC80" s="22" t="s">
        <v>9</v>
      </c>
      <c r="AD80" s="19" t="s">
        <v>9</v>
      </c>
      <c r="AE80" s="19" t="str">
        <f>IF(K80&lt;4,"X","")</f>
        <v/>
      </c>
      <c r="AF80" s="19" t="str">
        <f>IF(COUNTBLANK(O80:Q80)&lt;=1,"X","")</f>
        <v>X</v>
      </c>
      <c r="AG80" s="19" t="str">
        <f>$I80</f>
        <v>X</v>
      </c>
      <c r="AH80" s="19" t="str">
        <f>IF($S80 &gt; 0, "X", "")</f>
        <v>X</v>
      </c>
      <c r="AI80" s="17" t="str">
        <f>IF(ISNUMBER(SEARCH("tuck", $F80, 1)), "X", "")</f>
        <v>X</v>
      </c>
      <c r="AJ80" s="17" t="str">
        <f>IF(AND(SUM(R80:W80) = 3, ISBLANK($X80)), "X", "")</f>
        <v/>
      </c>
      <c r="AK80" s="19" t="str">
        <f>IF(OR($L80="ground", $L80="wild"), "X", "")</f>
        <v/>
      </c>
      <c r="AL80" s="19">
        <f>$H80</f>
        <v>0</v>
      </c>
      <c r="AM80" s="17" t="str">
        <f>IF($U80 &gt; 0, "X", "")</f>
        <v/>
      </c>
      <c r="AN80" s="19" t="str">
        <f>IF(AND($R80 &gt; 0, ISBLANK($W80), ISBLANK($S80), ISBLANK($T80), ISBLANK($U80), ISBLANK($V80)), "X", "")</f>
        <v/>
      </c>
      <c r="AO80" s="19" t="str">
        <f>IF(AND(NOT(ISBLANK($O80)), ISBLANK($P80), ISBLANK($Q80)), "X", "")</f>
        <v/>
      </c>
      <c r="AP80" s="19" t="str">
        <f>IF(N80&gt;65,"X","")</f>
        <v/>
      </c>
      <c r="AQ80" s="19" t="str">
        <f>IF(OR($L80="cavity", $L80="wild"), "X", "")</f>
        <v/>
      </c>
      <c r="AR80" s="17" t="str">
        <f>IF($W80 &gt; 0, "X", "")</f>
        <v/>
      </c>
      <c r="AS80" s="19" t="str">
        <f>IF(N80&lt;=30,"X","")</f>
        <v>X</v>
      </c>
      <c r="AT80" s="19" t="str">
        <f>IF(OR($L80="platform", $L80="wild"), "X", "")</f>
        <v/>
      </c>
      <c r="AU80" s="19" t="str">
        <f>IF(AND(NOT(ISBLANK($P80)), ISBLANK($Q80), ISBLANK($O80)), "X", "")</f>
        <v/>
      </c>
      <c r="AV80" s="17" t="str">
        <f>IF($V80 &gt; 0, "X", "")</f>
        <v/>
      </c>
      <c r="AW80" s="17" t="str">
        <f>IF($T80 &gt; 0, "X", "")</f>
        <v/>
      </c>
      <c r="AX80" s="19" t="str">
        <f>IF(AND(NOT(ISBLANK($Q80)), ISBLANK($O80), ISBLANK($P80)), "X", "")</f>
        <v/>
      </c>
      <c r="AY80" s="19" t="str">
        <f>IF(OR($L80="bowl", $L80="wild"), "X", "")</f>
        <v>X</v>
      </c>
    </row>
    <row r="81" spans="1:51" ht="15.75" x14ac:dyDescent="0.5">
      <c r="A81" s="39" t="s">
        <v>180</v>
      </c>
      <c r="B81" s="39" t="s">
        <v>181</v>
      </c>
      <c r="C81" s="17" t="s">
        <v>69</v>
      </c>
      <c r="D81" s="41" t="s">
        <v>56</v>
      </c>
      <c r="E81" s="30" t="s">
        <v>10</v>
      </c>
      <c r="F81" s="18" t="s">
        <v>177</v>
      </c>
      <c r="G81" s="40" t="s">
        <v>871</v>
      </c>
      <c r="H81" s="19"/>
      <c r="I81" s="17" t="s">
        <v>60</v>
      </c>
      <c r="J81" s="17"/>
      <c r="K81" s="17">
        <v>3</v>
      </c>
      <c r="L81" s="17" t="s">
        <v>66</v>
      </c>
      <c r="M81" s="17">
        <v>3</v>
      </c>
      <c r="N81" s="17">
        <v>20</v>
      </c>
      <c r="O81" s="17" t="s">
        <v>60</v>
      </c>
      <c r="P81" s="17"/>
      <c r="Q81" s="19" t="s">
        <v>60</v>
      </c>
      <c r="R81" s="17">
        <v>1</v>
      </c>
      <c r="S81" s="17">
        <v>1</v>
      </c>
      <c r="T81" s="19">
        <v>1</v>
      </c>
      <c r="U81" s="19"/>
      <c r="V81" s="19"/>
      <c r="W81" s="19"/>
      <c r="X81" s="20" t="s">
        <v>60</v>
      </c>
      <c r="Y81" s="19"/>
      <c r="Z81" s="13">
        <f>IF(ISBLANK($X81), SUM(R81:W81), 1)</f>
        <v>1</v>
      </c>
      <c r="AA81" s="19" t="s">
        <v>9</v>
      </c>
      <c r="AB81" s="19" t="s">
        <v>9</v>
      </c>
      <c r="AC81" s="22" t="s">
        <v>9</v>
      </c>
      <c r="AD81" s="19" t="s">
        <v>9</v>
      </c>
      <c r="AE81" s="19" t="str">
        <f>IF(K81&lt;4,"X","")</f>
        <v>X</v>
      </c>
      <c r="AF81" s="19" t="str">
        <f>IF(COUNTBLANK(O81:Q81)&lt;=1,"X","")</f>
        <v>X</v>
      </c>
      <c r="AG81" s="19" t="str">
        <f>$I81</f>
        <v>X</v>
      </c>
      <c r="AH81" s="19" t="str">
        <f>IF($S81 &gt; 0, "X", "")</f>
        <v>X</v>
      </c>
      <c r="AI81" s="17" t="str">
        <f>IF(ISNUMBER(SEARCH("tuck", $F81, 1)), "X", "")</f>
        <v>X</v>
      </c>
      <c r="AJ81" s="17" t="str">
        <f>IF(AND(SUM(R81:W81) = 3, ISBLANK($X81)), "X", "")</f>
        <v/>
      </c>
      <c r="AK81" s="19" t="str">
        <f>IF(OR($L81="ground", $L81="wild"), "X", "")</f>
        <v>X</v>
      </c>
      <c r="AL81" s="19">
        <f>$H81</f>
        <v>0</v>
      </c>
      <c r="AM81" s="17" t="str">
        <f>IF($U81 &gt; 0, "X", "")</f>
        <v/>
      </c>
      <c r="AN81" s="19" t="str">
        <f>IF(AND($R81 &gt; 0, ISBLANK($W81), ISBLANK($S81), ISBLANK($T81), ISBLANK($U81), ISBLANK($V81)), "X", "")</f>
        <v/>
      </c>
      <c r="AO81" s="19" t="str">
        <f>IF(AND(NOT(ISBLANK($O81)), ISBLANK($P81), ISBLANK($Q81)), "X", "")</f>
        <v/>
      </c>
      <c r="AP81" s="19" t="str">
        <f>IF(N81&gt;65,"X","")</f>
        <v/>
      </c>
      <c r="AQ81" s="19" t="str">
        <f>IF(OR($L81="cavity", $L81="wild"), "X", "")</f>
        <v/>
      </c>
      <c r="AR81" s="17" t="str">
        <f>IF($W81 &gt; 0, "X", "")</f>
        <v/>
      </c>
      <c r="AS81" s="19" t="str">
        <f>IF(N81&lt;=30,"X","")</f>
        <v>X</v>
      </c>
      <c r="AT81" s="19" t="str">
        <f>IF(OR($L81="platform", $L81="wild"), "X", "")</f>
        <v/>
      </c>
      <c r="AU81" s="19" t="str">
        <f>IF(AND(NOT(ISBLANK($P81)), ISBLANK($Q81), ISBLANK($O81)), "X", "")</f>
        <v/>
      </c>
      <c r="AV81" s="17" t="str">
        <f>IF($V81 &gt; 0, "X", "")</f>
        <v/>
      </c>
      <c r="AW81" s="17" t="str">
        <f>IF($T81 &gt; 0, "X", "")</f>
        <v>X</v>
      </c>
      <c r="AX81" s="19" t="str">
        <f>IF(AND(NOT(ISBLANK($Q81)), ISBLANK($O81), ISBLANK($P81)), "X", "")</f>
        <v/>
      </c>
      <c r="AY81" s="19" t="str">
        <f>IF(OR($L81="bowl", $L81="wild"), "X", "")</f>
        <v/>
      </c>
    </row>
    <row r="82" spans="1:51" ht="15.75" x14ac:dyDescent="0.5">
      <c r="A82" s="39" t="s">
        <v>196</v>
      </c>
      <c r="B82" s="39" t="s">
        <v>197</v>
      </c>
      <c r="C82" s="17" t="s">
        <v>69</v>
      </c>
      <c r="D82" s="57" t="s">
        <v>56</v>
      </c>
      <c r="E82" s="30" t="s">
        <v>106</v>
      </c>
      <c r="F82" s="40" t="s">
        <v>198</v>
      </c>
      <c r="G82" s="40" t="s">
        <v>859</v>
      </c>
      <c r="H82" s="19"/>
      <c r="I82" s="17"/>
      <c r="J82" s="17"/>
      <c r="K82" s="17">
        <v>4</v>
      </c>
      <c r="L82" s="17" t="s">
        <v>99</v>
      </c>
      <c r="M82" s="17">
        <v>5</v>
      </c>
      <c r="N82" s="17">
        <v>26</v>
      </c>
      <c r="O82" s="17"/>
      <c r="P82" s="19"/>
      <c r="Q82" s="17" t="s">
        <v>60</v>
      </c>
      <c r="R82" s="17">
        <v>1</v>
      </c>
      <c r="S82" s="17"/>
      <c r="T82" s="17"/>
      <c r="U82" s="19">
        <v>2</v>
      </c>
      <c r="V82" s="19"/>
      <c r="W82" s="19"/>
      <c r="X82" s="20"/>
      <c r="Y82" s="19"/>
      <c r="Z82" s="13">
        <f>IF(ISBLANK($X82), SUM(R82:W82), 1)</f>
        <v>3</v>
      </c>
      <c r="AA82" s="19" t="s">
        <v>9</v>
      </c>
      <c r="AB82" s="19" t="s">
        <v>9</v>
      </c>
      <c r="AC82" s="22" t="s">
        <v>9</v>
      </c>
      <c r="AD82" s="19" t="s">
        <v>9</v>
      </c>
      <c r="AE82" s="19" t="str">
        <f>IF(K82&lt;4,"X","")</f>
        <v/>
      </c>
      <c r="AF82" s="19" t="str">
        <f>IF(COUNTBLANK(O82:Q82)&lt;=1,"X","")</f>
        <v/>
      </c>
      <c r="AG82" s="19">
        <f>$I82</f>
        <v>0</v>
      </c>
      <c r="AH82" s="19" t="str">
        <f>IF($S82 &gt; 0, "X", "")</f>
        <v/>
      </c>
      <c r="AI82" s="17" t="str">
        <f>IF(ISNUMBER(SEARCH("tuck", $F82, 1)), "X", "")</f>
        <v/>
      </c>
      <c r="AJ82" s="17" t="str">
        <f>IF(AND(SUM(R82:W82) = 3, ISBLANK($X82)), "X", "")</f>
        <v>X</v>
      </c>
      <c r="AK82" s="19" t="str">
        <f>IF(OR($L82="ground", $L82="wild"), "X", "")</f>
        <v>X</v>
      </c>
      <c r="AL82" s="19">
        <f>$H82</f>
        <v>0</v>
      </c>
      <c r="AM82" s="17" t="str">
        <f>IF($U82 &gt; 0, "X", "")</f>
        <v>X</v>
      </c>
      <c r="AN82" s="19" t="str">
        <f>IF(AND($R82 &gt; 0, ISBLANK($W82), ISBLANK($S82), ISBLANK($T82), ISBLANK($U82), ISBLANK($V82)), "X", "")</f>
        <v/>
      </c>
      <c r="AO82" s="19" t="str">
        <f>IF(AND(NOT(ISBLANK($O82)), ISBLANK($P82), ISBLANK($Q82)), "X", "")</f>
        <v/>
      </c>
      <c r="AP82" s="19" t="str">
        <f>IF(N82&gt;65,"X","")</f>
        <v/>
      </c>
      <c r="AQ82" s="19" t="str">
        <f>IF(OR($L82="cavity", $L82="wild"), "X", "")</f>
        <v>X</v>
      </c>
      <c r="AR82" s="17" t="str">
        <f>IF($W82 &gt; 0, "X", "")</f>
        <v/>
      </c>
      <c r="AS82" s="19" t="str">
        <f>IF(N82&lt;=30,"X","")</f>
        <v>X</v>
      </c>
      <c r="AT82" s="19" t="str">
        <f>IF(OR($L82="platform", $L82="wild"), "X", "")</f>
        <v>X</v>
      </c>
      <c r="AU82" s="19" t="str">
        <f>IF(AND(NOT(ISBLANK($P82)), ISBLANK($Q82), ISBLANK($O82)), "X", "")</f>
        <v/>
      </c>
      <c r="AV82" s="17" t="str">
        <f>IF($V82 &gt; 0, "X", "")</f>
        <v/>
      </c>
      <c r="AW82" s="17" t="str">
        <f>IF($T82 &gt; 0, "X", "")</f>
        <v/>
      </c>
      <c r="AX82" s="19" t="str">
        <f>IF(AND(NOT(ISBLANK($Q82)), ISBLANK($O82), ISBLANK($P82)), "X", "")</f>
        <v>X</v>
      </c>
      <c r="AY82" s="19" t="str">
        <f>IF(OR($L82="bowl", $L82="wild"), "X", "")</f>
        <v>X</v>
      </c>
    </row>
    <row r="83" spans="1:51" ht="15.75" x14ac:dyDescent="0.5">
      <c r="A83" s="39" t="s">
        <v>201</v>
      </c>
      <c r="B83" s="39" t="s">
        <v>202</v>
      </c>
      <c r="C83" s="17" t="s">
        <v>69</v>
      </c>
      <c r="D83" s="34" t="s">
        <v>56</v>
      </c>
      <c r="E83" s="30" t="s">
        <v>73</v>
      </c>
      <c r="F83" s="18" t="s">
        <v>203</v>
      </c>
      <c r="G83" s="40" t="s">
        <v>868</v>
      </c>
      <c r="H83" s="19"/>
      <c r="I83" s="19"/>
      <c r="J83" s="17"/>
      <c r="K83" s="17">
        <v>2</v>
      </c>
      <c r="L83" s="17" t="s">
        <v>75</v>
      </c>
      <c r="M83" s="17">
        <v>3</v>
      </c>
      <c r="N83" s="17">
        <v>49</v>
      </c>
      <c r="O83" s="17"/>
      <c r="P83" s="17"/>
      <c r="Q83" s="19" t="s">
        <v>60</v>
      </c>
      <c r="R83" s="17">
        <v>1</v>
      </c>
      <c r="S83" s="19"/>
      <c r="T83" s="19"/>
      <c r="U83" s="19">
        <v>1</v>
      </c>
      <c r="V83" s="19"/>
      <c r="W83" s="19"/>
      <c r="X83" s="20"/>
      <c r="Y83" s="19"/>
      <c r="Z83" s="13">
        <f>IF(ISBLANK($X83), SUM(R83:W83), 1)</f>
        <v>2</v>
      </c>
      <c r="AA83" s="19" t="s">
        <v>9</v>
      </c>
      <c r="AB83" s="19" t="s">
        <v>9</v>
      </c>
      <c r="AC83" s="22" t="s">
        <v>9</v>
      </c>
      <c r="AD83" s="19" t="s">
        <v>9</v>
      </c>
      <c r="AE83" s="19" t="str">
        <f>IF(K83&lt;4,"X","")</f>
        <v>X</v>
      </c>
      <c r="AF83" s="19" t="str">
        <f>IF(COUNTBLANK(O83:Q83)&lt;=1,"X","")</f>
        <v/>
      </c>
      <c r="AG83" s="19">
        <f>$I83</f>
        <v>0</v>
      </c>
      <c r="AH83" s="19" t="str">
        <f>IF($S83 &gt; 0, "X", "")</f>
        <v/>
      </c>
      <c r="AI83" s="17" t="str">
        <f>IF(ISNUMBER(SEARCH("tuck", $F83, 1)), "X", "")</f>
        <v/>
      </c>
      <c r="AJ83" s="17" t="str">
        <f>IF(AND(SUM(R83:W83) = 3, ISBLANK($X83)), "X", "")</f>
        <v/>
      </c>
      <c r="AK83" s="19" t="str">
        <f>IF(OR($L83="ground", $L83="wild"), "X", "")</f>
        <v/>
      </c>
      <c r="AL83" s="19">
        <f>$H83</f>
        <v>0</v>
      </c>
      <c r="AM83" s="17" t="str">
        <f>IF($U83 &gt; 0, "X", "")</f>
        <v>X</v>
      </c>
      <c r="AN83" s="19" t="str">
        <f>IF(AND($R83 &gt; 0, ISBLANK($W83), ISBLANK($S83), ISBLANK($T83), ISBLANK($U83), ISBLANK($V83)), "X", "")</f>
        <v/>
      </c>
      <c r="AO83" s="19" t="str">
        <f>IF(AND(NOT(ISBLANK($O83)), ISBLANK($P83), ISBLANK($Q83)), "X", "")</f>
        <v/>
      </c>
      <c r="AP83" s="19" t="str">
        <f>IF(N83&gt;65,"X","")</f>
        <v/>
      </c>
      <c r="AQ83" s="19" t="str">
        <f>IF(OR($L83="cavity", $L83="wild"), "X", "")</f>
        <v/>
      </c>
      <c r="AR83" s="17" t="str">
        <f>IF($W83 &gt; 0, "X", "")</f>
        <v/>
      </c>
      <c r="AS83" s="19" t="str">
        <f>IF(N83&lt;=30,"X","")</f>
        <v/>
      </c>
      <c r="AT83" s="19" t="str">
        <f>IF(OR($L83="platform", $L83="wild"), "X", "")</f>
        <v>X</v>
      </c>
      <c r="AU83" s="19" t="str">
        <f>IF(AND(NOT(ISBLANK($P83)), ISBLANK($Q83), ISBLANK($O83)), "X", "")</f>
        <v/>
      </c>
      <c r="AV83" s="17" t="str">
        <f>IF($V83 &gt; 0, "X", "")</f>
        <v/>
      </c>
      <c r="AW83" s="17" t="str">
        <f>IF($T83 &gt; 0, "X", "")</f>
        <v/>
      </c>
      <c r="AX83" s="19" t="str">
        <f>IF(AND(NOT(ISBLANK($Q83)), ISBLANK($O83), ISBLANK($P83)), "X", "")</f>
        <v>X</v>
      </c>
      <c r="AY83" s="19" t="str">
        <f>IF(OR($L83="bowl", $L83="wild"), "X", "")</f>
        <v/>
      </c>
    </row>
    <row r="84" spans="1:51" ht="15.75" x14ac:dyDescent="0.5">
      <c r="A84" s="40" t="s">
        <v>465</v>
      </c>
      <c r="B84" s="40" t="s">
        <v>466</v>
      </c>
      <c r="C84" s="17" t="s">
        <v>55</v>
      </c>
      <c r="D84" s="41" t="s">
        <v>56</v>
      </c>
      <c r="E84" s="30" t="s">
        <v>73</v>
      </c>
      <c r="F84" s="18" t="s">
        <v>74</v>
      </c>
      <c r="G84" s="40" t="s">
        <v>846</v>
      </c>
      <c r="H84" s="19"/>
      <c r="I84" s="19"/>
      <c r="J84" s="17"/>
      <c r="K84" s="17">
        <v>6</v>
      </c>
      <c r="L84" s="17" t="s">
        <v>66</v>
      </c>
      <c r="M84" s="17">
        <v>1</v>
      </c>
      <c r="N84" s="17">
        <v>117</v>
      </c>
      <c r="O84" s="17"/>
      <c r="P84" s="19"/>
      <c r="Q84" s="17" t="s">
        <v>60</v>
      </c>
      <c r="R84" s="17"/>
      <c r="S84" s="19"/>
      <c r="T84" s="19"/>
      <c r="U84" s="17">
        <v>1</v>
      </c>
      <c r="V84" s="19"/>
      <c r="W84" s="19">
        <v>1</v>
      </c>
      <c r="X84" s="20"/>
      <c r="Y84" s="19"/>
      <c r="Z84" s="13">
        <f>IF(ISBLANK($X84), SUM(R84:W84), 1)</f>
        <v>2</v>
      </c>
      <c r="AA84" s="19" t="s">
        <v>9</v>
      </c>
      <c r="AB84" s="19" t="s">
        <v>9</v>
      </c>
      <c r="AC84" s="22" t="s">
        <v>9</v>
      </c>
      <c r="AD84" s="19" t="s">
        <v>9</v>
      </c>
      <c r="AE84" s="19" t="str">
        <f>IF(K84&lt;4,"X","")</f>
        <v/>
      </c>
      <c r="AF84" s="19" t="str">
        <f>IF(COUNTBLANK(O84:Q84)&lt;=1,"X","")</f>
        <v/>
      </c>
      <c r="AG84" s="19">
        <f>$I84</f>
        <v>0</v>
      </c>
      <c r="AH84" s="19" t="str">
        <f>IF($S84 &gt; 0, "X", "")</f>
        <v/>
      </c>
      <c r="AI84" s="17" t="str">
        <f>IF(ISNUMBER(SEARCH("tuck", $F84, 1)), "X", "")</f>
        <v/>
      </c>
      <c r="AJ84" s="17" t="str">
        <f>IF(AND(SUM(R84:W84) = 3, ISBLANK($X84)), "X", "")</f>
        <v/>
      </c>
      <c r="AK84" s="19" t="str">
        <f>IF(OR($L84="ground", $L84="wild"), "X", "")</f>
        <v>X</v>
      </c>
      <c r="AL84" s="19">
        <f>$H84</f>
        <v>0</v>
      </c>
      <c r="AM84" s="17" t="str">
        <f>IF($U84 &gt; 0, "X", "")</f>
        <v>X</v>
      </c>
      <c r="AN84" s="19" t="str">
        <f>IF(AND($R84 &gt; 0, ISBLANK($W84), ISBLANK($S84), ISBLANK($T84), ISBLANK($U84), ISBLANK($V84)), "X", "")</f>
        <v/>
      </c>
      <c r="AO84" s="19" t="str">
        <f>IF(AND(NOT(ISBLANK($O84)), ISBLANK($P84), ISBLANK($Q84)), "X", "")</f>
        <v/>
      </c>
      <c r="AP84" s="19" t="str">
        <f>IF(N84&gt;65,"X","")</f>
        <v>X</v>
      </c>
      <c r="AQ84" s="19" t="str">
        <f>IF(OR($L84="cavity", $L84="wild"), "X", "")</f>
        <v/>
      </c>
      <c r="AR84" s="17" t="str">
        <f>IF($W84 &gt; 0, "X", "")</f>
        <v>X</v>
      </c>
      <c r="AS84" s="19" t="str">
        <f>IF(N84&lt;=30,"X","")</f>
        <v/>
      </c>
      <c r="AT84" s="19" t="str">
        <f>IF(OR($L84="platform", $L84="wild"), "X", "")</f>
        <v/>
      </c>
      <c r="AU84" s="19" t="str">
        <f>IF(AND(NOT(ISBLANK($P84)), ISBLANK($Q84), ISBLANK($O84)), "X", "")</f>
        <v/>
      </c>
      <c r="AV84" s="17" t="str">
        <f>IF($V84 &gt; 0, "X", "")</f>
        <v/>
      </c>
      <c r="AW84" s="17" t="str">
        <f>IF($T84 &gt; 0, "X", "")</f>
        <v/>
      </c>
      <c r="AX84" s="19" t="str">
        <f>IF(AND(NOT(ISBLANK($Q84)), ISBLANK($O84), ISBLANK($P84)), "X", "")</f>
        <v>X</v>
      </c>
      <c r="AY84" s="19" t="str">
        <f>IF(OR($L84="bowl", $L84="wild"), "X", "")</f>
        <v/>
      </c>
    </row>
    <row r="85" spans="1:51" ht="15.75" x14ac:dyDescent="0.5">
      <c r="A85" s="40" t="s">
        <v>469</v>
      </c>
      <c r="B85" s="40" t="s">
        <v>470</v>
      </c>
      <c r="C85" s="17" t="s">
        <v>55</v>
      </c>
      <c r="D85" s="41" t="s">
        <v>56</v>
      </c>
      <c r="E85" s="16" t="s">
        <v>90</v>
      </c>
      <c r="F85" s="18" t="s">
        <v>127</v>
      </c>
      <c r="G85" s="40" t="s">
        <v>852</v>
      </c>
      <c r="H85" s="19" t="s">
        <v>60</v>
      </c>
      <c r="I85" s="17"/>
      <c r="J85" s="19"/>
      <c r="K85" s="19">
        <v>5</v>
      </c>
      <c r="L85" s="19" t="s">
        <v>59</v>
      </c>
      <c r="M85" s="19">
        <v>4</v>
      </c>
      <c r="N85" s="19">
        <v>86</v>
      </c>
      <c r="O85" s="17"/>
      <c r="P85" s="17"/>
      <c r="Q85" s="17" t="s">
        <v>60</v>
      </c>
      <c r="R85" s="19"/>
      <c r="S85" s="19"/>
      <c r="T85" s="19"/>
      <c r="U85" s="19">
        <v>1</v>
      </c>
      <c r="V85" s="19"/>
      <c r="W85" s="19">
        <v>1</v>
      </c>
      <c r="X85" s="20"/>
      <c r="Y85" s="19"/>
      <c r="Z85" s="13">
        <f>IF(ISBLANK($X85), SUM(R85:W85), 1)</f>
        <v>2</v>
      </c>
      <c r="AA85" s="19" t="s">
        <v>9</v>
      </c>
      <c r="AB85" s="19" t="s">
        <v>9</v>
      </c>
      <c r="AC85" s="22" t="s">
        <v>9</v>
      </c>
      <c r="AD85" s="19" t="s">
        <v>9</v>
      </c>
      <c r="AE85" s="19" t="str">
        <f>IF(K85&lt;4,"X","")</f>
        <v/>
      </c>
      <c r="AF85" s="19" t="str">
        <f>IF(COUNTBLANK(O85:Q85)&lt;=1,"X","")</f>
        <v/>
      </c>
      <c r="AG85" s="19">
        <f>$I85</f>
        <v>0</v>
      </c>
      <c r="AH85" s="19" t="str">
        <f>IF($S85 &gt; 0, "X", "")</f>
        <v/>
      </c>
      <c r="AI85" s="17" t="str">
        <f>IF(ISNUMBER(SEARCH("tuck", $F85, 1)), "X", "")</f>
        <v/>
      </c>
      <c r="AJ85" s="17" t="str">
        <f>IF(AND(SUM(R85:W85) = 3, ISBLANK($X85)), "X", "")</f>
        <v/>
      </c>
      <c r="AK85" s="19" t="str">
        <f>IF(OR($L85="ground", $L85="wild"), "X", "")</f>
        <v/>
      </c>
      <c r="AL85" s="19" t="str">
        <f>$H85</f>
        <v>X</v>
      </c>
      <c r="AM85" s="17" t="str">
        <f>IF($U85 &gt; 0, "X", "")</f>
        <v>X</v>
      </c>
      <c r="AN85" s="19" t="str">
        <f>IF(AND($R85 &gt; 0, ISBLANK($W85), ISBLANK($S85), ISBLANK($T85), ISBLANK($U85), ISBLANK($V85)), "X", "")</f>
        <v/>
      </c>
      <c r="AO85" s="19" t="str">
        <f>IF(AND(NOT(ISBLANK($O85)), ISBLANK($P85), ISBLANK($Q85)), "X", "")</f>
        <v/>
      </c>
      <c r="AP85" s="19" t="str">
        <f>IF(N85&gt;65,"X","")</f>
        <v>X</v>
      </c>
      <c r="AQ85" s="19" t="str">
        <f>IF(OR($L85="cavity", $L85="wild"), "X", "")</f>
        <v>X</v>
      </c>
      <c r="AR85" s="17" t="str">
        <f>IF($W85 &gt; 0, "X", "")</f>
        <v>X</v>
      </c>
      <c r="AS85" s="19" t="str">
        <f>IF(N85&lt;=30,"X","")</f>
        <v/>
      </c>
      <c r="AT85" s="19" t="str">
        <f>IF(OR($L85="platform", $L85="wild"), "X", "")</f>
        <v/>
      </c>
      <c r="AU85" s="19" t="str">
        <f>IF(AND(NOT(ISBLANK($P85)), ISBLANK($Q85), ISBLANK($O85)), "X", "")</f>
        <v/>
      </c>
      <c r="AV85" s="17" t="str">
        <f>IF($V85 &gt; 0, "X", "")</f>
        <v/>
      </c>
      <c r="AW85" s="17" t="str">
        <f>IF($T85 &gt; 0, "X", "")</f>
        <v/>
      </c>
      <c r="AX85" s="19" t="str">
        <f>IF(AND(NOT(ISBLANK($Q85)), ISBLANK($O85), ISBLANK($P85)), "X", "")</f>
        <v>X</v>
      </c>
      <c r="AY85" s="19" t="str">
        <f>IF(OR($L85="bowl", $L85="wild"), "X", "")</f>
        <v/>
      </c>
    </row>
    <row r="86" spans="1:51" ht="15.75" x14ac:dyDescent="0.5">
      <c r="A86" s="39" t="s">
        <v>207</v>
      </c>
      <c r="B86" s="39" t="s">
        <v>208</v>
      </c>
      <c r="C86" s="17" t="s">
        <v>69</v>
      </c>
      <c r="D86" s="41" t="s">
        <v>56</v>
      </c>
      <c r="E86" s="30" t="s">
        <v>118</v>
      </c>
      <c r="F86" s="18" t="s">
        <v>209</v>
      </c>
      <c r="G86" s="40" t="s">
        <v>878</v>
      </c>
      <c r="H86" s="19"/>
      <c r="I86" s="19"/>
      <c r="J86" s="17"/>
      <c r="K86" s="17">
        <v>3</v>
      </c>
      <c r="L86" s="17" t="s">
        <v>99</v>
      </c>
      <c r="M86" s="17">
        <v>6</v>
      </c>
      <c r="N86" s="17">
        <v>53</v>
      </c>
      <c r="O86" s="19"/>
      <c r="P86" s="19"/>
      <c r="Q86" s="17" t="s">
        <v>60</v>
      </c>
      <c r="R86" s="17">
        <v>1</v>
      </c>
      <c r="S86" s="19">
        <v>1</v>
      </c>
      <c r="T86" s="19"/>
      <c r="U86" s="17">
        <v>1</v>
      </c>
      <c r="V86" s="19"/>
      <c r="W86" s="19"/>
      <c r="X86" s="20"/>
      <c r="Y86" s="19"/>
      <c r="Z86" s="13">
        <f>IF(ISBLANK($X86), SUM(R86:W86), 1)</f>
        <v>3</v>
      </c>
      <c r="AA86" s="19" t="s">
        <v>9</v>
      </c>
      <c r="AB86" s="19" t="s">
        <v>60</v>
      </c>
      <c r="AC86" s="22" t="s">
        <v>9</v>
      </c>
      <c r="AD86" s="19" t="s">
        <v>9</v>
      </c>
      <c r="AE86" s="19" t="str">
        <f>IF(K86&lt;4,"X","")</f>
        <v>X</v>
      </c>
      <c r="AF86" s="19" t="str">
        <f>IF(COUNTBLANK(O86:Q86)&lt;=1,"X","")</f>
        <v/>
      </c>
      <c r="AG86" s="19">
        <f>$I86</f>
        <v>0</v>
      </c>
      <c r="AH86" s="19" t="str">
        <f>IF($S86 &gt; 0, "X", "")</f>
        <v>X</v>
      </c>
      <c r="AI86" s="17" t="str">
        <f>IF(ISNUMBER(SEARCH("tuck", $F86, 1)), "X", "")</f>
        <v/>
      </c>
      <c r="AJ86" s="17" t="str">
        <f>IF(AND(SUM(R86:W86) = 3, ISBLANK($X86)), "X", "")</f>
        <v>X</v>
      </c>
      <c r="AK86" s="19" t="str">
        <f>IF(OR($L86="ground", $L86="wild"), "X", "")</f>
        <v>X</v>
      </c>
      <c r="AL86" s="19">
        <f>$H86</f>
        <v>0</v>
      </c>
      <c r="AM86" s="17" t="str">
        <f>IF($U86 &gt; 0, "X", "")</f>
        <v>X</v>
      </c>
      <c r="AN86" s="19" t="str">
        <f>IF(AND($R86 &gt; 0, ISBLANK($W86), ISBLANK($S86), ISBLANK($T86), ISBLANK($U86), ISBLANK($V86)), "X", "")</f>
        <v/>
      </c>
      <c r="AO86" s="19" t="str">
        <f>IF(AND(NOT(ISBLANK($O86)), ISBLANK($P86), ISBLANK($Q86)), "X", "")</f>
        <v/>
      </c>
      <c r="AP86" s="19" t="str">
        <f>IF(N86&gt;65,"X","")</f>
        <v/>
      </c>
      <c r="AQ86" s="19" t="str">
        <f>IF(OR($L86="cavity", $L86="wild"), "X", "")</f>
        <v>X</v>
      </c>
      <c r="AR86" s="17" t="str">
        <f>IF($W86 &gt; 0, "X", "")</f>
        <v/>
      </c>
      <c r="AS86" s="19" t="str">
        <f>IF(N86&lt;=30,"X","")</f>
        <v/>
      </c>
      <c r="AT86" s="19" t="str">
        <f>IF(OR($L86="platform", $L86="wild"), "X", "")</f>
        <v>X</v>
      </c>
      <c r="AU86" s="19" t="str">
        <f>IF(AND(NOT(ISBLANK($P86)), ISBLANK($Q86), ISBLANK($O86)), "X", "")</f>
        <v/>
      </c>
      <c r="AV86" s="17" t="str">
        <f>IF($V86 &gt; 0, "X", "")</f>
        <v/>
      </c>
      <c r="AW86" s="17" t="str">
        <f>IF($T86 &gt; 0, "X", "")</f>
        <v/>
      </c>
      <c r="AX86" s="19" t="str">
        <f>IF(AND(NOT(ISBLANK($Q86)), ISBLANK($O86), ISBLANK($P86)), "X", "")</f>
        <v>X</v>
      </c>
      <c r="AY86" s="19" t="str">
        <f>IF(OR($L86="bowl", $L86="wild"), "X", "")</f>
        <v>X</v>
      </c>
    </row>
    <row r="87" spans="1:51" ht="15.75" x14ac:dyDescent="0.5">
      <c r="A87" s="40" t="s">
        <v>471</v>
      </c>
      <c r="B87" s="40" t="s">
        <v>472</v>
      </c>
      <c r="C87" s="17" t="s">
        <v>55</v>
      </c>
      <c r="D87" s="57" t="s">
        <v>56</v>
      </c>
      <c r="E87" s="30" t="s">
        <v>118</v>
      </c>
      <c r="F87" s="18" t="s">
        <v>212</v>
      </c>
      <c r="G87" s="40" t="s">
        <v>853</v>
      </c>
      <c r="H87" s="19"/>
      <c r="I87" s="19"/>
      <c r="J87" s="17"/>
      <c r="K87" s="17">
        <v>3</v>
      </c>
      <c r="L87" s="17" t="s">
        <v>66</v>
      </c>
      <c r="M87" s="17">
        <v>2</v>
      </c>
      <c r="N87" s="17">
        <v>56</v>
      </c>
      <c r="O87" s="19" t="s">
        <v>60</v>
      </c>
      <c r="P87" s="19" t="s">
        <v>60</v>
      </c>
      <c r="Q87" s="17" t="s">
        <v>60</v>
      </c>
      <c r="R87" s="17">
        <v>2</v>
      </c>
      <c r="S87" s="19"/>
      <c r="T87" s="19"/>
      <c r="U87" s="17"/>
      <c r="V87" s="19"/>
      <c r="W87" s="19"/>
      <c r="X87" s="20"/>
      <c r="Y87" s="19"/>
      <c r="Z87" s="13">
        <f>IF(ISBLANK($X87), SUM(R87:W87), 1)</f>
        <v>2</v>
      </c>
      <c r="AA87" s="19" t="s">
        <v>9</v>
      </c>
      <c r="AB87" s="19" t="s">
        <v>9</v>
      </c>
      <c r="AC87" s="22" t="s">
        <v>9</v>
      </c>
      <c r="AD87" s="19" t="s">
        <v>9</v>
      </c>
      <c r="AE87" s="19" t="str">
        <f>IF(K87&lt;4,"X","")</f>
        <v>X</v>
      </c>
      <c r="AF87" s="19" t="str">
        <f>IF(COUNTBLANK(O87:Q87)&lt;=1,"X","")</f>
        <v>X</v>
      </c>
      <c r="AG87" s="19">
        <f>$I87</f>
        <v>0</v>
      </c>
      <c r="AH87" s="19" t="str">
        <f>IF($S87 &gt; 0, "X", "")</f>
        <v/>
      </c>
      <c r="AI87" s="17" t="str">
        <f>IF(ISNUMBER(SEARCH("tuck", $F87, 1)), "X", "")</f>
        <v/>
      </c>
      <c r="AJ87" s="17" t="str">
        <f>IF(AND(SUM(R87:W87) = 3, ISBLANK($X87)), "X", "")</f>
        <v/>
      </c>
      <c r="AK87" s="19" t="str">
        <f>IF(OR($L87="ground", $L87="wild"), "X", "")</f>
        <v>X</v>
      </c>
      <c r="AL87" s="19">
        <f>$H87</f>
        <v>0</v>
      </c>
      <c r="AM87" s="17" t="str">
        <f>IF($U87 &gt; 0, "X", "")</f>
        <v/>
      </c>
      <c r="AN87" s="19" t="str">
        <f>IF(AND($R87 &gt; 0, ISBLANK($W87), ISBLANK($S87), ISBLANK($T87), ISBLANK($U87), ISBLANK($V87)), "X", "")</f>
        <v>X</v>
      </c>
      <c r="AO87" s="19" t="str">
        <f>IF(AND(NOT(ISBLANK($O87)), ISBLANK($P87), ISBLANK($Q87)), "X", "")</f>
        <v/>
      </c>
      <c r="AP87" s="19" t="str">
        <f>IF(N87&gt;65,"X","")</f>
        <v/>
      </c>
      <c r="AQ87" s="19" t="str">
        <f>IF(OR($L87="cavity", $L87="wild"), "X", "")</f>
        <v/>
      </c>
      <c r="AR87" s="17" t="str">
        <f>IF($W87 &gt; 0, "X", "")</f>
        <v/>
      </c>
      <c r="AS87" s="19" t="str">
        <f>IF(N87&lt;=30,"X","")</f>
        <v/>
      </c>
      <c r="AT87" s="19" t="str">
        <f>IF(OR($L87="platform", $L87="wild"), "X", "")</f>
        <v/>
      </c>
      <c r="AU87" s="19" t="str">
        <f>IF(AND(NOT(ISBLANK($P87)), ISBLANK($Q87), ISBLANK($O87)), "X", "")</f>
        <v/>
      </c>
      <c r="AV87" s="17" t="str">
        <f>IF($V87 &gt; 0, "X", "")</f>
        <v/>
      </c>
      <c r="AW87" s="17" t="str">
        <f>IF($T87 &gt; 0, "X", "")</f>
        <v/>
      </c>
      <c r="AX87" s="19" t="str">
        <f>IF(AND(NOT(ISBLANK($Q87)), ISBLANK($O87), ISBLANK($P87)), "X", "")</f>
        <v/>
      </c>
      <c r="AY87" s="19" t="str">
        <f>IF(OR($L87="bowl", $L87="wild"), "X", "")</f>
        <v/>
      </c>
    </row>
    <row r="88" spans="1:51" ht="15.75" x14ac:dyDescent="0.5">
      <c r="A88" s="39" t="s">
        <v>213</v>
      </c>
      <c r="B88" s="39" t="s">
        <v>214</v>
      </c>
      <c r="C88" s="17" t="s">
        <v>69</v>
      </c>
      <c r="D88" s="41" t="s">
        <v>56</v>
      </c>
      <c r="E88" s="16" t="s">
        <v>106</v>
      </c>
      <c r="F88" s="18" t="s">
        <v>130</v>
      </c>
      <c r="G88" s="40"/>
      <c r="H88" s="19"/>
      <c r="I88" s="19"/>
      <c r="J88" s="19"/>
      <c r="K88" s="19">
        <v>3</v>
      </c>
      <c r="L88" s="19" t="s">
        <v>87</v>
      </c>
      <c r="M88" s="19">
        <v>4</v>
      </c>
      <c r="N88" s="19">
        <v>23</v>
      </c>
      <c r="O88" s="19" t="s">
        <v>60</v>
      </c>
      <c r="P88" s="19" t="s">
        <v>60</v>
      </c>
      <c r="Q88" s="17" t="s">
        <v>60</v>
      </c>
      <c r="R88" s="19">
        <v>1</v>
      </c>
      <c r="S88" s="19">
        <v>1</v>
      </c>
      <c r="T88" s="19">
        <v>1</v>
      </c>
      <c r="U88" s="19"/>
      <c r="V88" s="19"/>
      <c r="W88" s="19"/>
      <c r="X88" s="20" t="s">
        <v>60</v>
      </c>
      <c r="Y88" s="19"/>
      <c r="Z88" s="13">
        <f>IF(ISBLANK($X88), SUM(R88:W88), 1)</f>
        <v>1</v>
      </c>
      <c r="AA88" s="19" t="s">
        <v>9</v>
      </c>
      <c r="AB88" s="19" t="s">
        <v>9</v>
      </c>
      <c r="AC88" s="22" t="s">
        <v>9</v>
      </c>
      <c r="AD88" s="19" t="s">
        <v>9</v>
      </c>
      <c r="AE88" s="19" t="str">
        <f>IF(K88&lt;4,"X","")</f>
        <v>X</v>
      </c>
      <c r="AF88" s="19" t="str">
        <f>IF(COUNTBLANK(O88:Q88)&lt;=1,"X","")</f>
        <v>X</v>
      </c>
      <c r="AG88" s="19">
        <f>$I88</f>
        <v>0</v>
      </c>
      <c r="AH88" s="19" t="str">
        <f>IF($S88 &gt; 0, "X", "")</f>
        <v>X</v>
      </c>
      <c r="AI88" s="17" t="str">
        <f>IF(ISNUMBER(SEARCH("tuck", $F88, 1)), "X", "")</f>
        <v/>
      </c>
      <c r="AJ88" s="17" t="str">
        <f>IF(AND(SUM(R88:W88) = 3, ISBLANK($X88)), "X", "")</f>
        <v/>
      </c>
      <c r="AK88" s="19" t="str">
        <f>IF(OR($L88="ground", $L88="wild"), "X", "")</f>
        <v/>
      </c>
      <c r="AL88" s="19">
        <f>$H88</f>
        <v>0</v>
      </c>
      <c r="AM88" s="17" t="str">
        <f>IF($U88 &gt; 0, "X", "")</f>
        <v/>
      </c>
      <c r="AN88" s="19" t="str">
        <f>IF(AND($R88 &gt; 0, ISBLANK($W88), ISBLANK($S88), ISBLANK($T88), ISBLANK($U88), ISBLANK($V88)), "X", "")</f>
        <v/>
      </c>
      <c r="AO88" s="19" t="str">
        <f>IF(AND(NOT(ISBLANK($O88)), ISBLANK($P88), ISBLANK($Q88)), "X", "")</f>
        <v/>
      </c>
      <c r="AP88" s="19" t="str">
        <f>IF(N88&gt;65,"X","")</f>
        <v/>
      </c>
      <c r="AQ88" s="19" t="str">
        <f>IF(OR($L88="cavity", $L88="wild"), "X", "")</f>
        <v/>
      </c>
      <c r="AR88" s="17" t="str">
        <f>IF($W88 &gt; 0, "X", "")</f>
        <v/>
      </c>
      <c r="AS88" s="19" t="str">
        <f>IF(N88&lt;=30,"X","")</f>
        <v>X</v>
      </c>
      <c r="AT88" s="19" t="str">
        <f>IF(OR($L88="platform", $L88="wild"), "X", "")</f>
        <v/>
      </c>
      <c r="AU88" s="19" t="str">
        <f>IF(AND(NOT(ISBLANK($P88)), ISBLANK($Q88), ISBLANK($O88)), "X", "")</f>
        <v/>
      </c>
      <c r="AV88" s="17" t="str">
        <f>IF($V88 &gt; 0, "X", "")</f>
        <v/>
      </c>
      <c r="AW88" s="17" t="str">
        <f>IF($T88 &gt; 0, "X", "")</f>
        <v>X</v>
      </c>
      <c r="AX88" s="19" t="str">
        <f>IF(AND(NOT(ISBLANK($Q88)), ISBLANK($O88), ISBLANK($P88)), "X", "")</f>
        <v/>
      </c>
      <c r="AY88" s="19" t="str">
        <f>IF(OR($L88="bowl", $L88="wild"), "X", "")</f>
        <v>X</v>
      </c>
    </row>
    <row r="89" spans="1:51" ht="15.75" x14ac:dyDescent="0.5">
      <c r="A89" s="40" t="s">
        <v>473</v>
      </c>
      <c r="B89" s="40" t="s">
        <v>474</v>
      </c>
      <c r="C89" s="17" t="s">
        <v>55</v>
      </c>
      <c r="D89" s="41" t="s">
        <v>56</v>
      </c>
      <c r="E89" s="16" t="s">
        <v>81</v>
      </c>
      <c r="F89" s="18" t="s">
        <v>414</v>
      </c>
      <c r="G89" s="40" t="s">
        <v>837</v>
      </c>
      <c r="H89" s="17"/>
      <c r="I89" s="19"/>
      <c r="J89" s="19"/>
      <c r="K89" s="19">
        <v>5</v>
      </c>
      <c r="L89" s="19" t="s">
        <v>75</v>
      </c>
      <c r="M89" s="19">
        <v>2</v>
      </c>
      <c r="N89" s="19">
        <v>135</v>
      </c>
      <c r="O89" s="19" t="s">
        <v>60</v>
      </c>
      <c r="P89" s="19" t="s">
        <v>60</v>
      </c>
      <c r="Q89" s="17" t="s">
        <v>60</v>
      </c>
      <c r="R89" s="19"/>
      <c r="S89" s="19"/>
      <c r="T89" s="19"/>
      <c r="U89" s="19"/>
      <c r="V89" s="19">
        <v>1</v>
      </c>
      <c r="W89" s="19">
        <v>2</v>
      </c>
      <c r="X89" s="20"/>
      <c r="Y89" s="19"/>
      <c r="Z89" s="13">
        <f>IF(ISBLANK($X89), SUM(R89:W89), 1)</f>
        <v>3</v>
      </c>
      <c r="AA89" s="19" t="s">
        <v>9</v>
      </c>
      <c r="AB89" s="19" t="s">
        <v>9</v>
      </c>
      <c r="AC89" s="22" t="s">
        <v>9</v>
      </c>
      <c r="AD89" s="19" t="s">
        <v>9</v>
      </c>
      <c r="AE89" s="19" t="str">
        <f>IF(K89&lt;4,"X","")</f>
        <v/>
      </c>
      <c r="AF89" s="19" t="str">
        <f>IF(COUNTBLANK(O89:Q89)&lt;=1,"X","")</f>
        <v>X</v>
      </c>
      <c r="AG89" s="19">
        <f>$I89</f>
        <v>0</v>
      </c>
      <c r="AH89" s="19" t="str">
        <f>IF($S89 &gt; 0, "X", "")</f>
        <v/>
      </c>
      <c r="AI89" s="17" t="str">
        <f>IF(ISNUMBER(SEARCH("tuck", $F89, 1)), "X", "")</f>
        <v/>
      </c>
      <c r="AJ89" s="17" t="str">
        <f>IF(AND(SUM(R89:W89) = 3, ISBLANK($X89)), "X", "")</f>
        <v>X</v>
      </c>
      <c r="AK89" s="19" t="str">
        <f>IF(OR($L89="ground", $L89="wild"), "X", "")</f>
        <v/>
      </c>
      <c r="AL89" s="19">
        <f>$H89</f>
        <v>0</v>
      </c>
      <c r="AM89" s="17" t="str">
        <f>IF($U89 &gt; 0, "X", "")</f>
        <v/>
      </c>
      <c r="AN89" s="19" t="str">
        <f>IF(AND($R89 &gt; 0, ISBLANK($W89), ISBLANK($S89), ISBLANK($T89), ISBLANK($U89), ISBLANK($V89)), "X", "")</f>
        <v/>
      </c>
      <c r="AO89" s="19" t="str">
        <f>IF(AND(NOT(ISBLANK($O89)), ISBLANK($P89), ISBLANK($Q89)), "X", "")</f>
        <v/>
      </c>
      <c r="AP89" s="19" t="str">
        <f>IF(N89&gt;65,"X","")</f>
        <v>X</v>
      </c>
      <c r="AQ89" s="19" t="str">
        <f>IF(OR($L89="cavity", $L89="wild"), "X", "")</f>
        <v/>
      </c>
      <c r="AR89" s="17" t="str">
        <f>IF($W89 &gt; 0, "X", "")</f>
        <v>X</v>
      </c>
      <c r="AS89" s="19" t="str">
        <f>IF(N89&lt;=30,"X","")</f>
        <v/>
      </c>
      <c r="AT89" s="19" t="str">
        <f>IF(OR($L89="platform", $L89="wild"), "X", "")</f>
        <v>X</v>
      </c>
      <c r="AU89" s="19" t="str">
        <f>IF(AND(NOT(ISBLANK($P89)), ISBLANK($Q89), ISBLANK($O89)), "X", "")</f>
        <v/>
      </c>
      <c r="AV89" s="17" t="str">
        <f>IF($V89 &gt; 0, "X", "")</f>
        <v>X</v>
      </c>
      <c r="AW89" s="17" t="str">
        <f>IF($T89 &gt; 0, "X", "")</f>
        <v/>
      </c>
      <c r="AX89" s="19" t="str">
        <f>IF(AND(NOT(ISBLANK($Q89)), ISBLANK($O89), ISBLANK($P89)), "X", "")</f>
        <v/>
      </c>
      <c r="AY89" s="19" t="str">
        <f>IF(OR($L89="bowl", $L89="wild"), "X", "")</f>
        <v/>
      </c>
    </row>
    <row r="90" spans="1:51" ht="15.75" x14ac:dyDescent="0.5">
      <c r="A90" s="39" t="s">
        <v>215</v>
      </c>
      <c r="B90" s="39" t="s">
        <v>216</v>
      </c>
      <c r="C90" s="17" t="s">
        <v>69</v>
      </c>
      <c r="D90" s="41" t="s">
        <v>97</v>
      </c>
      <c r="E90" s="30" t="s">
        <v>10</v>
      </c>
      <c r="F90" s="18" t="s">
        <v>217</v>
      </c>
      <c r="G90" s="40"/>
      <c r="H90" s="19"/>
      <c r="I90" s="19" t="s">
        <v>60</v>
      </c>
      <c r="J90" s="17"/>
      <c r="K90" s="17">
        <v>3</v>
      </c>
      <c r="L90" s="17" t="s">
        <v>59</v>
      </c>
      <c r="M90" s="17">
        <v>4</v>
      </c>
      <c r="N90" s="17">
        <v>38</v>
      </c>
      <c r="O90" s="19"/>
      <c r="P90" s="19" t="s">
        <v>60</v>
      </c>
      <c r="Q90" s="17" t="s">
        <v>60</v>
      </c>
      <c r="R90" s="17">
        <v>1</v>
      </c>
      <c r="S90" s="17">
        <v>1</v>
      </c>
      <c r="T90" s="19">
        <v>1</v>
      </c>
      <c r="U90" s="17"/>
      <c r="V90" s="19"/>
      <c r="W90" s="19"/>
      <c r="X90" s="20" t="s">
        <v>60</v>
      </c>
      <c r="Y90" s="19"/>
      <c r="Z90" s="13">
        <f>IF(ISBLANK($X90), SUM(R90:W90), 1)</f>
        <v>1</v>
      </c>
      <c r="AA90" s="19" t="s">
        <v>9</v>
      </c>
      <c r="AB90" s="19" t="s">
        <v>9</v>
      </c>
      <c r="AC90" s="22" t="s">
        <v>9</v>
      </c>
      <c r="AD90" s="19" t="s">
        <v>9</v>
      </c>
      <c r="AE90" s="19" t="str">
        <f>IF(K90&lt;4,"X","")</f>
        <v>X</v>
      </c>
      <c r="AF90" s="19" t="str">
        <f>IF(COUNTBLANK(O90:Q90)&lt;=1,"X","")</f>
        <v>X</v>
      </c>
      <c r="AG90" s="19" t="str">
        <f>$I90</f>
        <v>X</v>
      </c>
      <c r="AH90" s="19" t="str">
        <f>IF($S90 &gt; 0, "X", "")</f>
        <v>X</v>
      </c>
      <c r="AI90" s="17" t="str">
        <f>IF(ISNUMBER(SEARCH("tuck", $F90, 1)), "X", "")</f>
        <v>X</v>
      </c>
      <c r="AJ90" s="17" t="str">
        <f>IF(AND(SUM(R90:W90) = 3, ISBLANK($X90)), "X", "")</f>
        <v/>
      </c>
      <c r="AK90" s="19" t="str">
        <f>IF(OR($L90="ground", $L90="wild"), "X", "")</f>
        <v/>
      </c>
      <c r="AL90" s="19">
        <f>$H90</f>
        <v>0</v>
      </c>
      <c r="AM90" s="17" t="str">
        <f>IF($U90 &gt; 0, "X", "")</f>
        <v/>
      </c>
      <c r="AN90" s="19" t="str">
        <f>IF(AND($R90 &gt; 0, ISBLANK($W90), ISBLANK($S90), ISBLANK($T90), ISBLANK($U90), ISBLANK($V90)), "X", "")</f>
        <v/>
      </c>
      <c r="AO90" s="19" t="str">
        <f>IF(AND(NOT(ISBLANK($O90)), ISBLANK($P90), ISBLANK($Q90)), "X", "")</f>
        <v/>
      </c>
      <c r="AP90" s="19" t="str">
        <f>IF(N90&gt;65,"X","")</f>
        <v/>
      </c>
      <c r="AQ90" s="19" t="str">
        <f>IF(OR($L90="cavity", $L90="wild"), "X", "")</f>
        <v>X</v>
      </c>
      <c r="AR90" s="17" t="str">
        <f>IF($W90 &gt; 0, "X", "")</f>
        <v/>
      </c>
      <c r="AS90" s="19" t="str">
        <f>IF(N90&lt;=30,"X","")</f>
        <v/>
      </c>
      <c r="AT90" s="19" t="str">
        <f>IF(OR($L90="platform", $L90="wild"), "X", "")</f>
        <v/>
      </c>
      <c r="AU90" s="19" t="str">
        <f>IF(AND(NOT(ISBLANK($P90)), ISBLANK($Q90), ISBLANK($O90)), "X", "")</f>
        <v/>
      </c>
      <c r="AV90" s="17" t="str">
        <f>IF($V90 &gt; 0, "X", "")</f>
        <v/>
      </c>
      <c r="AW90" s="17" t="str">
        <f>IF($T90 &gt; 0, "X", "")</f>
        <v>X</v>
      </c>
      <c r="AX90" s="19" t="str">
        <f>IF(AND(NOT(ISBLANK($Q90)), ISBLANK($O90), ISBLANK($P90)), "X", "")</f>
        <v/>
      </c>
      <c r="AY90" s="19" t="str">
        <f>IF(OR($L90="bowl", $L90="wild"), "X", "")</f>
        <v/>
      </c>
    </row>
    <row r="91" spans="1:51" ht="15.75" x14ac:dyDescent="0.5">
      <c r="A91" s="39" t="s">
        <v>220</v>
      </c>
      <c r="B91" s="39" t="s">
        <v>221</v>
      </c>
      <c r="C91" s="17" t="s">
        <v>69</v>
      </c>
      <c r="D91" s="41" t="s">
        <v>97</v>
      </c>
      <c r="E91" s="16" t="s">
        <v>10</v>
      </c>
      <c r="F91" s="18" t="s">
        <v>222</v>
      </c>
      <c r="G91" s="40"/>
      <c r="H91" s="19"/>
      <c r="I91" s="19" t="s">
        <v>60</v>
      </c>
      <c r="J91" s="19"/>
      <c r="K91" s="19">
        <v>5</v>
      </c>
      <c r="L91" s="19" t="s">
        <v>59</v>
      </c>
      <c r="M91" s="19">
        <v>2</v>
      </c>
      <c r="N91" s="19">
        <v>46</v>
      </c>
      <c r="O91" s="17"/>
      <c r="P91" s="17" t="s">
        <v>60</v>
      </c>
      <c r="Q91" s="17"/>
      <c r="R91" s="19">
        <v>1</v>
      </c>
      <c r="S91" s="19"/>
      <c r="T91" s="19"/>
      <c r="U91" s="19"/>
      <c r="V91" s="19"/>
      <c r="W91" s="19"/>
      <c r="X91" s="20"/>
      <c r="Y91" s="19"/>
      <c r="Z91" s="13">
        <f>IF(ISBLANK($X91), SUM(R91:W91), 1)</f>
        <v>1</v>
      </c>
      <c r="AA91" s="19" t="s">
        <v>9</v>
      </c>
      <c r="AB91" s="19" t="s">
        <v>9</v>
      </c>
      <c r="AC91" s="22" t="s">
        <v>9</v>
      </c>
      <c r="AD91" s="19" t="s">
        <v>9</v>
      </c>
      <c r="AE91" s="19" t="str">
        <f>IF(K91&lt;4,"X","")</f>
        <v/>
      </c>
      <c r="AF91" s="19" t="str">
        <f>IF(COUNTBLANK(O91:Q91)&lt;=1,"X","")</f>
        <v/>
      </c>
      <c r="AG91" s="19" t="str">
        <f>$I91</f>
        <v>X</v>
      </c>
      <c r="AH91" s="19" t="str">
        <f>IF($S91 &gt; 0, "X", "")</f>
        <v/>
      </c>
      <c r="AI91" s="17" t="str">
        <f>IF(ISNUMBER(SEARCH("tuck", $F91, 1)), "X", "")</f>
        <v>X</v>
      </c>
      <c r="AJ91" s="17" t="str">
        <f>IF(AND(SUM(R91:W91) = 3, ISBLANK($X91)), "X", "")</f>
        <v/>
      </c>
      <c r="AK91" s="19" t="str">
        <f>IF(OR($L91="ground", $L91="wild"), "X", "")</f>
        <v/>
      </c>
      <c r="AL91" s="19">
        <f>$H91</f>
        <v>0</v>
      </c>
      <c r="AM91" s="17" t="str">
        <f>IF($U91 &gt; 0, "X", "")</f>
        <v/>
      </c>
      <c r="AN91" s="19" t="str">
        <f>IF(AND($R91 &gt; 0, ISBLANK($W91), ISBLANK($S91), ISBLANK($T91), ISBLANK($U91), ISBLANK($V91)), "X", "")</f>
        <v>X</v>
      </c>
      <c r="AO91" s="19" t="str">
        <f>IF(AND(NOT(ISBLANK($O91)), ISBLANK($P91), ISBLANK($Q91)), "X", "")</f>
        <v/>
      </c>
      <c r="AP91" s="19" t="str">
        <f>IF(N91&gt;65,"X","")</f>
        <v/>
      </c>
      <c r="AQ91" s="19" t="str">
        <f>IF(OR($L91="cavity", $L91="wild"), "X", "")</f>
        <v>X</v>
      </c>
      <c r="AR91" s="17" t="str">
        <f>IF($W91 &gt; 0, "X", "")</f>
        <v/>
      </c>
      <c r="AS91" s="19" t="str">
        <f>IF(N91&lt;=30,"X","")</f>
        <v/>
      </c>
      <c r="AT91" s="19" t="str">
        <f>IF(OR($L91="platform", $L91="wild"), "X", "")</f>
        <v/>
      </c>
      <c r="AU91" s="19" t="str">
        <f>IF(AND(NOT(ISBLANK($P91)), ISBLANK($Q91), ISBLANK($O91)), "X", "")</f>
        <v>X</v>
      </c>
      <c r="AV91" s="17" t="str">
        <f>IF($V91 &gt; 0, "X", "")</f>
        <v/>
      </c>
      <c r="AW91" s="17" t="str">
        <f>IF($T91 &gt; 0, "X", "")</f>
        <v/>
      </c>
      <c r="AX91" s="19" t="str">
        <f>IF(AND(NOT(ISBLANK($Q91)), ISBLANK($O91), ISBLANK($P91)), "X", "")</f>
        <v/>
      </c>
      <c r="AY91" s="19" t="str">
        <f>IF(OR($L91="bowl", $L91="wild"), "X", "")</f>
        <v/>
      </c>
    </row>
    <row r="92" spans="1:51" ht="15.75" x14ac:dyDescent="0.5">
      <c r="A92" s="40" t="s">
        <v>475</v>
      </c>
      <c r="B92" s="40" t="s">
        <v>476</v>
      </c>
      <c r="C92" s="17" t="s">
        <v>55</v>
      </c>
      <c r="D92" s="41" t="s">
        <v>56</v>
      </c>
      <c r="E92" s="30" t="s">
        <v>73</v>
      </c>
      <c r="F92" s="18" t="s">
        <v>477</v>
      </c>
      <c r="G92" s="40" t="s">
        <v>843</v>
      </c>
      <c r="H92" s="19"/>
      <c r="I92" s="19"/>
      <c r="J92" s="17"/>
      <c r="K92" s="17">
        <v>1</v>
      </c>
      <c r="L92" s="17" t="s">
        <v>87</v>
      </c>
      <c r="M92" s="17">
        <v>4</v>
      </c>
      <c r="N92" s="17">
        <v>18</v>
      </c>
      <c r="O92" s="17"/>
      <c r="P92" s="17"/>
      <c r="Q92" s="17" t="s">
        <v>60</v>
      </c>
      <c r="R92" s="17">
        <v>1</v>
      </c>
      <c r="S92" s="17"/>
      <c r="T92" s="17"/>
      <c r="U92" s="19"/>
      <c r="V92" s="19"/>
      <c r="W92" s="19"/>
      <c r="X92" s="20"/>
      <c r="Y92" s="19"/>
      <c r="Z92" s="13">
        <f>IF(ISBLANK($X92), SUM(R92:W92), 1)</f>
        <v>1</v>
      </c>
      <c r="AA92" s="19" t="s">
        <v>60</v>
      </c>
      <c r="AB92" s="19" t="s">
        <v>9</v>
      </c>
      <c r="AC92" s="22" t="s">
        <v>9</v>
      </c>
      <c r="AD92" s="19" t="s">
        <v>60</v>
      </c>
      <c r="AE92" s="19" t="str">
        <f>IF(K92&lt;4,"X","")</f>
        <v>X</v>
      </c>
      <c r="AF92" s="19" t="str">
        <f>IF(COUNTBLANK(O92:Q92)&lt;=1,"X","")</f>
        <v/>
      </c>
      <c r="AG92" s="19">
        <f>$I92</f>
        <v>0</v>
      </c>
      <c r="AH92" s="19" t="str">
        <f>IF($S92 &gt; 0, "X", "")</f>
        <v/>
      </c>
      <c r="AI92" s="17" t="str">
        <f>IF(ISNUMBER(SEARCH("tuck", $F92, 1)), "X", "")</f>
        <v/>
      </c>
      <c r="AJ92" s="17" t="str">
        <f>IF(AND(SUM(R92:W92) = 3, ISBLANK($X92)), "X", "")</f>
        <v/>
      </c>
      <c r="AK92" s="19" t="str">
        <f>IF(OR($L92="ground", $L92="wild"), "X", "")</f>
        <v/>
      </c>
      <c r="AL92" s="19">
        <f>$H92</f>
        <v>0</v>
      </c>
      <c r="AM92" s="17" t="str">
        <f>IF($U92 &gt; 0, "X", "")</f>
        <v/>
      </c>
      <c r="AN92" s="19" t="str">
        <f>IF(AND($R92 &gt; 0, ISBLANK($W92), ISBLANK($S92), ISBLANK($T92), ISBLANK($U92), ISBLANK($V92)), "X", "")</f>
        <v>X</v>
      </c>
      <c r="AO92" s="19" t="str">
        <f>IF(AND(NOT(ISBLANK($O92)), ISBLANK($P92), ISBLANK($Q92)), "X", "")</f>
        <v/>
      </c>
      <c r="AP92" s="19" t="str">
        <f>IF(N92&gt;65,"X","")</f>
        <v/>
      </c>
      <c r="AQ92" s="19" t="str">
        <f>IF(OR($L92="cavity", $L92="wild"), "X", "")</f>
        <v/>
      </c>
      <c r="AR92" s="17" t="str">
        <f>IF($W92 &gt; 0, "X", "")</f>
        <v/>
      </c>
      <c r="AS92" s="19" t="str">
        <f>IF(N92&lt;=30,"X","")</f>
        <v>X</v>
      </c>
      <c r="AT92" s="19" t="str">
        <f>IF(OR($L92="platform", $L92="wild"), "X", "")</f>
        <v/>
      </c>
      <c r="AU92" s="19" t="str">
        <f>IF(AND(NOT(ISBLANK($P92)), ISBLANK($Q92), ISBLANK($O92)), "X", "")</f>
        <v/>
      </c>
      <c r="AV92" s="17" t="str">
        <f>IF($V92 &gt; 0, "X", "")</f>
        <v/>
      </c>
      <c r="AW92" s="17" t="str">
        <f>IF($T92 &gt; 0, "X", "")</f>
        <v/>
      </c>
      <c r="AX92" s="19" t="str">
        <f>IF(AND(NOT(ISBLANK($Q92)), ISBLANK($O92), ISBLANK($P92)), "X", "")</f>
        <v>X</v>
      </c>
      <c r="AY92" s="19" t="str">
        <f>IF(OR($L92="bowl", $L92="wild"), "X", "")</f>
        <v>X</v>
      </c>
    </row>
    <row r="93" spans="1:51" ht="15.75" x14ac:dyDescent="0.5">
      <c r="A93" s="40" t="s">
        <v>482</v>
      </c>
      <c r="B93" s="40" t="s">
        <v>483</v>
      </c>
      <c r="C93" s="17" t="s">
        <v>55</v>
      </c>
      <c r="D93" s="41" t="s">
        <v>56</v>
      </c>
      <c r="E93" s="16" t="s">
        <v>90</v>
      </c>
      <c r="F93" s="18" t="s">
        <v>189</v>
      </c>
      <c r="G93" s="40" t="s">
        <v>851</v>
      </c>
      <c r="H93" s="19" t="s">
        <v>60</v>
      </c>
      <c r="I93" s="19"/>
      <c r="J93" s="19"/>
      <c r="K93" s="19">
        <v>3</v>
      </c>
      <c r="L93" s="19" t="s">
        <v>75</v>
      </c>
      <c r="M93" s="19">
        <v>2</v>
      </c>
      <c r="N93" s="19">
        <v>79</v>
      </c>
      <c r="O93" s="17" t="s">
        <v>60</v>
      </c>
      <c r="P93" s="17"/>
      <c r="Q93" s="17"/>
      <c r="R93" s="19"/>
      <c r="S93" s="19"/>
      <c r="T93" s="19"/>
      <c r="U93" s="19"/>
      <c r="V93" s="19">
        <v>1</v>
      </c>
      <c r="W93" s="19"/>
      <c r="X93" s="20"/>
      <c r="Y93" s="19"/>
      <c r="Z93" s="13">
        <f>IF(ISBLANK($X93), SUM(R93:W93), 1)</f>
        <v>1</v>
      </c>
      <c r="AA93" s="19" t="s">
        <v>9</v>
      </c>
      <c r="AB93" s="19" t="s">
        <v>9</v>
      </c>
      <c r="AC93" s="22" t="s">
        <v>60</v>
      </c>
      <c r="AD93" s="19" t="s">
        <v>9</v>
      </c>
      <c r="AE93" s="19" t="str">
        <f>IF(K93&lt;4,"X","")</f>
        <v>X</v>
      </c>
      <c r="AF93" s="19" t="str">
        <f>IF(COUNTBLANK(O93:Q93)&lt;=1,"X","")</f>
        <v/>
      </c>
      <c r="AG93" s="19">
        <f>$I93</f>
        <v>0</v>
      </c>
      <c r="AH93" s="19" t="str">
        <f>IF($S93 &gt; 0, "X", "")</f>
        <v/>
      </c>
      <c r="AI93" s="17" t="str">
        <f>IF(ISNUMBER(SEARCH("tuck", $F93, 1)), "X", "")</f>
        <v>X</v>
      </c>
      <c r="AJ93" s="17" t="str">
        <f>IF(AND(SUM(R93:W93) = 3, ISBLANK($X93)), "X", "")</f>
        <v/>
      </c>
      <c r="AK93" s="19" t="str">
        <f>IF(OR($L93="ground", $L93="wild"), "X", "")</f>
        <v/>
      </c>
      <c r="AL93" s="19" t="str">
        <f>$H93</f>
        <v>X</v>
      </c>
      <c r="AM93" s="17" t="str">
        <f>IF($U93 &gt; 0, "X", "")</f>
        <v/>
      </c>
      <c r="AN93" s="19" t="str">
        <f>IF(AND($R93 &gt; 0, ISBLANK($W93), ISBLANK($S93), ISBLANK($T93), ISBLANK($U93), ISBLANK($V93)), "X", "")</f>
        <v/>
      </c>
      <c r="AO93" s="19" t="str">
        <f>IF(AND(NOT(ISBLANK($O93)), ISBLANK($P93), ISBLANK($Q93)), "X", "")</f>
        <v>X</v>
      </c>
      <c r="AP93" s="19" t="str">
        <f>IF(N93&gt;65,"X","")</f>
        <v>X</v>
      </c>
      <c r="AQ93" s="19" t="str">
        <f>IF(OR($L93="cavity", $L93="wild"), "X", "")</f>
        <v/>
      </c>
      <c r="AR93" s="17" t="str">
        <f>IF($W93 &gt; 0, "X", "")</f>
        <v/>
      </c>
      <c r="AS93" s="19" t="str">
        <f>IF(N93&lt;=30,"X","")</f>
        <v/>
      </c>
      <c r="AT93" s="19" t="str">
        <f>IF(OR($L93="platform", $L93="wild"), "X", "")</f>
        <v>X</v>
      </c>
      <c r="AU93" s="19" t="str">
        <f>IF(AND(NOT(ISBLANK($P93)), ISBLANK($Q93), ISBLANK($O93)), "X", "")</f>
        <v/>
      </c>
      <c r="AV93" s="17" t="str">
        <f>IF($V93 &gt; 0, "X", "")</f>
        <v>X</v>
      </c>
      <c r="AW93" s="17" t="str">
        <f>IF($T93 &gt; 0, "X", "")</f>
        <v/>
      </c>
      <c r="AX93" s="19" t="str">
        <f>IF(AND(NOT(ISBLANK($Q93)), ISBLANK($O93), ISBLANK($P93)), "X", "")</f>
        <v/>
      </c>
      <c r="AY93" s="19" t="str">
        <f>IF(OR($L93="bowl", $L93="wild"), "X", "")</f>
        <v/>
      </c>
    </row>
    <row r="94" spans="1:51" ht="15.75" x14ac:dyDescent="0.5">
      <c r="A94" s="39" t="s">
        <v>223</v>
      </c>
      <c r="B94" s="39" t="s">
        <v>224</v>
      </c>
      <c r="C94" s="17" t="s">
        <v>69</v>
      </c>
      <c r="D94" s="34" t="s">
        <v>85</v>
      </c>
      <c r="E94" s="30" t="s">
        <v>118</v>
      </c>
      <c r="F94" s="18" t="s">
        <v>225</v>
      </c>
      <c r="G94" s="40" t="s">
        <v>880</v>
      </c>
      <c r="H94" s="19"/>
      <c r="I94" s="17"/>
      <c r="J94" s="17" t="s">
        <v>60</v>
      </c>
      <c r="K94" s="17">
        <v>4</v>
      </c>
      <c r="L94" s="17" t="s">
        <v>59</v>
      </c>
      <c r="M94" s="17">
        <v>2</v>
      </c>
      <c r="N94" s="17">
        <v>21</v>
      </c>
      <c r="O94" s="19" t="s">
        <v>60</v>
      </c>
      <c r="P94" s="17"/>
      <c r="Q94" s="17"/>
      <c r="R94" s="17"/>
      <c r="S94" s="17">
        <v>2</v>
      </c>
      <c r="T94" s="17"/>
      <c r="U94" s="19"/>
      <c r="V94" s="19"/>
      <c r="W94" s="19"/>
      <c r="X94" s="20"/>
      <c r="Y94" s="19"/>
      <c r="Z94" s="13">
        <f>IF(ISBLANK($X94), SUM(R94:W94), 1)</f>
        <v>2</v>
      </c>
      <c r="AA94" s="19" t="s">
        <v>9</v>
      </c>
      <c r="AB94" s="19" t="s">
        <v>60</v>
      </c>
      <c r="AC94" s="22" t="s">
        <v>9</v>
      </c>
      <c r="AD94" s="19" t="s">
        <v>9</v>
      </c>
      <c r="AE94" s="19" t="str">
        <f>IF(K94&lt;4,"X","")</f>
        <v/>
      </c>
      <c r="AF94" s="19" t="str">
        <f>IF(COUNTBLANK(O94:Q94)&lt;=1,"X","")</f>
        <v/>
      </c>
      <c r="AG94" s="19">
        <f>$I94</f>
        <v>0</v>
      </c>
      <c r="AH94" s="19" t="str">
        <f>IF($S94 &gt; 0, "X", "")</f>
        <v>X</v>
      </c>
      <c r="AI94" s="17" t="str">
        <f>IF(ISNUMBER(SEARCH("tuck", $F94, 1)), "X", "")</f>
        <v/>
      </c>
      <c r="AJ94" s="17" t="str">
        <f>IF(AND(SUM(R94:W94) = 3, ISBLANK($X94)), "X", "")</f>
        <v/>
      </c>
      <c r="AK94" s="19" t="str">
        <f>IF(OR($L94="ground", $L94="wild"), "X", "")</f>
        <v/>
      </c>
      <c r="AL94" s="19">
        <f>$H94</f>
        <v>0</v>
      </c>
      <c r="AM94" s="17" t="str">
        <f>IF($U94 &gt; 0, "X", "")</f>
        <v/>
      </c>
      <c r="AN94" s="19" t="str">
        <f>IF(AND($R94 &gt; 0, ISBLANK($W94), ISBLANK($S94), ISBLANK($T94), ISBLANK($U94), ISBLANK($V94)), "X", "")</f>
        <v/>
      </c>
      <c r="AO94" s="19" t="str">
        <f>IF(AND(NOT(ISBLANK($O94)), ISBLANK($P94), ISBLANK($Q94)), "X", "")</f>
        <v>X</v>
      </c>
      <c r="AP94" s="19" t="str">
        <f>IF(N94&gt;65,"X","")</f>
        <v/>
      </c>
      <c r="AQ94" s="19" t="str">
        <f>IF(OR($L94="cavity", $L94="wild"), "X", "")</f>
        <v>X</v>
      </c>
      <c r="AR94" s="17" t="str">
        <f>IF($W94 &gt; 0, "X", "")</f>
        <v/>
      </c>
      <c r="AS94" s="19" t="str">
        <f>IF(N94&lt;=30,"X","")</f>
        <v>X</v>
      </c>
      <c r="AT94" s="19" t="str">
        <f>IF(OR($L94="platform", $L94="wild"), "X", "")</f>
        <v/>
      </c>
      <c r="AU94" s="19" t="str">
        <f>IF(AND(NOT(ISBLANK($P94)), ISBLANK($Q94), ISBLANK($O94)), "X", "")</f>
        <v/>
      </c>
      <c r="AV94" s="17" t="str">
        <f>IF($V94 &gt; 0, "X", "")</f>
        <v/>
      </c>
      <c r="AW94" s="17" t="str">
        <f>IF($T94 &gt; 0, "X", "")</f>
        <v/>
      </c>
      <c r="AX94" s="19" t="str">
        <f>IF(AND(NOT(ISBLANK($Q94)), ISBLANK($O94), ISBLANK($P94)), "X", "")</f>
        <v/>
      </c>
      <c r="AY94" s="19" t="str">
        <f>IF(OR($L94="bowl", $L94="wild"), "X", "")</f>
        <v/>
      </c>
    </row>
    <row r="95" spans="1:51" ht="15.75" x14ac:dyDescent="0.5">
      <c r="A95" s="40" t="s">
        <v>484</v>
      </c>
      <c r="B95" s="40" t="s">
        <v>485</v>
      </c>
      <c r="C95" s="17" t="s">
        <v>55</v>
      </c>
      <c r="D95" s="34" t="s">
        <v>56</v>
      </c>
      <c r="E95" s="30" t="s">
        <v>10</v>
      </c>
      <c r="F95" s="18" t="s">
        <v>486</v>
      </c>
      <c r="G95" s="40" t="s">
        <v>849</v>
      </c>
      <c r="H95" s="19"/>
      <c r="I95" s="17" t="s">
        <v>60</v>
      </c>
      <c r="J95" s="17"/>
      <c r="K95" s="17">
        <v>3</v>
      </c>
      <c r="L95" s="17" t="s">
        <v>66</v>
      </c>
      <c r="M95" s="17">
        <v>3</v>
      </c>
      <c r="N95" s="17">
        <v>23</v>
      </c>
      <c r="O95" s="19" t="s">
        <v>60</v>
      </c>
      <c r="P95" s="17" t="s">
        <v>60</v>
      </c>
      <c r="Q95" s="19"/>
      <c r="R95" s="17">
        <v>1</v>
      </c>
      <c r="S95" s="19">
        <v>1</v>
      </c>
      <c r="T95" s="19"/>
      <c r="U95" s="19"/>
      <c r="V95" s="19"/>
      <c r="W95" s="19"/>
      <c r="X95" s="20"/>
      <c r="Y95" s="19"/>
      <c r="Z95" s="13">
        <f>IF(ISBLANK($X95), SUM(R95:W95), 1)</f>
        <v>2</v>
      </c>
      <c r="AA95" s="19" t="s">
        <v>60</v>
      </c>
      <c r="AB95" s="19" t="s">
        <v>9</v>
      </c>
      <c r="AC95" s="22" t="s">
        <v>9</v>
      </c>
      <c r="AD95" s="19" t="s">
        <v>9</v>
      </c>
      <c r="AE95" s="19" t="str">
        <f>IF(K95&lt;4,"X","")</f>
        <v>X</v>
      </c>
      <c r="AF95" s="19" t="str">
        <f>IF(COUNTBLANK(O95:Q95)&lt;=1,"X","")</f>
        <v>X</v>
      </c>
      <c r="AG95" s="19" t="str">
        <f>$I95</f>
        <v>X</v>
      </c>
      <c r="AH95" s="19" t="str">
        <f>IF($S95 &gt; 0, "X", "")</f>
        <v>X</v>
      </c>
      <c r="AI95" s="17" t="str">
        <f>IF(ISNUMBER(SEARCH("tuck", $F95, 1)), "X", "")</f>
        <v>X</v>
      </c>
      <c r="AJ95" s="17" t="str">
        <f>IF(AND(SUM(R95:W95) = 3, ISBLANK($X95)), "X", "")</f>
        <v/>
      </c>
      <c r="AK95" s="19" t="str">
        <f>IF(OR($L95="ground", $L95="wild"), "X", "")</f>
        <v>X</v>
      </c>
      <c r="AL95" s="19">
        <f>$H95</f>
        <v>0</v>
      </c>
      <c r="AM95" s="17" t="str">
        <f>IF($U95 &gt; 0, "X", "")</f>
        <v/>
      </c>
      <c r="AN95" s="19" t="str">
        <f>IF(AND($R95 &gt; 0, ISBLANK($W95), ISBLANK($S95), ISBLANK($T95), ISBLANK($U95), ISBLANK($V95)), "X", "")</f>
        <v/>
      </c>
      <c r="AO95" s="19" t="str">
        <f>IF(AND(NOT(ISBLANK($O95)), ISBLANK($P95), ISBLANK($Q95)), "X", "")</f>
        <v/>
      </c>
      <c r="AP95" s="19" t="str">
        <f>IF(N95&gt;65,"X","")</f>
        <v/>
      </c>
      <c r="AQ95" s="19" t="str">
        <f>IF(OR($L95="cavity", $L95="wild"), "X", "")</f>
        <v/>
      </c>
      <c r="AR95" s="17" t="str">
        <f>IF($W95 &gt; 0, "X", "")</f>
        <v/>
      </c>
      <c r="AS95" s="19" t="str">
        <f>IF(N95&lt;=30,"X","")</f>
        <v>X</v>
      </c>
      <c r="AT95" s="19" t="str">
        <f>IF(OR($L95="platform", $L95="wild"), "X", "")</f>
        <v/>
      </c>
      <c r="AU95" s="19" t="str">
        <f>IF(AND(NOT(ISBLANK($P95)), ISBLANK($Q95), ISBLANK($O95)), "X", "")</f>
        <v/>
      </c>
      <c r="AV95" s="17" t="str">
        <f>IF($V95 &gt; 0, "X", "")</f>
        <v/>
      </c>
      <c r="AW95" s="17" t="str">
        <f>IF($T95 &gt; 0, "X", "")</f>
        <v/>
      </c>
      <c r="AX95" s="19" t="str">
        <f>IF(AND(NOT(ISBLANK($Q95)), ISBLANK($O95), ISBLANK($P95)), "X", "")</f>
        <v/>
      </c>
      <c r="AY95" s="19" t="str">
        <f>IF(OR($L95="bowl", $L95="wild"), "X", "")</f>
        <v/>
      </c>
    </row>
    <row r="96" spans="1:51" ht="15.75" x14ac:dyDescent="0.5">
      <c r="A96" s="16" t="s">
        <v>487</v>
      </c>
      <c r="B96" s="30" t="s">
        <v>488</v>
      </c>
      <c r="C96" s="17" t="s">
        <v>55</v>
      </c>
      <c r="D96" s="34" t="s">
        <v>56</v>
      </c>
      <c r="E96" s="16" t="s">
        <v>10</v>
      </c>
      <c r="F96" s="18" t="s">
        <v>312</v>
      </c>
      <c r="G96" s="40" t="s">
        <v>849</v>
      </c>
      <c r="H96" s="19"/>
      <c r="I96" s="19" t="s">
        <v>60</v>
      </c>
      <c r="J96" s="19"/>
      <c r="K96" s="19">
        <v>4</v>
      </c>
      <c r="L96" s="19" t="s">
        <v>66</v>
      </c>
      <c r="M96" s="19">
        <v>3</v>
      </c>
      <c r="N96" s="19">
        <v>25</v>
      </c>
      <c r="O96" s="19"/>
      <c r="P96" s="19" t="s">
        <v>60</v>
      </c>
      <c r="Q96" s="17"/>
      <c r="R96" s="19">
        <v>1</v>
      </c>
      <c r="S96" s="19">
        <v>2</v>
      </c>
      <c r="T96" s="19"/>
      <c r="U96" s="19"/>
      <c r="V96" s="19"/>
      <c r="W96" s="19"/>
      <c r="X96" s="20"/>
      <c r="Y96" s="19"/>
      <c r="Z96" s="13">
        <f>IF(ISBLANK($X96), SUM(R96:W96), 1)</f>
        <v>3</v>
      </c>
      <c r="AA96" s="19" t="s">
        <v>9</v>
      </c>
      <c r="AB96" s="19" t="s">
        <v>9</v>
      </c>
      <c r="AC96" s="22" t="s">
        <v>9</v>
      </c>
      <c r="AD96" s="19" t="s">
        <v>9</v>
      </c>
      <c r="AE96" s="19" t="str">
        <f>IF(K96&lt;4,"X","")</f>
        <v/>
      </c>
      <c r="AF96" s="19" t="str">
        <f>IF(COUNTBLANK(O96:Q96)&lt;=1,"X","")</f>
        <v/>
      </c>
      <c r="AG96" s="19" t="str">
        <f>$I96</f>
        <v>X</v>
      </c>
      <c r="AH96" s="19" t="str">
        <f>IF($S96 &gt; 0, "X", "")</f>
        <v>X</v>
      </c>
      <c r="AI96" s="17" t="str">
        <f>IF(ISNUMBER(SEARCH("tuck", $F96, 1)), "X", "")</f>
        <v>X</v>
      </c>
      <c r="AJ96" s="17" t="str">
        <f>IF(AND(SUM(R96:W96) = 3, ISBLANK($X96)), "X", "")</f>
        <v>X</v>
      </c>
      <c r="AK96" s="19" t="str">
        <f>IF(OR($L96="ground", $L96="wild"), "X", "")</f>
        <v>X</v>
      </c>
      <c r="AL96" s="19">
        <f>$H96</f>
        <v>0</v>
      </c>
      <c r="AM96" s="17" t="str">
        <f>IF($U96 &gt; 0, "X", "")</f>
        <v/>
      </c>
      <c r="AN96" s="19" t="str">
        <f>IF(AND($R96 &gt; 0, ISBLANK($W96), ISBLANK($S96), ISBLANK($T96), ISBLANK($U96), ISBLANK($V96)), "X", "")</f>
        <v/>
      </c>
      <c r="AO96" s="19" t="str">
        <f>IF(AND(NOT(ISBLANK($O96)), ISBLANK($P96), ISBLANK($Q96)), "X", "")</f>
        <v/>
      </c>
      <c r="AP96" s="19" t="str">
        <f>IF(N96&gt;65,"X","")</f>
        <v/>
      </c>
      <c r="AQ96" s="19" t="str">
        <f>IF(OR($L96="cavity", $L96="wild"), "X", "")</f>
        <v/>
      </c>
      <c r="AR96" s="17" t="str">
        <f>IF($W96 &gt; 0, "X", "")</f>
        <v/>
      </c>
      <c r="AS96" s="19" t="str">
        <f>IF(N96&lt;=30,"X","")</f>
        <v>X</v>
      </c>
      <c r="AT96" s="19" t="str">
        <f>IF(OR($L96="platform", $L96="wild"), "X", "")</f>
        <v/>
      </c>
      <c r="AU96" s="19" t="str">
        <f>IF(AND(NOT(ISBLANK($P96)), ISBLANK($Q96), ISBLANK($O96)), "X", "")</f>
        <v>X</v>
      </c>
      <c r="AV96" s="17" t="str">
        <f>IF($V96 &gt; 0, "X", "")</f>
        <v/>
      </c>
      <c r="AW96" s="17" t="str">
        <f>IF($T96 &gt; 0, "X", "")</f>
        <v/>
      </c>
      <c r="AX96" s="19" t="str">
        <f>IF(AND(NOT(ISBLANK($Q96)), ISBLANK($O96), ISBLANK($P96)), "X", "")</f>
        <v/>
      </c>
      <c r="AY96" s="19" t="str">
        <f>IF(OR($L96="bowl", $L96="wild"), "X", "")</f>
        <v/>
      </c>
    </row>
    <row r="97" spans="1:51" ht="15.75" x14ac:dyDescent="0.5">
      <c r="A97" s="40" t="s">
        <v>490</v>
      </c>
      <c r="B97" s="40" t="s">
        <v>491</v>
      </c>
      <c r="C97" s="17" t="s">
        <v>55</v>
      </c>
      <c r="D97" s="34" t="s">
        <v>56</v>
      </c>
      <c r="E97" s="16" t="s">
        <v>10</v>
      </c>
      <c r="F97" s="18" t="s">
        <v>492</v>
      </c>
      <c r="G97" s="40" t="s">
        <v>850</v>
      </c>
      <c r="H97" s="17"/>
      <c r="I97" s="19" t="s">
        <v>60</v>
      </c>
      <c r="J97" s="19"/>
      <c r="K97" s="19">
        <v>3</v>
      </c>
      <c r="L97" s="19" t="s">
        <v>75</v>
      </c>
      <c r="M97" s="19">
        <v>3</v>
      </c>
      <c r="N97" s="19">
        <v>132</v>
      </c>
      <c r="O97" s="17"/>
      <c r="P97" s="19"/>
      <c r="Q97" s="19" t="s">
        <v>60</v>
      </c>
      <c r="R97" s="19"/>
      <c r="S97" s="19"/>
      <c r="T97" s="19"/>
      <c r="U97" s="19">
        <v>1</v>
      </c>
      <c r="V97" s="19"/>
      <c r="W97" s="19">
        <v>1</v>
      </c>
      <c r="X97" s="20"/>
      <c r="Y97" s="19"/>
      <c r="Z97" s="13">
        <f>IF(ISBLANK($X97), SUM(R97:W97), 1)</f>
        <v>2</v>
      </c>
      <c r="AA97" s="19" t="s">
        <v>60</v>
      </c>
      <c r="AB97" s="19" t="s">
        <v>9</v>
      </c>
      <c r="AC97" s="22" t="s">
        <v>9</v>
      </c>
      <c r="AD97" s="19" t="s">
        <v>9</v>
      </c>
      <c r="AE97" s="19" t="str">
        <f>IF(K97&lt;4,"X","")</f>
        <v>X</v>
      </c>
      <c r="AF97" s="19" t="str">
        <f>IF(COUNTBLANK(O97:Q97)&lt;=1,"X","")</f>
        <v/>
      </c>
      <c r="AG97" s="19" t="str">
        <f>$I97</f>
        <v>X</v>
      </c>
      <c r="AH97" s="19" t="str">
        <f>IF($S97 &gt; 0, "X", "")</f>
        <v/>
      </c>
      <c r="AI97" s="17" t="str">
        <f>IF(ISNUMBER(SEARCH("tuck", $F97, 1)), "X", "")</f>
        <v>X</v>
      </c>
      <c r="AJ97" s="17" t="str">
        <f>IF(AND(SUM(R97:W97) = 3, ISBLANK($X97)), "X", "")</f>
        <v/>
      </c>
      <c r="AK97" s="19" t="str">
        <f>IF(OR($L97="ground", $L97="wild"), "X", "")</f>
        <v/>
      </c>
      <c r="AL97" s="19">
        <f>$H97</f>
        <v>0</v>
      </c>
      <c r="AM97" s="17" t="str">
        <f>IF($U97 &gt; 0, "X", "")</f>
        <v>X</v>
      </c>
      <c r="AN97" s="19" t="str">
        <f>IF(AND($R97 &gt; 0, ISBLANK($W97), ISBLANK($S97), ISBLANK($T97), ISBLANK($U97), ISBLANK($V97)), "X", "")</f>
        <v/>
      </c>
      <c r="AO97" s="19" t="str">
        <f>IF(AND(NOT(ISBLANK($O97)), ISBLANK($P97), ISBLANK($Q97)), "X", "")</f>
        <v/>
      </c>
      <c r="AP97" s="19" t="str">
        <f>IF(N97&gt;65,"X","")</f>
        <v>X</v>
      </c>
      <c r="AQ97" s="19" t="str">
        <f>IF(OR($L97="cavity", $L97="wild"), "X", "")</f>
        <v/>
      </c>
      <c r="AR97" s="17" t="str">
        <f>IF($W97 &gt; 0, "X", "")</f>
        <v>X</v>
      </c>
      <c r="AS97" s="19" t="str">
        <f>IF(N97&lt;=30,"X","")</f>
        <v/>
      </c>
      <c r="AT97" s="19" t="str">
        <f>IF(OR($L97="platform", $L97="wild"), "X", "")</f>
        <v>X</v>
      </c>
      <c r="AU97" s="19" t="str">
        <f>IF(AND(NOT(ISBLANK($P97)), ISBLANK($Q97), ISBLANK($O97)), "X", "")</f>
        <v/>
      </c>
      <c r="AV97" s="17" t="str">
        <f>IF($V97 &gt; 0, "X", "")</f>
        <v/>
      </c>
      <c r="AW97" s="17" t="str">
        <f>IF($T97 &gt; 0, "X", "")</f>
        <v/>
      </c>
      <c r="AX97" s="19" t="str">
        <f>IF(AND(NOT(ISBLANK($Q97)), ISBLANK($O97), ISBLANK($P97)), "X", "")</f>
        <v>X</v>
      </c>
      <c r="AY97" s="19" t="str">
        <f>IF(OR($L97="bowl", $L97="wild"), "X", "")</f>
        <v/>
      </c>
    </row>
    <row r="98" spans="1:51" ht="15.75" x14ac:dyDescent="0.5">
      <c r="A98" s="40" t="s">
        <v>493</v>
      </c>
      <c r="B98" s="40" t="s">
        <v>494</v>
      </c>
      <c r="C98" s="17" t="s">
        <v>55</v>
      </c>
      <c r="D98" s="34" t="s">
        <v>85</v>
      </c>
      <c r="E98" s="30" t="s">
        <v>118</v>
      </c>
      <c r="F98" s="18" t="s">
        <v>495</v>
      </c>
      <c r="G98" s="40" t="s">
        <v>856</v>
      </c>
      <c r="H98" s="19"/>
      <c r="I98" s="19"/>
      <c r="J98" s="17"/>
      <c r="K98" s="17">
        <v>3</v>
      </c>
      <c r="L98" s="17" t="s">
        <v>59</v>
      </c>
      <c r="M98" s="17">
        <v>2</v>
      </c>
      <c r="N98" s="17">
        <v>30</v>
      </c>
      <c r="O98" s="17" t="s">
        <v>60</v>
      </c>
      <c r="P98" s="19"/>
      <c r="Q98" s="19"/>
      <c r="R98" s="19">
        <v>1</v>
      </c>
      <c r="S98" s="17">
        <v>1</v>
      </c>
      <c r="T98" s="19">
        <v>1</v>
      </c>
      <c r="U98" s="19"/>
      <c r="V98" s="19"/>
      <c r="W98" s="19"/>
      <c r="X98" s="20" t="s">
        <v>60</v>
      </c>
      <c r="Y98" s="19"/>
      <c r="Z98" s="13">
        <f>IF(ISBLANK($X98), SUM(R98:W98), 1)</f>
        <v>1</v>
      </c>
      <c r="AA98" s="19" t="s">
        <v>9</v>
      </c>
      <c r="AB98" s="19" t="s">
        <v>9</v>
      </c>
      <c r="AC98" s="22" t="s">
        <v>9</v>
      </c>
      <c r="AD98" s="19" t="s">
        <v>9</v>
      </c>
      <c r="AE98" s="19" t="str">
        <f>IF(K98&lt;4,"X","")</f>
        <v>X</v>
      </c>
      <c r="AF98" s="19" t="str">
        <f>IF(COUNTBLANK(O98:Q98)&lt;=1,"X","")</f>
        <v/>
      </c>
      <c r="AG98" s="19">
        <f>$I98</f>
        <v>0</v>
      </c>
      <c r="AH98" s="19" t="str">
        <f>IF($S98 &gt; 0, "X", "")</f>
        <v>X</v>
      </c>
      <c r="AI98" s="17" t="str">
        <f>IF(ISNUMBER(SEARCH("tuck", $F98, 1)), "X", "")</f>
        <v/>
      </c>
      <c r="AJ98" s="17" t="str">
        <f>IF(AND(SUM(R98:W98) = 3, ISBLANK($X98)), "X", "")</f>
        <v/>
      </c>
      <c r="AK98" s="19" t="str">
        <f>IF(OR($L98="ground", $L98="wild"), "X", "")</f>
        <v/>
      </c>
      <c r="AL98" s="19">
        <f>$H98</f>
        <v>0</v>
      </c>
      <c r="AM98" s="17" t="str">
        <f>IF($U98 &gt; 0, "X", "")</f>
        <v/>
      </c>
      <c r="AN98" s="19" t="str">
        <f>IF(AND($R98 &gt; 0, ISBLANK($W98), ISBLANK($S98), ISBLANK($T98), ISBLANK($U98), ISBLANK($V98)), "X", "")</f>
        <v/>
      </c>
      <c r="AO98" s="19" t="str">
        <f>IF(AND(NOT(ISBLANK($O98)), ISBLANK($P98), ISBLANK($Q98)), "X", "")</f>
        <v>X</v>
      </c>
      <c r="AP98" s="19" t="str">
        <f>IF(N98&gt;65,"X","")</f>
        <v/>
      </c>
      <c r="AQ98" s="19" t="str">
        <f>IF(OR($L98="cavity", $L98="wild"), "X", "")</f>
        <v>X</v>
      </c>
      <c r="AR98" s="17" t="str">
        <f>IF($W98 &gt; 0, "X", "")</f>
        <v/>
      </c>
      <c r="AS98" s="19" t="str">
        <f>IF(N98&lt;=30,"X","")</f>
        <v>X</v>
      </c>
      <c r="AT98" s="19" t="str">
        <f>IF(OR($L98="platform", $L98="wild"), "X", "")</f>
        <v/>
      </c>
      <c r="AU98" s="19" t="str">
        <f>IF(AND(NOT(ISBLANK($P98)), ISBLANK($Q98), ISBLANK($O98)), "X", "")</f>
        <v/>
      </c>
      <c r="AV98" s="17" t="str">
        <f>IF($V98 &gt; 0, "X", "")</f>
        <v/>
      </c>
      <c r="AW98" s="17" t="str">
        <f>IF($T98 &gt; 0, "X", "")</f>
        <v>X</v>
      </c>
      <c r="AX98" s="19" t="str">
        <f>IF(AND(NOT(ISBLANK($Q98)), ISBLANK($O98), ISBLANK($P98)), "X", "")</f>
        <v/>
      </c>
      <c r="AY98" s="19" t="str">
        <f>IF(OR($L98="bowl", $L98="wild"), "X", "")</f>
        <v/>
      </c>
    </row>
    <row r="99" spans="1:51" ht="15.75" x14ac:dyDescent="0.5">
      <c r="A99" s="39" t="s">
        <v>229</v>
      </c>
      <c r="B99" s="39" t="s">
        <v>230</v>
      </c>
      <c r="C99" s="17" t="s">
        <v>69</v>
      </c>
      <c r="D99" s="57" t="s">
        <v>97</v>
      </c>
      <c r="E99" s="16" t="s">
        <v>64</v>
      </c>
      <c r="F99" s="18" t="s">
        <v>231</v>
      </c>
      <c r="G99" s="40"/>
      <c r="H99" s="19"/>
      <c r="I99" s="17"/>
      <c r="J99" s="19"/>
      <c r="K99" s="19">
        <v>1</v>
      </c>
      <c r="L99" s="19" t="s">
        <v>87</v>
      </c>
      <c r="M99" s="19">
        <v>4</v>
      </c>
      <c r="N99" s="19">
        <v>20</v>
      </c>
      <c r="O99" s="17" t="s">
        <v>60</v>
      </c>
      <c r="P99" s="17"/>
      <c r="Q99" s="19"/>
      <c r="R99" s="19">
        <v>1</v>
      </c>
      <c r="S99" s="19">
        <v>1</v>
      </c>
      <c r="T99" s="19"/>
      <c r="U99" s="19"/>
      <c r="V99" s="19"/>
      <c r="W99" s="19"/>
      <c r="X99" s="20"/>
      <c r="Y99" s="19"/>
      <c r="Z99" s="13">
        <f>IF(ISBLANK($X99), SUM(R99:W99), 1)</f>
        <v>2</v>
      </c>
      <c r="AA99" s="19" t="s">
        <v>9</v>
      </c>
      <c r="AB99" s="19" t="s">
        <v>9</v>
      </c>
      <c r="AC99" s="22" t="s">
        <v>9</v>
      </c>
      <c r="AD99" s="19" t="s">
        <v>9</v>
      </c>
      <c r="AE99" s="19" t="str">
        <f>IF(K99&lt;4,"X","")</f>
        <v>X</v>
      </c>
      <c r="AF99" s="19" t="str">
        <f>IF(COUNTBLANK(O99:Q99)&lt;=1,"X","")</f>
        <v/>
      </c>
      <c r="AG99" s="19">
        <f>$I99</f>
        <v>0</v>
      </c>
      <c r="AH99" s="19" t="str">
        <f>IF($S99 &gt; 0, "X", "")</f>
        <v>X</v>
      </c>
      <c r="AI99" s="17" t="str">
        <f>IF(ISNUMBER(SEARCH("tuck", $F99, 1)), "X", "")</f>
        <v/>
      </c>
      <c r="AJ99" s="17" t="str">
        <f>IF(AND(SUM(R99:W99) = 3, ISBLANK($X99)), "X", "")</f>
        <v/>
      </c>
      <c r="AK99" s="19" t="str">
        <f>IF(OR($L99="ground", $L99="wild"), "X", "")</f>
        <v/>
      </c>
      <c r="AL99" s="19">
        <f>$H99</f>
        <v>0</v>
      </c>
      <c r="AM99" s="17" t="str">
        <f>IF($U99 &gt; 0, "X", "")</f>
        <v/>
      </c>
      <c r="AN99" s="19" t="str">
        <f>IF(AND($R99 &gt; 0, ISBLANK($W99), ISBLANK($S99), ISBLANK($T99), ISBLANK($U99), ISBLANK($V99)), "X", "")</f>
        <v/>
      </c>
      <c r="AO99" s="19" t="str">
        <f>IF(AND(NOT(ISBLANK($O99)), ISBLANK($P99), ISBLANK($Q99)), "X", "")</f>
        <v>X</v>
      </c>
      <c r="AP99" s="19" t="str">
        <f>IF(N99&gt;65,"X","")</f>
        <v/>
      </c>
      <c r="AQ99" s="19" t="str">
        <f>IF(OR($L99="cavity", $L99="wild"), "X", "")</f>
        <v/>
      </c>
      <c r="AR99" s="17" t="str">
        <f>IF($W99 &gt; 0, "X", "")</f>
        <v/>
      </c>
      <c r="AS99" s="19" t="str">
        <f>IF(N99&lt;=30,"X","")</f>
        <v>X</v>
      </c>
      <c r="AT99" s="19" t="str">
        <f>IF(OR($L99="platform", $L99="wild"), "X", "")</f>
        <v/>
      </c>
      <c r="AU99" s="19" t="str">
        <f>IF(AND(NOT(ISBLANK($P99)), ISBLANK($Q99), ISBLANK($O99)), "X", "")</f>
        <v/>
      </c>
      <c r="AV99" s="17" t="str">
        <f>IF($V99 &gt; 0, "X", "")</f>
        <v/>
      </c>
      <c r="AW99" s="17" t="str">
        <f>IF($T99 &gt; 0, "X", "")</f>
        <v/>
      </c>
      <c r="AX99" s="19" t="str">
        <f>IF(AND(NOT(ISBLANK($Q99)), ISBLANK($O99), ISBLANK($P99)), "X", "")</f>
        <v/>
      </c>
      <c r="AY99" s="19" t="str">
        <f>IF(OR($L99="bowl", $L99="wild"), "X", "")</f>
        <v>X</v>
      </c>
    </row>
    <row r="100" spans="1:51" ht="15.75" x14ac:dyDescent="0.5">
      <c r="A100" s="40" t="s">
        <v>496</v>
      </c>
      <c r="B100" s="40" t="s">
        <v>497</v>
      </c>
      <c r="C100" s="17" t="s">
        <v>55</v>
      </c>
      <c r="D100" s="57" t="s">
        <v>85</v>
      </c>
      <c r="E100" s="16" t="s">
        <v>118</v>
      </c>
      <c r="F100" s="18" t="s">
        <v>498</v>
      </c>
      <c r="G100" s="40" t="s">
        <v>856</v>
      </c>
      <c r="H100" s="19"/>
      <c r="I100" s="17"/>
      <c r="J100" s="19"/>
      <c r="K100" s="19">
        <v>4</v>
      </c>
      <c r="L100" s="19" t="s">
        <v>59</v>
      </c>
      <c r="M100" s="19">
        <v>5</v>
      </c>
      <c r="N100" s="19">
        <v>33</v>
      </c>
      <c r="O100" s="19"/>
      <c r="P100" s="17" t="s">
        <v>60</v>
      </c>
      <c r="Q100" s="19"/>
      <c r="R100" s="19">
        <v>1</v>
      </c>
      <c r="S100" s="19"/>
      <c r="T100" s="19">
        <v>1</v>
      </c>
      <c r="U100" s="19"/>
      <c r="V100" s="19"/>
      <c r="W100" s="19"/>
      <c r="X100" s="20"/>
      <c r="Y100" s="19"/>
      <c r="Z100" s="13">
        <f>IF(ISBLANK($X100), SUM(R100:W100), 1)</f>
        <v>2</v>
      </c>
      <c r="AA100" s="19" t="s">
        <v>9</v>
      </c>
      <c r="AB100" s="19" t="s">
        <v>60</v>
      </c>
      <c r="AC100" s="22" t="s">
        <v>9</v>
      </c>
      <c r="AD100" s="19" t="s">
        <v>60</v>
      </c>
      <c r="AE100" s="19" t="str">
        <f>IF(K100&lt;4,"X","")</f>
        <v/>
      </c>
      <c r="AF100" s="19" t="str">
        <f>IF(COUNTBLANK(O100:Q100)&lt;=1,"X","")</f>
        <v/>
      </c>
      <c r="AG100" s="19">
        <f>$I100</f>
        <v>0</v>
      </c>
      <c r="AH100" s="19" t="str">
        <f>IF($S100 &gt; 0, "X", "")</f>
        <v/>
      </c>
      <c r="AI100" s="17" t="str">
        <f>IF(ISNUMBER(SEARCH("tuck", $F100, 1)), "X", "")</f>
        <v/>
      </c>
      <c r="AJ100" s="17" t="str">
        <f>IF(AND(SUM(R100:W100) = 3, ISBLANK($X100)), "X", "")</f>
        <v/>
      </c>
      <c r="AK100" s="19" t="str">
        <f>IF(OR($L100="ground", $L100="wild"), "X", "")</f>
        <v/>
      </c>
      <c r="AL100" s="19">
        <f>$H100</f>
        <v>0</v>
      </c>
      <c r="AM100" s="17" t="str">
        <f>IF($U100 &gt; 0, "X", "")</f>
        <v/>
      </c>
      <c r="AN100" s="19" t="str">
        <f>IF(AND($R100 &gt; 0, ISBLANK($W100), ISBLANK($S100), ISBLANK($T100), ISBLANK($U100), ISBLANK($V100)), "X", "")</f>
        <v/>
      </c>
      <c r="AO100" s="19" t="str">
        <f>IF(AND(NOT(ISBLANK($O100)), ISBLANK($P100), ISBLANK($Q100)), "X", "")</f>
        <v/>
      </c>
      <c r="AP100" s="19" t="str">
        <f>IF(N100&gt;65,"X","")</f>
        <v/>
      </c>
      <c r="AQ100" s="19" t="str">
        <f>IF(OR($L100="cavity", $L100="wild"), "X", "")</f>
        <v>X</v>
      </c>
      <c r="AR100" s="17" t="str">
        <f>IF($W100 &gt; 0, "X", "")</f>
        <v/>
      </c>
      <c r="AS100" s="19" t="str">
        <f>IF(N100&lt;=30,"X","")</f>
        <v/>
      </c>
      <c r="AT100" s="19" t="str">
        <f>IF(OR($L100="platform", $L100="wild"), "X", "")</f>
        <v/>
      </c>
      <c r="AU100" s="19" t="str">
        <f>IF(AND(NOT(ISBLANK($P100)), ISBLANK($Q100), ISBLANK($O100)), "X", "")</f>
        <v>X</v>
      </c>
      <c r="AV100" s="17" t="str">
        <f>IF($V100 &gt; 0, "X", "")</f>
        <v/>
      </c>
      <c r="AW100" s="17" t="str">
        <f>IF($T100 &gt; 0, "X", "")</f>
        <v>X</v>
      </c>
      <c r="AX100" s="19" t="str">
        <f>IF(AND(NOT(ISBLANK($Q100)), ISBLANK($O100), ISBLANK($P100)), "X", "")</f>
        <v/>
      </c>
      <c r="AY100" s="19" t="str">
        <f>IF(OR($L100="bowl", $L100="wild"), "X", "")</f>
        <v/>
      </c>
    </row>
    <row r="101" spans="1:51" ht="15.75" x14ac:dyDescent="0.5">
      <c r="A101" s="39" t="s">
        <v>235</v>
      </c>
      <c r="B101" s="39" t="s">
        <v>236</v>
      </c>
      <c r="C101" s="17" t="s">
        <v>69</v>
      </c>
      <c r="D101" s="57" t="s">
        <v>85</v>
      </c>
      <c r="E101" s="16" t="s">
        <v>137</v>
      </c>
      <c r="F101" s="18" t="s">
        <v>138</v>
      </c>
      <c r="G101" s="40" t="s">
        <v>874</v>
      </c>
      <c r="H101" s="19" t="s">
        <v>60</v>
      </c>
      <c r="I101" s="17"/>
      <c r="J101" s="19"/>
      <c r="K101" s="19">
        <v>7</v>
      </c>
      <c r="L101" s="19" t="s">
        <v>75</v>
      </c>
      <c r="M101" s="19">
        <v>2</v>
      </c>
      <c r="N101" s="19">
        <v>200</v>
      </c>
      <c r="O101" s="19"/>
      <c r="P101" s="19" t="s">
        <v>60</v>
      </c>
      <c r="Q101" s="17"/>
      <c r="R101" s="19"/>
      <c r="S101" s="19"/>
      <c r="T101" s="19"/>
      <c r="U101" s="19"/>
      <c r="V101" s="19">
        <v>3</v>
      </c>
      <c r="W101" s="19"/>
      <c r="X101" s="20"/>
      <c r="Y101" s="19" t="s">
        <v>60</v>
      </c>
      <c r="Z101" s="13">
        <f>IF(ISBLANK($X101), SUM(R101:W101), 1)</f>
        <v>3</v>
      </c>
      <c r="AA101" s="19" t="s">
        <v>9</v>
      </c>
      <c r="AB101" s="19" t="s">
        <v>60</v>
      </c>
      <c r="AC101" s="22" t="s">
        <v>9</v>
      </c>
      <c r="AD101" s="19" t="s">
        <v>9</v>
      </c>
      <c r="AE101" s="19" t="str">
        <f>IF(K101&lt;4,"X","")</f>
        <v/>
      </c>
      <c r="AF101" s="19" t="str">
        <f>IF(COUNTBLANK(O101:Q101)&lt;=1,"X","")</f>
        <v/>
      </c>
      <c r="AG101" s="19">
        <f>$I101</f>
        <v>0</v>
      </c>
      <c r="AH101" s="19" t="str">
        <f>IF($S101 &gt; 0, "X", "")</f>
        <v/>
      </c>
      <c r="AI101" s="17" t="str">
        <f>IF(ISNUMBER(SEARCH("tuck", $F101, 1)), "X", "")</f>
        <v>X</v>
      </c>
      <c r="AJ101" s="17" t="str">
        <f>IF(AND(SUM(R101:W101) = 3, ISBLANK($X101)), "X", "")</f>
        <v>X</v>
      </c>
      <c r="AK101" s="19" t="str">
        <f>IF(OR($L101="ground", $L101="wild"), "X", "")</f>
        <v/>
      </c>
      <c r="AL101" s="19" t="str">
        <f>$H101</f>
        <v>X</v>
      </c>
      <c r="AM101" s="17" t="str">
        <f>IF($U101 &gt; 0, "X", "")</f>
        <v/>
      </c>
      <c r="AN101" s="19" t="str">
        <f>IF(AND($R101 &gt; 0, ISBLANK($W101), ISBLANK($S101), ISBLANK($T101), ISBLANK($U101), ISBLANK($V101)), "X", "")</f>
        <v/>
      </c>
      <c r="AO101" s="19" t="str">
        <f>IF(AND(NOT(ISBLANK($O101)), ISBLANK($P101), ISBLANK($Q101)), "X", "")</f>
        <v/>
      </c>
      <c r="AP101" s="19" t="str">
        <f>IF(N101&gt;65,"X","")</f>
        <v>X</v>
      </c>
      <c r="AQ101" s="19" t="str">
        <f>IF(OR($L101="cavity", $L101="wild"), "X", "")</f>
        <v/>
      </c>
      <c r="AR101" s="17" t="str">
        <f>IF($W101 &gt; 0, "X", "")</f>
        <v/>
      </c>
      <c r="AS101" s="19" t="str">
        <f>IF(N101&lt;=30,"X","")</f>
        <v/>
      </c>
      <c r="AT101" s="19" t="str">
        <f>IF(OR($L101="platform", $L101="wild"), "X", "")</f>
        <v>X</v>
      </c>
      <c r="AU101" s="19" t="str">
        <f>IF(AND(NOT(ISBLANK($P101)), ISBLANK($Q101), ISBLANK($O101)), "X", "")</f>
        <v>X</v>
      </c>
      <c r="AV101" s="17" t="str">
        <f>IF($V101 &gt; 0, "X", "")</f>
        <v>X</v>
      </c>
      <c r="AW101" s="17" t="str">
        <f>IF($T101 &gt; 0, "X", "")</f>
        <v/>
      </c>
      <c r="AX101" s="19" t="str">
        <f>IF(AND(NOT(ISBLANK($Q101)), ISBLANK($O101), ISBLANK($P101)), "X", "")</f>
        <v/>
      </c>
      <c r="AY101" s="19" t="str">
        <f>IF(OR($L101="bowl", $L101="wild"), "X", "")</f>
        <v/>
      </c>
    </row>
    <row r="102" spans="1:51" ht="15.75" x14ac:dyDescent="0.5">
      <c r="A102" s="40" t="s">
        <v>521</v>
      </c>
      <c r="B102" s="40" t="s">
        <v>522</v>
      </c>
      <c r="C102" s="17" t="s">
        <v>55</v>
      </c>
      <c r="D102" s="34" t="s">
        <v>63</v>
      </c>
      <c r="E102" s="16" t="s">
        <v>81</v>
      </c>
      <c r="F102" s="18" t="s">
        <v>526</v>
      </c>
      <c r="G102" s="40" t="s">
        <v>838</v>
      </c>
      <c r="H102" s="19"/>
      <c r="I102" s="19"/>
      <c r="J102" s="19"/>
      <c r="K102" s="19">
        <v>2</v>
      </c>
      <c r="L102" s="19" t="s">
        <v>87</v>
      </c>
      <c r="M102" s="19">
        <v>2</v>
      </c>
      <c r="N102" s="19">
        <v>38</v>
      </c>
      <c r="O102" s="17" t="s">
        <v>60</v>
      </c>
      <c r="P102" s="19" t="s">
        <v>60</v>
      </c>
      <c r="Q102" s="19" t="s">
        <v>60</v>
      </c>
      <c r="R102" s="17">
        <v>1</v>
      </c>
      <c r="S102" s="17"/>
      <c r="T102" s="17">
        <v>1</v>
      </c>
      <c r="U102" s="19"/>
      <c r="V102" s="19"/>
      <c r="W102" s="19"/>
      <c r="X102" s="20" t="s">
        <v>60</v>
      </c>
      <c r="Y102" s="19"/>
      <c r="Z102" s="13">
        <f>IF(ISBLANK($X102), SUM(R102:W102), 1)</f>
        <v>1</v>
      </c>
      <c r="AA102" s="19" t="s">
        <v>9</v>
      </c>
      <c r="AB102" s="19" t="s">
        <v>60</v>
      </c>
      <c r="AC102" s="22" t="s">
        <v>9</v>
      </c>
      <c r="AD102" s="19" t="s">
        <v>9</v>
      </c>
      <c r="AE102" s="19" t="str">
        <f>IF(K102&lt;4,"X","")</f>
        <v>X</v>
      </c>
      <c r="AF102" s="19" t="str">
        <f>IF(COUNTBLANK(O102:Q102)&lt;=1,"X","")</f>
        <v>X</v>
      </c>
      <c r="AG102" s="19">
        <f>$I102</f>
        <v>0</v>
      </c>
      <c r="AH102" s="19" t="str">
        <f>IF($S102 &gt; 0, "X", "")</f>
        <v/>
      </c>
      <c r="AI102" s="17" t="str">
        <f>IF(ISNUMBER(SEARCH("tuck", $F102, 1)), "X", "")</f>
        <v/>
      </c>
      <c r="AJ102" s="17" t="str">
        <f>IF(AND(SUM(R102:W102) = 3, ISBLANK($X102)), "X", "")</f>
        <v/>
      </c>
      <c r="AK102" s="19" t="str">
        <f>IF(OR($L102="ground", $L102="wild"), "X", "")</f>
        <v/>
      </c>
      <c r="AL102" s="19">
        <f>$H102</f>
        <v>0</v>
      </c>
      <c r="AM102" s="17" t="str">
        <f>IF($U102 &gt; 0, "X", "")</f>
        <v/>
      </c>
      <c r="AN102" s="19" t="str">
        <f>IF(AND($R102 &gt; 0, ISBLANK($W102), ISBLANK($S102), ISBLANK($T102), ISBLANK($U102), ISBLANK($V102)), "X", "")</f>
        <v/>
      </c>
      <c r="AO102" s="19" t="str">
        <f>IF(AND(NOT(ISBLANK($O102)), ISBLANK($P102), ISBLANK($Q102)), "X", "")</f>
        <v/>
      </c>
      <c r="AP102" s="19" t="str">
        <f>IF(N102&gt;65,"X","")</f>
        <v/>
      </c>
      <c r="AQ102" s="19" t="str">
        <f>IF(OR($L102="cavity", $L102="wild"), "X", "")</f>
        <v/>
      </c>
      <c r="AR102" s="17" t="str">
        <f>IF($W102 &gt; 0, "X", "")</f>
        <v/>
      </c>
      <c r="AS102" s="19" t="str">
        <f>IF(N102&lt;=30,"X","")</f>
        <v/>
      </c>
      <c r="AT102" s="19" t="str">
        <f>IF(OR($L102="platform", $L102="wild"), "X", "")</f>
        <v/>
      </c>
      <c r="AU102" s="19" t="str">
        <f>IF(AND(NOT(ISBLANK($P102)), ISBLANK($Q102), ISBLANK($O102)), "X", "")</f>
        <v/>
      </c>
      <c r="AV102" s="17" t="str">
        <f>IF($V102 &gt; 0, "X", "")</f>
        <v/>
      </c>
      <c r="AW102" s="17" t="str">
        <f>IF($T102 &gt; 0, "X", "")</f>
        <v>X</v>
      </c>
      <c r="AX102" s="19" t="str">
        <f>IF(AND(NOT(ISBLANK($Q102)), ISBLANK($O102), ISBLANK($P102)), "X", "")</f>
        <v/>
      </c>
      <c r="AY102" s="19" t="str">
        <f>IF(OR($L102="bowl", $L102="wild"), "X", "")</f>
        <v>X</v>
      </c>
    </row>
    <row r="103" spans="1:51" ht="15.75" x14ac:dyDescent="0.5">
      <c r="A103" s="40" t="s">
        <v>543</v>
      </c>
      <c r="B103" s="40" t="s">
        <v>544</v>
      </c>
      <c r="C103" s="17" t="s">
        <v>55</v>
      </c>
      <c r="D103" s="57" t="s">
        <v>56</v>
      </c>
      <c r="E103" s="30" t="s">
        <v>81</v>
      </c>
      <c r="F103" s="18" t="s">
        <v>546</v>
      </c>
      <c r="G103" s="40"/>
      <c r="H103" s="19"/>
      <c r="I103" s="19"/>
      <c r="J103" s="17"/>
      <c r="K103" s="17">
        <v>3</v>
      </c>
      <c r="L103" s="17" t="s">
        <v>99</v>
      </c>
      <c r="M103" s="17">
        <v>4</v>
      </c>
      <c r="N103" s="17">
        <v>28</v>
      </c>
      <c r="O103" s="17" t="s">
        <v>60</v>
      </c>
      <c r="P103" s="19" t="s">
        <v>60</v>
      </c>
      <c r="Q103" s="19" t="s">
        <v>60</v>
      </c>
      <c r="R103" s="17">
        <v>1</v>
      </c>
      <c r="S103" s="17"/>
      <c r="T103" s="19">
        <v>1</v>
      </c>
      <c r="U103" s="19"/>
      <c r="V103" s="19"/>
      <c r="W103" s="19"/>
      <c r="X103" s="20" t="s">
        <v>60</v>
      </c>
      <c r="Y103" s="19"/>
      <c r="Z103" s="13">
        <f>IF(ISBLANK($X103), SUM(R103:W103), 1)</f>
        <v>1</v>
      </c>
      <c r="AA103" s="19" t="s">
        <v>9</v>
      </c>
      <c r="AB103" s="19" t="s">
        <v>60</v>
      </c>
      <c r="AC103" s="22" t="s">
        <v>9</v>
      </c>
      <c r="AD103" s="19" t="s">
        <v>9</v>
      </c>
      <c r="AE103" s="19" t="str">
        <f>IF(K103&lt;4,"X","")</f>
        <v>X</v>
      </c>
      <c r="AF103" s="19" t="str">
        <f>IF(COUNTBLANK(O103:Q103)&lt;=1,"X","")</f>
        <v>X</v>
      </c>
      <c r="AG103" s="19">
        <f>$I103</f>
        <v>0</v>
      </c>
      <c r="AH103" s="19" t="str">
        <f>IF($S103 &gt; 0, "X", "")</f>
        <v/>
      </c>
      <c r="AI103" s="17" t="str">
        <f>IF(ISNUMBER(SEARCH("tuck", $F103, 1)), "X", "")</f>
        <v/>
      </c>
      <c r="AJ103" s="17" t="str">
        <f>IF(AND(SUM(R103:W103) = 3, ISBLANK($X103)), "X", "")</f>
        <v/>
      </c>
      <c r="AK103" s="19" t="str">
        <f>IF(OR($L103="ground", $L103="wild"), "X", "")</f>
        <v>X</v>
      </c>
      <c r="AL103" s="19">
        <f>$H103</f>
        <v>0</v>
      </c>
      <c r="AM103" s="17" t="str">
        <f>IF($U103 &gt; 0, "X", "")</f>
        <v/>
      </c>
      <c r="AN103" s="19" t="str">
        <f>IF(AND($R103 &gt; 0, ISBLANK($W103), ISBLANK($S103), ISBLANK($T103), ISBLANK($U103), ISBLANK($V103)), "X", "")</f>
        <v/>
      </c>
      <c r="AO103" s="19" t="str">
        <f>IF(AND(NOT(ISBLANK($O103)), ISBLANK($P103), ISBLANK($Q103)), "X", "")</f>
        <v/>
      </c>
      <c r="AP103" s="19" t="str">
        <f>IF(N103&gt;65,"X","")</f>
        <v/>
      </c>
      <c r="AQ103" s="19" t="str">
        <f>IF(OR($L103="cavity", $L103="wild"), "X", "")</f>
        <v>X</v>
      </c>
      <c r="AR103" s="17" t="str">
        <f>IF($W103 &gt; 0, "X", "")</f>
        <v/>
      </c>
      <c r="AS103" s="19" t="str">
        <f>IF(N103&lt;=30,"X","")</f>
        <v>X</v>
      </c>
      <c r="AT103" s="19" t="str">
        <f>IF(OR($L103="platform", $L103="wild"), "X", "")</f>
        <v>X</v>
      </c>
      <c r="AU103" s="19" t="str">
        <f>IF(AND(NOT(ISBLANK($P103)), ISBLANK($Q103), ISBLANK($O103)), "X", "")</f>
        <v/>
      </c>
      <c r="AV103" s="17" t="str">
        <f>IF($V103 &gt; 0, "X", "")</f>
        <v/>
      </c>
      <c r="AW103" s="17" t="str">
        <f>IF($T103 &gt; 0, "X", "")</f>
        <v>X</v>
      </c>
      <c r="AX103" s="19" t="str">
        <f>IF(AND(NOT(ISBLANK($Q103)), ISBLANK($O103), ISBLANK($P103)), "X", "")</f>
        <v/>
      </c>
      <c r="AY103" s="19" t="str">
        <f>IF(OR($L103="bowl", $L103="wild"), "X", "")</f>
        <v>X</v>
      </c>
    </row>
    <row r="104" spans="1:51" ht="15.75" x14ac:dyDescent="0.5">
      <c r="A104" s="40" t="s">
        <v>564</v>
      </c>
      <c r="B104" s="40" t="s">
        <v>565</v>
      </c>
      <c r="C104" s="17" t="s">
        <v>55</v>
      </c>
      <c r="D104" s="34" t="s">
        <v>56</v>
      </c>
      <c r="E104" s="16" t="s">
        <v>90</v>
      </c>
      <c r="F104" s="18" t="s">
        <v>91</v>
      </c>
      <c r="G104" s="40" t="s">
        <v>852</v>
      </c>
      <c r="H104" s="19" t="s">
        <v>60</v>
      </c>
      <c r="I104" s="19"/>
      <c r="J104" s="19"/>
      <c r="K104" s="19">
        <v>4</v>
      </c>
      <c r="L104" s="19" t="s">
        <v>59</v>
      </c>
      <c r="M104" s="19">
        <v>2</v>
      </c>
      <c r="N104" s="19">
        <v>51</v>
      </c>
      <c r="O104" s="19" t="s">
        <v>60</v>
      </c>
      <c r="P104" s="17"/>
      <c r="Q104" s="19"/>
      <c r="R104" s="19">
        <v>1</v>
      </c>
      <c r="S104" s="19"/>
      <c r="T104" s="19"/>
      <c r="U104" s="19"/>
      <c r="V104" s="19">
        <v>1</v>
      </c>
      <c r="W104" s="19"/>
      <c r="X104" s="20" t="s">
        <v>60</v>
      </c>
      <c r="Y104" s="19"/>
      <c r="Z104" s="13">
        <f>IF(ISBLANK($X104), SUM(R104:W104), 1)</f>
        <v>1</v>
      </c>
      <c r="AA104" s="19" t="s">
        <v>9</v>
      </c>
      <c r="AB104" s="19" t="s">
        <v>60</v>
      </c>
      <c r="AC104" s="22" t="s">
        <v>9</v>
      </c>
      <c r="AD104" s="19" t="s">
        <v>9</v>
      </c>
      <c r="AE104" s="19" t="str">
        <f>IF(K104&lt;4,"X","")</f>
        <v/>
      </c>
      <c r="AF104" s="19" t="str">
        <f>IF(COUNTBLANK(O104:Q104)&lt;=1,"X","")</f>
        <v/>
      </c>
      <c r="AG104" s="19">
        <f>$I104</f>
        <v>0</v>
      </c>
      <c r="AH104" s="19" t="str">
        <f>IF($S104 &gt; 0, "X", "")</f>
        <v/>
      </c>
      <c r="AI104" s="17" t="str">
        <f>IF(ISNUMBER(SEARCH("tuck", $F104, 1)), "X", "")</f>
        <v/>
      </c>
      <c r="AJ104" s="17" t="str">
        <f>IF(AND(SUM(R104:W104) = 3, ISBLANK($X104)), "X", "")</f>
        <v/>
      </c>
      <c r="AK104" s="19" t="str">
        <f>IF(OR($L104="ground", $L104="wild"), "X", "")</f>
        <v/>
      </c>
      <c r="AL104" s="19" t="str">
        <f>$H104</f>
        <v>X</v>
      </c>
      <c r="AM104" s="17" t="str">
        <f>IF($U104 &gt; 0, "X", "")</f>
        <v/>
      </c>
      <c r="AN104" s="19" t="str">
        <f>IF(AND($R104 &gt; 0, ISBLANK($W104), ISBLANK($S104), ISBLANK($T104), ISBLANK($U104), ISBLANK($V104)), "X", "")</f>
        <v/>
      </c>
      <c r="AO104" s="19" t="str">
        <f>IF(AND(NOT(ISBLANK($O104)), ISBLANK($P104), ISBLANK($Q104)), "X", "")</f>
        <v>X</v>
      </c>
      <c r="AP104" s="19" t="str">
        <f>IF(N104&gt;65,"X","")</f>
        <v/>
      </c>
      <c r="AQ104" s="19" t="str">
        <f>IF(OR($L104="cavity", $L104="wild"), "X", "")</f>
        <v>X</v>
      </c>
      <c r="AR104" s="17" t="str">
        <f>IF($W104 &gt; 0, "X", "")</f>
        <v/>
      </c>
      <c r="AS104" s="19" t="str">
        <f>IF(N104&lt;=30,"X","")</f>
        <v/>
      </c>
      <c r="AT104" s="19" t="str">
        <f>IF(OR($L104="platform", $L104="wild"), "X", "")</f>
        <v/>
      </c>
      <c r="AU104" s="19" t="str">
        <f>IF(AND(NOT(ISBLANK($P104)), ISBLANK($Q104), ISBLANK($O104)), "X", "")</f>
        <v/>
      </c>
      <c r="AV104" s="17" t="str">
        <f>IF($V104 &gt; 0, "X", "")</f>
        <v>X</v>
      </c>
      <c r="AW104" s="17" t="str">
        <f>IF($T104 &gt; 0, "X", "")</f>
        <v/>
      </c>
      <c r="AX104" s="19" t="str">
        <f>IF(AND(NOT(ISBLANK($Q104)), ISBLANK($O104), ISBLANK($P104)), "X", "")</f>
        <v/>
      </c>
      <c r="AY104" s="19" t="str">
        <f>IF(OR($L104="bowl", $L104="wild"), "X", "")</f>
        <v/>
      </c>
    </row>
    <row r="105" spans="1:51" ht="15.75" x14ac:dyDescent="0.5">
      <c r="A105" s="39" t="s">
        <v>237</v>
      </c>
      <c r="B105" s="39" t="s">
        <v>238</v>
      </c>
      <c r="C105" s="17" t="s">
        <v>69</v>
      </c>
      <c r="D105" s="57" t="s">
        <v>56</v>
      </c>
      <c r="E105" s="30" t="s">
        <v>64</v>
      </c>
      <c r="F105" s="18" t="s">
        <v>239</v>
      </c>
      <c r="G105" s="40"/>
      <c r="H105" s="17"/>
      <c r="I105" s="19"/>
      <c r="J105" s="17"/>
      <c r="K105" s="17">
        <v>6</v>
      </c>
      <c r="L105" s="17" t="s">
        <v>66</v>
      </c>
      <c r="M105" s="17">
        <v>2</v>
      </c>
      <c r="N105" s="17">
        <v>95</v>
      </c>
      <c r="O105" s="19"/>
      <c r="P105" s="17"/>
      <c r="Q105" s="19" t="s">
        <v>60</v>
      </c>
      <c r="R105" s="19">
        <v>1</v>
      </c>
      <c r="S105" s="19"/>
      <c r="T105" s="19"/>
      <c r="U105" s="19"/>
      <c r="V105" s="17">
        <v>1</v>
      </c>
      <c r="W105" s="19"/>
      <c r="X105" s="20"/>
      <c r="Y105" s="17"/>
      <c r="Z105" s="13">
        <f>IF(ISBLANK($X105), SUM(R105:W105), 1)</f>
        <v>2</v>
      </c>
      <c r="AA105" s="19" t="s">
        <v>9</v>
      </c>
      <c r="AB105" s="19" t="s">
        <v>9</v>
      </c>
      <c r="AC105" s="22" t="s">
        <v>60</v>
      </c>
      <c r="AD105" s="19" t="s">
        <v>9</v>
      </c>
      <c r="AE105" s="19" t="str">
        <f>IF(K105&lt;4,"X","")</f>
        <v/>
      </c>
      <c r="AF105" s="19" t="str">
        <f>IF(COUNTBLANK(O105:Q105)&lt;=1,"X","")</f>
        <v/>
      </c>
      <c r="AG105" s="19">
        <f>$I105</f>
        <v>0</v>
      </c>
      <c r="AH105" s="19" t="str">
        <f>IF($S105 &gt; 0, "X", "")</f>
        <v/>
      </c>
      <c r="AI105" s="17" t="str">
        <f>IF(ISNUMBER(SEARCH("tuck", $F105, 1)), "X", "")</f>
        <v/>
      </c>
      <c r="AJ105" s="17" t="str">
        <f>IF(AND(SUM(R105:W105) = 3, ISBLANK($X105)), "X", "")</f>
        <v/>
      </c>
      <c r="AK105" s="19" t="str">
        <f>IF(OR($L105="ground", $L105="wild"), "X", "")</f>
        <v>X</v>
      </c>
      <c r="AL105" s="19">
        <f>$H105</f>
        <v>0</v>
      </c>
      <c r="AM105" s="17" t="str">
        <f>IF($U105 &gt; 0, "X", "")</f>
        <v/>
      </c>
      <c r="AN105" s="19" t="str">
        <f>IF(AND($R105 &gt; 0, ISBLANK($W105), ISBLANK($S105), ISBLANK($T105), ISBLANK($U105), ISBLANK($V105)), "X", "")</f>
        <v/>
      </c>
      <c r="AO105" s="19" t="str">
        <f>IF(AND(NOT(ISBLANK($O105)), ISBLANK($P105), ISBLANK($Q105)), "X", "")</f>
        <v/>
      </c>
      <c r="AP105" s="19" t="str">
        <f>IF(N105&gt;65,"X","")</f>
        <v>X</v>
      </c>
      <c r="AQ105" s="19" t="str">
        <f>IF(OR($L105="cavity", $L105="wild"), "X", "")</f>
        <v/>
      </c>
      <c r="AR105" s="17" t="str">
        <f>IF($W105 &gt; 0, "X", "")</f>
        <v/>
      </c>
      <c r="AS105" s="19" t="str">
        <f>IF(N105&lt;=30,"X","")</f>
        <v/>
      </c>
      <c r="AT105" s="19" t="str">
        <f>IF(OR($L105="platform", $L105="wild"), "X", "")</f>
        <v/>
      </c>
      <c r="AU105" s="19" t="str">
        <f>IF(AND(NOT(ISBLANK($P105)), ISBLANK($Q105), ISBLANK($O105)), "X", "")</f>
        <v/>
      </c>
      <c r="AV105" s="17" t="str">
        <f>IF($V105 &gt; 0, "X", "")</f>
        <v>X</v>
      </c>
      <c r="AW105" s="17" t="str">
        <f>IF($T105 &gt; 0, "X", "")</f>
        <v/>
      </c>
      <c r="AX105" s="19" t="str">
        <f>IF(AND(NOT(ISBLANK($Q105)), ISBLANK($O105), ISBLANK($P105)), "X", "")</f>
        <v>X</v>
      </c>
      <c r="AY105" s="19" t="str">
        <f>IF(OR($L105="bowl", $L105="wild"), "X", "")</f>
        <v/>
      </c>
    </row>
    <row r="106" spans="1:51" ht="15.75" x14ac:dyDescent="0.5">
      <c r="A106" s="39" t="s">
        <v>243</v>
      </c>
      <c r="B106" s="39" t="s">
        <v>244</v>
      </c>
      <c r="C106" s="17" t="s">
        <v>69</v>
      </c>
      <c r="D106" s="57" t="s">
        <v>97</v>
      </c>
      <c r="E106" s="16" t="s">
        <v>10</v>
      </c>
      <c r="F106" s="18" t="s">
        <v>217</v>
      </c>
      <c r="G106" s="40"/>
      <c r="H106" s="19"/>
      <c r="I106" s="19" t="s">
        <v>60</v>
      </c>
      <c r="J106" s="19"/>
      <c r="K106" s="19">
        <v>5</v>
      </c>
      <c r="L106" s="19" t="s">
        <v>75</v>
      </c>
      <c r="M106" s="19">
        <v>2</v>
      </c>
      <c r="N106" s="19">
        <v>52</v>
      </c>
      <c r="O106" s="17"/>
      <c r="P106" s="17" t="s">
        <v>60</v>
      </c>
      <c r="Q106" s="17"/>
      <c r="R106" s="17"/>
      <c r="S106" s="19">
        <v>1</v>
      </c>
      <c r="T106" s="17">
        <v>1</v>
      </c>
      <c r="U106" s="19"/>
      <c r="V106" s="19"/>
      <c r="W106" s="19"/>
      <c r="X106" s="20"/>
      <c r="Y106" s="19"/>
      <c r="Z106" s="13">
        <f>IF(ISBLANK($X106), SUM(R106:W106), 1)</f>
        <v>2</v>
      </c>
      <c r="AA106" s="19" t="s">
        <v>60</v>
      </c>
      <c r="AB106" s="19" t="s">
        <v>60</v>
      </c>
      <c r="AC106" s="22" t="s">
        <v>9</v>
      </c>
      <c r="AD106" s="19" t="s">
        <v>9</v>
      </c>
      <c r="AE106" s="19" t="str">
        <f>IF(K106&lt;4,"X","")</f>
        <v/>
      </c>
      <c r="AF106" s="19" t="str">
        <f>IF(COUNTBLANK(O106:Q106)&lt;=1,"X","")</f>
        <v/>
      </c>
      <c r="AG106" s="19" t="str">
        <f>$I106</f>
        <v>X</v>
      </c>
      <c r="AH106" s="19" t="str">
        <f>IF($S106 &gt; 0, "X", "")</f>
        <v>X</v>
      </c>
      <c r="AI106" s="17" t="str">
        <f>IF(ISNUMBER(SEARCH("tuck", $F106, 1)), "X", "")</f>
        <v>X</v>
      </c>
      <c r="AJ106" s="17" t="str">
        <f>IF(AND(SUM(R106:W106) = 3, ISBLANK($X106)), "X", "")</f>
        <v/>
      </c>
      <c r="AK106" s="19" t="str">
        <f>IF(OR($L106="ground", $L106="wild"), "X", "")</f>
        <v/>
      </c>
      <c r="AL106" s="19">
        <f>$H106</f>
        <v>0</v>
      </c>
      <c r="AM106" s="17" t="str">
        <f>IF($U106 &gt; 0, "X", "")</f>
        <v/>
      </c>
      <c r="AN106" s="19" t="str">
        <f>IF(AND($R106 &gt; 0, ISBLANK($W106), ISBLANK($S106), ISBLANK($T106), ISBLANK($U106), ISBLANK($V106)), "X", "")</f>
        <v/>
      </c>
      <c r="AO106" s="19" t="str">
        <f>IF(AND(NOT(ISBLANK($O106)), ISBLANK($P106), ISBLANK($Q106)), "X", "")</f>
        <v/>
      </c>
      <c r="AP106" s="19" t="str">
        <f>IF(N106&gt;65,"X","")</f>
        <v/>
      </c>
      <c r="AQ106" s="19" t="str">
        <f>IF(OR($L106="cavity", $L106="wild"), "X", "")</f>
        <v/>
      </c>
      <c r="AR106" s="17" t="str">
        <f>IF($W106 &gt; 0, "X", "")</f>
        <v/>
      </c>
      <c r="AS106" s="19" t="str">
        <f>IF(N106&lt;=30,"X","")</f>
        <v/>
      </c>
      <c r="AT106" s="19" t="str">
        <f>IF(OR($L106="platform", $L106="wild"), "X", "")</f>
        <v>X</v>
      </c>
      <c r="AU106" s="19" t="str">
        <f>IF(AND(NOT(ISBLANK($P106)), ISBLANK($Q106), ISBLANK($O106)), "X", "")</f>
        <v>X</v>
      </c>
      <c r="AV106" s="17" t="str">
        <f>IF($V106 &gt; 0, "X", "")</f>
        <v/>
      </c>
      <c r="AW106" s="17" t="str">
        <f>IF($T106 &gt; 0, "X", "")</f>
        <v>X</v>
      </c>
      <c r="AX106" s="19" t="str">
        <f>IF(AND(NOT(ISBLANK($Q106)), ISBLANK($O106), ISBLANK($P106)), "X", "")</f>
        <v/>
      </c>
      <c r="AY106" s="19" t="str">
        <f>IF(OR($L106="bowl", $L106="wild"), "X", "")</f>
        <v/>
      </c>
    </row>
    <row r="107" spans="1:51" ht="15.75" x14ac:dyDescent="0.5">
      <c r="A107" s="39" t="s">
        <v>247</v>
      </c>
      <c r="B107" s="39" t="s">
        <v>248</v>
      </c>
      <c r="C107" s="17" t="s">
        <v>69</v>
      </c>
      <c r="D107" s="34" t="s">
        <v>63</v>
      </c>
      <c r="E107" s="16" t="s">
        <v>106</v>
      </c>
      <c r="F107" s="18" t="s">
        <v>249</v>
      </c>
      <c r="G107" s="40" t="s">
        <v>861</v>
      </c>
      <c r="H107" s="19"/>
      <c r="I107" s="19"/>
      <c r="J107" s="19"/>
      <c r="K107" s="19">
        <v>4</v>
      </c>
      <c r="L107" s="19" t="s">
        <v>99</v>
      </c>
      <c r="M107" s="19">
        <v>2</v>
      </c>
      <c r="N107" s="19">
        <v>46</v>
      </c>
      <c r="O107" s="17" t="s">
        <v>60</v>
      </c>
      <c r="P107" s="17" t="s">
        <v>60</v>
      </c>
      <c r="Q107" s="17"/>
      <c r="R107" s="17">
        <v>1</v>
      </c>
      <c r="S107" s="19"/>
      <c r="T107" s="17">
        <v>1</v>
      </c>
      <c r="U107" s="19"/>
      <c r="V107" s="19"/>
      <c r="W107" s="19">
        <v>1</v>
      </c>
      <c r="X107" s="20"/>
      <c r="Y107" s="19"/>
      <c r="Z107" s="13">
        <f>IF(ISBLANK($X107), SUM(R107:W107), 1)</f>
        <v>3</v>
      </c>
      <c r="AA107" s="19" t="s">
        <v>9</v>
      </c>
      <c r="AB107" s="19" t="s">
        <v>60</v>
      </c>
      <c r="AC107" s="22" t="s">
        <v>9</v>
      </c>
      <c r="AD107" s="19" t="s">
        <v>60</v>
      </c>
      <c r="AE107" s="19" t="str">
        <f>IF(K107&lt;4,"X","")</f>
        <v/>
      </c>
      <c r="AF107" s="19" t="str">
        <f>IF(COUNTBLANK(O107:Q107)&lt;=1,"X","")</f>
        <v>X</v>
      </c>
      <c r="AG107" s="19">
        <f>$I107</f>
        <v>0</v>
      </c>
      <c r="AH107" s="19" t="str">
        <f>IF($S107 &gt; 0, "X", "")</f>
        <v/>
      </c>
      <c r="AI107" s="17" t="str">
        <f>IF(ISNUMBER(SEARCH("tuck", $F107, 1)), "X", "")</f>
        <v/>
      </c>
      <c r="AJ107" s="17" t="str">
        <f>IF(AND(SUM(R107:W107) = 3, ISBLANK($X107)), "X", "")</f>
        <v>X</v>
      </c>
      <c r="AK107" s="19" t="str">
        <f>IF(OR($L107="ground", $L107="wild"), "X", "")</f>
        <v>X</v>
      </c>
      <c r="AL107" s="19">
        <f>$H107</f>
        <v>0</v>
      </c>
      <c r="AM107" s="17" t="str">
        <f>IF($U107 &gt; 0, "X", "")</f>
        <v/>
      </c>
      <c r="AN107" s="19" t="str">
        <f>IF(AND($R107 &gt; 0, ISBLANK($W107), ISBLANK($S107), ISBLANK($T107), ISBLANK($U107), ISBLANK($V107)), "X", "")</f>
        <v/>
      </c>
      <c r="AO107" s="19" t="str">
        <f>IF(AND(NOT(ISBLANK($O107)), ISBLANK($P107), ISBLANK($Q107)), "X", "")</f>
        <v/>
      </c>
      <c r="AP107" s="19" t="str">
        <f>IF(N107&gt;65,"X","")</f>
        <v/>
      </c>
      <c r="AQ107" s="19" t="str">
        <f>IF(OR($L107="cavity", $L107="wild"), "X", "")</f>
        <v>X</v>
      </c>
      <c r="AR107" s="17" t="str">
        <f>IF($W107 &gt; 0, "X", "")</f>
        <v>X</v>
      </c>
      <c r="AS107" s="19" t="str">
        <f>IF(N107&lt;=30,"X","")</f>
        <v/>
      </c>
      <c r="AT107" s="19" t="str">
        <f>IF(OR($L107="platform", $L107="wild"), "X", "")</f>
        <v>X</v>
      </c>
      <c r="AU107" s="19" t="str">
        <f>IF(AND(NOT(ISBLANK($P107)), ISBLANK($Q107), ISBLANK($O107)), "X", "")</f>
        <v/>
      </c>
      <c r="AV107" s="17" t="str">
        <f>IF($V107 &gt; 0, "X", "")</f>
        <v/>
      </c>
      <c r="AW107" s="17" t="str">
        <f>IF($T107 &gt; 0, "X", "")</f>
        <v>X</v>
      </c>
      <c r="AX107" s="19" t="str">
        <f>IF(AND(NOT(ISBLANK($Q107)), ISBLANK($O107), ISBLANK($P107)), "X", "")</f>
        <v/>
      </c>
      <c r="AY107" s="19" t="str">
        <f>IF(OR($L107="bowl", $L107="wild"), "X", "")</f>
        <v>X</v>
      </c>
    </row>
    <row r="108" spans="1:51" ht="15.75" x14ac:dyDescent="0.5">
      <c r="A108" s="39" t="s">
        <v>253</v>
      </c>
      <c r="B108" s="39" t="s">
        <v>255</v>
      </c>
      <c r="C108" s="17" t="s">
        <v>69</v>
      </c>
      <c r="D108" s="34" t="s">
        <v>97</v>
      </c>
      <c r="E108" s="16" t="s">
        <v>118</v>
      </c>
      <c r="F108" s="18" t="s">
        <v>154</v>
      </c>
      <c r="G108" s="40" t="s">
        <v>877</v>
      </c>
      <c r="H108" s="17"/>
      <c r="I108" s="19"/>
      <c r="J108" s="19"/>
      <c r="K108" s="19">
        <v>4</v>
      </c>
      <c r="L108" s="19" t="s">
        <v>59</v>
      </c>
      <c r="M108" s="19">
        <v>3</v>
      </c>
      <c r="N108" s="19">
        <v>48</v>
      </c>
      <c r="O108" s="17" t="s">
        <v>60</v>
      </c>
      <c r="P108" s="19" t="s">
        <v>60</v>
      </c>
      <c r="Q108" s="19"/>
      <c r="R108" s="17"/>
      <c r="S108" s="19">
        <v>1</v>
      </c>
      <c r="T108" s="19">
        <v>1</v>
      </c>
      <c r="U108" s="19"/>
      <c r="V108" s="17"/>
      <c r="W108" s="19"/>
      <c r="X108" s="20"/>
      <c r="Y108" s="19"/>
      <c r="Z108" s="13">
        <f>IF(ISBLANK($X108), SUM(R108:W108), 1)</f>
        <v>2</v>
      </c>
      <c r="AA108" s="19" t="s">
        <v>9</v>
      </c>
      <c r="AB108" s="19" t="s">
        <v>60</v>
      </c>
      <c r="AC108" s="22" t="s">
        <v>9</v>
      </c>
      <c r="AD108" s="19" t="s">
        <v>60</v>
      </c>
      <c r="AE108" s="19" t="str">
        <f>IF(K108&lt;4,"X","")</f>
        <v/>
      </c>
      <c r="AF108" s="19" t="str">
        <f>IF(COUNTBLANK(O108:Q108)&lt;=1,"X","")</f>
        <v>X</v>
      </c>
      <c r="AG108" s="19">
        <f>$I108</f>
        <v>0</v>
      </c>
      <c r="AH108" s="19" t="str">
        <f>IF($S108 &gt; 0, "X", "")</f>
        <v>X</v>
      </c>
      <c r="AI108" s="17" t="str">
        <f>IF(ISNUMBER(SEARCH("tuck", $F108, 1)), "X", "")</f>
        <v/>
      </c>
      <c r="AJ108" s="17" t="str">
        <f>IF(AND(SUM(R108:W108) = 3, ISBLANK($X108)), "X", "")</f>
        <v/>
      </c>
      <c r="AK108" s="19" t="str">
        <f>IF(OR($L108="ground", $L108="wild"), "X", "")</f>
        <v/>
      </c>
      <c r="AL108" s="19">
        <f>$H108</f>
        <v>0</v>
      </c>
      <c r="AM108" s="17" t="str">
        <f>IF($U108 &gt; 0, "X", "")</f>
        <v/>
      </c>
      <c r="AN108" s="19" t="str">
        <f>IF(AND($R108 &gt; 0, ISBLANK($W108), ISBLANK($S108), ISBLANK($T108), ISBLANK($U108), ISBLANK($V108)), "X", "")</f>
        <v/>
      </c>
      <c r="AO108" s="19" t="str">
        <f>IF(AND(NOT(ISBLANK($O108)), ISBLANK($P108), ISBLANK($Q108)), "X", "")</f>
        <v/>
      </c>
      <c r="AP108" s="19" t="str">
        <f>IF(N108&gt;65,"X","")</f>
        <v/>
      </c>
      <c r="AQ108" s="19" t="str">
        <f>IF(OR($L108="cavity", $L108="wild"), "X", "")</f>
        <v>X</v>
      </c>
      <c r="AR108" s="17" t="str">
        <f>IF($W108 &gt; 0, "X", "")</f>
        <v/>
      </c>
      <c r="AS108" s="19" t="str">
        <f>IF(N108&lt;=30,"X","")</f>
        <v/>
      </c>
      <c r="AT108" s="19" t="str">
        <f>IF(OR($L108="platform", $L108="wild"), "X", "")</f>
        <v/>
      </c>
      <c r="AU108" s="19" t="str">
        <f>IF(AND(NOT(ISBLANK($P108)), ISBLANK($Q108), ISBLANK($O108)), "X", "")</f>
        <v/>
      </c>
      <c r="AV108" s="17" t="str">
        <f>IF($V108 &gt; 0, "X", "")</f>
        <v/>
      </c>
      <c r="AW108" s="17" t="str">
        <f>IF($T108 &gt; 0, "X", "")</f>
        <v>X</v>
      </c>
      <c r="AX108" s="19" t="str">
        <f>IF(AND(NOT(ISBLANK($Q108)), ISBLANK($O108), ISBLANK($P108)), "X", "")</f>
        <v/>
      </c>
      <c r="AY108" s="19" t="str">
        <f>IF(OR($L108="bowl", $L108="wild"), "X", "")</f>
        <v/>
      </c>
    </row>
    <row r="109" spans="1:51" ht="15.75" x14ac:dyDescent="0.5">
      <c r="A109" s="39" t="s">
        <v>257</v>
      </c>
      <c r="B109" s="39" t="s">
        <v>258</v>
      </c>
      <c r="C109" s="17" t="s">
        <v>69</v>
      </c>
      <c r="D109" s="34" t="s">
        <v>85</v>
      </c>
      <c r="E109" s="30" t="s">
        <v>169</v>
      </c>
      <c r="F109" s="18" t="s">
        <v>170</v>
      </c>
      <c r="G109" s="40" t="s">
        <v>875</v>
      </c>
      <c r="H109" s="19" t="s">
        <v>60</v>
      </c>
      <c r="I109" s="19"/>
      <c r="J109" s="17"/>
      <c r="K109" s="17">
        <v>4</v>
      </c>
      <c r="L109" s="17" t="s">
        <v>75</v>
      </c>
      <c r="M109" s="17">
        <v>2</v>
      </c>
      <c r="N109" s="17">
        <v>75</v>
      </c>
      <c r="O109" s="19" t="s">
        <v>60</v>
      </c>
      <c r="P109" s="19" t="s">
        <v>60</v>
      </c>
      <c r="Q109" s="17" t="s">
        <v>60</v>
      </c>
      <c r="R109" s="17">
        <v>1</v>
      </c>
      <c r="S109" s="19"/>
      <c r="T109" s="19"/>
      <c r="U109" s="19"/>
      <c r="V109" s="17">
        <v>1</v>
      </c>
      <c r="W109" s="19"/>
      <c r="X109" s="20" t="s">
        <v>60</v>
      </c>
      <c r="Y109" s="19" t="s">
        <v>60</v>
      </c>
      <c r="Z109" s="13">
        <f>IF(ISBLANK($X109), SUM(R109:W109), 1)</f>
        <v>1</v>
      </c>
      <c r="AA109" s="19" t="s">
        <v>9</v>
      </c>
      <c r="AB109" s="19" t="s">
        <v>60</v>
      </c>
      <c r="AC109" s="22" t="s">
        <v>9</v>
      </c>
      <c r="AD109" s="19" t="s">
        <v>9</v>
      </c>
      <c r="AE109" s="19" t="str">
        <f>IF(K109&lt;4,"X","")</f>
        <v/>
      </c>
      <c r="AF109" s="19" t="str">
        <f>IF(COUNTBLANK(O109:Q109)&lt;=1,"X","")</f>
        <v>X</v>
      </c>
      <c r="AG109" s="19">
        <f>$I109</f>
        <v>0</v>
      </c>
      <c r="AH109" s="19" t="str">
        <f>IF($S109 &gt; 0, "X", "")</f>
        <v/>
      </c>
      <c r="AI109" s="17" t="str">
        <f>IF(ISNUMBER(SEARCH("tuck", $F109, 1)), "X", "")</f>
        <v>X</v>
      </c>
      <c r="AJ109" s="17" t="str">
        <f>IF(AND(SUM(R109:W109) = 3, ISBLANK($X109)), "X", "")</f>
        <v/>
      </c>
      <c r="AK109" s="19" t="str">
        <f>IF(OR($L109="ground", $L109="wild"), "X", "")</f>
        <v/>
      </c>
      <c r="AL109" s="19" t="str">
        <f>$H109</f>
        <v>X</v>
      </c>
      <c r="AM109" s="17" t="str">
        <f>IF($U109 &gt; 0, "X", "")</f>
        <v/>
      </c>
      <c r="AN109" s="19" t="str">
        <f>IF(AND($R109 &gt; 0, ISBLANK($W109), ISBLANK($S109), ISBLANK($T109), ISBLANK($U109), ISBLANK($V109)), "X", "")</f>
        <v/>
      </c>
      <c r="AO109" s="19" t="str">
        <f>IF(AND(NOT(ISBLANK($O109)), ISBLANK($P109), ISBLANK($Q109)), "X", "")</f>
        <v/>
      </c>
      <c r="AP109" s="19" t="str">
        <f>IF(N109&gt;65,"X","")</f>
        <v>X</v>
      </c>
      <c r="AQ109" s="19" t="str">
        <f>IF(OR($L109="cavity", $L109="wild"), "X", "")</f>
        <v/>
      </c>
      <c r="AR109" s="17" t="str">
        <f>IF($W109 &gt; 0, "X", "")</f>
        <v/>
      </c>
      <c r="AS109" s="19" t="str">
        <f>IF(N109&lt;=30,"X","")</f>
        <v/>
      </c>
      <c r="AT109" s="19" t="str">
        <f>IF(OR($L109="platform", $L109="wild"), "X", "")</f>
        <v>X</v>
      </c>
      <c r="AU109" s="19" t="str">
        <f>IF(AND(NOT(ISBLANK($P109)), ISBLANK($Q109), ISBLANK($O109)), "X", "")</f>
        <v/>
      </c>
      <c r="AV109" s="17" t="str">
        <f>IF($V109 &gt; 0, "X", "")</f>
        <v>X</v>
      </c>
      <c r="AW109" s="17" t="str">
        <f>IF($T109 &gt; 0, "X", "")</f>
        <v/>
      </c>
      <c r="AX109" s="19" t="str">
        <f>IF(AND(NOT(ISBLANK($Q109)), ISBLANK($O109), ISBLANK($P109)), "X", "")</f>
        <v/>
      </c>
      <c r="AY109" s="19" t="str">
        <f>IF(OR($L109="bowl", $L109="wild"), "X", "")</f>
        <v/>
      </c>
    </row>
    <row r="110" spans="1:51" ht="15.75" x14ac:dyDescent="0.5">
      <c r="A110" s="39" t="s">
        <v>262</v>
      </c>
      <c r="B110" s="39" t="s">
        <v>263</v>
      </c>
      <c r="C110" s="17" t="s">
        <v>69</v>
      </c>
      <c r="D110" s="34" t="s">
        <v>56</v>
      </c>
      <c r="E110" s="30" t="s">
        <v>106</v>
      </c>
      <c r="F110" s="18" t="s">
        <v>264</v>
      </c>
      <c r="G110" s="40" t="s">
        <v>859</v>
      </c>
      <c r="H110" s="19"/>
      <c r="I110" s="17"/>
      <c r="J110" s="17"/>
      <c r="K110" s="17">
        <v>4</v>
      </c>
      <c r="L110" s="17" t="s">
        <v>87</v>
      </c>
      <c r="M110" s="17">
        <v>3</v>
      </c>
      <c r="N110" s="17">
        <v>56</v>
      </c>
      <c r="O110" s="19" t="s">
        <v>60</v>
      </c>
      <c r="P110" s="17"/>
      <c r="Q110" s="19"/>
      <c r="R110" s="19">
        <v>1</v>
      </c>
      <c r="S110" s="17">
        <v>1</v>
      </c>
      <c r="T110" s="17"/>
      <c r="U110" s="19"/>
      <c r="V110" s="19"/>
      <c r="W110" s="19">
        <v>1</v>
      </c>
      <c r="X110" s="20"/>
      <c r="Y110" s="19"/>
      <c r="Z110" s="13">
        <f>IF(ISBLANK($X110), SUM(R110:W110), 1)</f>
        <v>3</v>
      </c>
      <c r="AA110" s="19" t="s">
        <v>9</v>
      </c>
      <c r="AB110" s="19" t="s">
        <v>60</v>
      </c>
      <c r="AC110" s="22" t="s">
        <v>9</v>
      </c>
      <c r="AD110" s="19" t="s">
        <v>9</v>
      </c>
      <c r="AE110" s="19" t="str">
        <f>IF(K110&lt;4,"X","")</f>
        <v/>
      </c>
      <c r="AF110" s="19" t="str">
        <f>IF(COUNTBLANK(O110:Q110)&lt;=1,"X","")</f>
        <v/>
      </c>
      <c r="AG110" s="19">
        <f>$I110</f>
        <v>0</v>
      </c>
      <c r="AH110" s="19" t="str">
        <f>IF($S110 &gt; 0, "X", "")</f>
        <v>X</v>
      </c>
      <c r="AI110" s="17" t="str">
        <f>IF(ISNUMBER(SEARCH("tuck", $F110, 1)), "X", "")</f>
        <v/>
      </c>
      <c r="AJ110" s="17" t="str">
        <f>IF(AND(SUM(R110:W110) = 3, ISBLANK($X110)), "X", "")</f>
        <v>X</v>
      </c>
      <c r="AK110" s="19" t="str">
        <f>IF(OR($L110="ground", $L110="wild"), "X", "")</f>
        <v/>
      </c>
      <c r="AL110" s="19">
        <f>$H110</f>
        <v>0</v>
      </c>
      <c r="AM110" s="17" t="str">
        <f>IF($U110 &gt; 0, "X", "")</f>
        <v/>
      </c>
      <c r="AN110" s="19" t="str">
        <f>IF(AND($R110 &gt; 0, ISBLANK($W110), ISBLANK($S110), ISBLANK($T110), ISBLANK($U110), ISBLANK($V110)), "X", "")</f>
        <v/>
      </c>
      <c r="AO110" s="19" t="str">
        <f>IF(AND(NOT(ISBLANK($O110)), ISBLANK($P110), ISBLANK($Q110)), "X", "")</f>
        <v>X</v>
      </c>
      <c r="AP110" s="19" t="str">
        <f>IF(N110&gt;65,"X","")</f>
        <v/>
      </c>
      <c r="AQ110" s="19" t="str">
        <f>IF(OR($L110="cavity", $L110="wild"), "X", "")</f>
        <v/>
      </c>
      <c r="AR110" s="17" t="str">
        <f>IF($W110 &gt; 0, "X", "")</f>
        <v>X</v>
      </c>
      <c r="AS110" s="19" t="str">
        <f>IF(N110&lt;=30,"X","")</f>
        <v/>
      </c>
      <c r="AT110" s="19" t="str">
        <f>IF(OR($L110="platform", $L110="wild"), "X", "")</f>
        <v/>
      </c>
      <c r="AU110" s="19" t="str">
        <f>IF(AND(NOT(ISBLANK($P110)), ISBLANK($Q110), ISBLANK($O110)), "X", "")</f>
        <v/>
      </c>
      <c r="AV110" s="17" t="str">
        <f>IF($V110 &gt; 0, "X", "")</f>
        <v/>
      </c>
      <c r="AW110" s="17" t="str">
        <f>IF($T110 &gt; 0, "X", "")</f>
        <v/>
      </c>
      <c r="AX110" s="19" t="str">
        <f>IF(AND(NOT(ISBLANK($Q110)), ISBLANK($O110), ISBLANK($P110)), "X", "")</f>
        <v/>
      </c>
      <c r="AY110" s="19" t="str">
        <f>IF(OR($L110="bowl", $L110="wild"), "X", "")</f>
        <v>X</v>
      </c>
    </row>
    <row r="111" spans="1:51" ht="15.75" x14ac:dyDescent="0.5">
      <c r="A111" s="39" t="s">
        <v>265</v>
      </c>
      <c r="B111" s="39" t="s">
        <v>266</v>
      </c>
      <c r="C111" s="17" t="s">
        <v>69</v>
      </c>
      <c r="D111" s="34" t="s">
        <v>97</v>
      </c>
      <c r="E111" s="30" t="s">
        <v>106</v>
      </c>
      <c r="F111" s="18" t="s">
        <v>267</v>
      </c>
      <c r="G111" s="40" t="s">
        <v>865</v>
      </c>
      <c r="H111" s="19"/>
      <c r="I111" s="19"/>
      <c r="J111" s="17"/>
      <c r="K111" s="17">
        <v>1</v>
      </c>
      <c r="L111" s="17" t="s">
        <v>75</v>
      </c>
      <c r="M111" s="17">
        <v>3</v>
      </c>
      <c r="N111" s="17">
        <v>56</v>
      </c>
      <c r="O111" s="17"/>
      <c r="P111" s="17" t="s">
        <v>60</v>
      </c>
      <c r="Q111" s="19"/>
      <c r="R111" s="17">
        <v>1</v>
      </c>
      <c r="S111" s="19"/>
      <c r="T111" s="17"/>
      <c r="U111" s="19"/>
      <c r="V111" s="19"/>
      <c r="W111" s="17">
        <v>1</v>
      </c>
      <c r="X111" s="20"/>
      <c r="Y111" s="19"/>
      <c r="Z111" s="13">
        <f>IF(ISBLANK($X111), SUM(R111:W111), 1)</f>
        <v>2</v>
      </c>
      <c r="AA111" s="19" t="s">
        <v>9</v>
      </c>
      <c r="AB111" s="19" t="s">
        <v>60</v>
      </c>
      <c r="AC111" s="22" t="s">
        <v>9</v>
      </c>
      <c r="AD111" s="19" t="s">
        <v>9</v>
      </c>
      <c r="AE111" s="19" t="str">
        <f>IF(K111&lt;4,"X","")</f>
        <v>X</v>
      </c>
      <c r="AF111" s="19" t="str">
        <f>IF(COUNTBLANK(O111:Q111)&lt;=1,"X","")</f>
        <v/>
      </c>
      <c r="AG111" s="19">
        <f>$I111</f>
        <v>0</v>
      </c>
      <c r="AH111" s="19" t="str">
        <f>IF($S111 &gt; 0, "X", "")</f>
        <v/>
      </c>
      <c r="AI111" s="17" t="str">
        <f>IF(ISNUMBER(SEARCH("tuck", $F111, 1)), "X", "")</f>
        <v/>
      </c>
      <c r="AJ111" s="17" t="str">
        <f>IF(AND(SUM(R111:W111) = 3, ISBLANK($X111)), "X", "")</f>
        <v/>
      </c>
      <c r="AK111" s="19" t="str">
        <f>IF(OR($L111="ground", $L111="wild"), "X", "")</f>
        <v/>
      </c>
      <c r="AL111" s="19">
        <f>$H111</f>
        <v>0</v>
      </c>
      <c r="AM111" s="17" t="str">
        <f>IF($U111 &gt; 0, "X", "")</f>
        <v/>
      </c>
      <c r="AN111" s="19" t="str">
        <f>IF(AND($R111 &gt; 0, ISBLANK($W111), ISBLANK($S111), ISBLANK($T111), ISBLANK($U111), ISBLANK($V111)), "X", "")</f>
        <v/>
      </c>
      <c r="AO111" s="19" t="str">
        <f>IF(AND(NOT(ISBLANK($O111)), ISBLANK($P111), ISBLANK($Q111)), "X", "")</f>
        <v/>
      </c>
      <c r="AP111" s="19" t="str">
        <f>IF(N111&gt;65,"X","")</f>
        <v/>
      </c>
      <c r="AQ111" s="19" t="str">
        <f>IF(OR($L111="cavity", $L111="wild"), "X", "")</f>
        <v/>
      </c>
      <c r="AR111" s="17" t="str">
        <f>IF($W111 &gt; 0, "X", "")</f>
        <v>X</v>
      </c>
      <c r="AS111" s="19" t="str">
        <f>IF(N111&lt;=30,"X","")</f>
        <v/>
      </c>
      <c r="AT111" s="19" t="str">
        <f>IF(OR($L111="platform", $L111="wild"), "X", "")</f>
        <v>X</v>
      </c>
      <c r="AU111" s="19" t="str">
        <f>IF(AND(NOT(ISBLANK($P111)), ISBLANK($Q111), ISBLANK($O111)), "X", "")</f>
        <v>X</v>
      </c>
      <c r="AV111" s="17" t="str">
        <f>IF($V111 &gt; 0, "X", "")</f>
        <v/>
      </c>
      <c r="AW111" s="17" t="str">
        <f>IF($T111 &gt; 0, "X", "")</f>
        <v/>
      </c>
      <c r="AX111" s="19" t="str">
        <f>IF(AND(NOT(ISBLANK($Q111)), ISBLANK($O111), ISBLANK($P111)), "X", "")</f>
        <v/>
      </c>
      <c r="AY111" s="19" t="str">
        <f>IF(OR($L111="bowl", $L111="wild"), "X", "")</f>
        <v/>
      </c>
    </row>
    <row r="112" spans="1:51" ht="15.75" x14ac:dyDescent="0.5">
      <c r="A112" s="39" t="s">
        <v>268</v>
      </c>
      <c r="B112" s="39" t="s">
        <v>269</v>
      </c>
      <c r="C112" s="17" t="s">
        <v>69</v>
      </c>
      <c r="D112" s="57" t="s">
        <v>56</v>
      </c>
      <c r="E112" s="30" t="s">
        <v>106</v>
      </c>
      <c r="F112" s="18" t="s">
        <v>270</v>
      </c>
      <c r="G112" s="40" t="s">
        <v>865</v>
      </c>
      <c r="H112" s="19"/>
      <c r="I112" s="19"/>
      <c r="J112" s="17"/>
      <c r="K112" s="17">
        <v>5</v>
      </c>
      <c r="L112" s="17" t="s">
        <v>87</v>
      </c>
      <c r="M112" s="17">
        <v>2</v>
      </c>
      <c r="N112" s="17">
        <v>55</v>
      </c>
      <c r="O112" s="17" t="s">
        <v>60</v>
      </c>
      <c r="P112" s="17"/>
      <c r="Q112" s="19"/>
      <c r="R112" s="19"/>
      <c r="S112" s="17">
        <v>1</v>
      </c>
      <c r="T112" s="17"/>
      <c r="U112" s="19"/>
      <c r="V112" s="19"/>
      <c r="W112" s="19"/>
      <c r="X112" s="20"/>
      <c r="Y112" s="19"/>
      <c r="Z112" s="13">
        <f>IF(ISBLANK($X112), SUM(R112:W112), 1)</f>
        <v>1</v>
      </c>
      <c r="AA112" s="19" t="s">
        <v>9</v>
      </c>
      <c r="AB112" s="19" t="s">
        <v>60</v>
      </c>
      <c r="AC112" s="22" t="s">
        <v>9</v>
      </c>
      <c r="AD112" s="19" t="s">
        <v>9</v>
      </c>
      <c r="AE112" s="19" t="str">
        <f>IF(K112&lt;4,"X","")</f>
        <v/>
      </c>
      <c r="AF112" s="19" t="str">
        <f>IF(COUNTBLANK(O112:Q112)&lt;=1,"X","")</f>
        <v/>
      </c>
      <c r="AG112" s="19">
        <f>$I112</f>
        <v>0</v>
      </c>
      <c r="AH112" s="19" t="str">
        <f>IF($S112 &gt; 0, "X", "")</f>
        <v>X</v>
      </c>
      <c r="AI112" s="17" t="str">
        <f>IF(ISNUMBER(SEARCH("tuck", $F112, 1)), "X", "")</f>
        <v/>
      </c>
      <c r="AJ112" s="17" t="str">
        <f>IF(AND(SUM(R112:W112) = 3, ISBLANK($X112)), "X", "")</f>
        <v/>
      </c>
      <c r="AK112" s="19" t="str">
        <f>IF(OR($L112="ground", $L112="wild"), "X", "")</f>
        <v/>
      </c>
      <c r="AL112" s="19">
        <f>$H112</f>
        <v>0</v>
      </c>
      <c r="AM112" s="17" t="str">
        <f>IF($U112 &gt; 0, "X", "")</f>
        <v/>
      </c>
      <c r="AN112" s="19" t="str">
        <f>IF(AND($R112 &gt; 0, ISBLANK($W112), ISBLANK($S112), ISBLANK($T112), ISBLANK($U112), ISBLANK($V112)), "X", "")</f>
        <v/>
      </c>
      <c r="AO112" s="19" t="str">
        <f>IF(AND(NOT(ISBLANK($O112)), ISBLANK($P112), ISBLANK($Q112)), "X", "")</f>
        <v>X</v>
      </c>
      <c r="AP112" s="19" t="str">
        <f>IF(N112&gt;65,"X","")</f>
        <v/>
      </c>
      <c r="AQ112" s="19" t="str">
        <f>IF(OR($L112="cavity", $L112="wild"), "X", "")</f>
        <v/>
      </c>
      <c r="AR112" s="17" t="str">
        <f>IF($W112 &gt; 0, "X", "")</f>
        <v/>
      </c>
      <c r="AS112" s="19" t="str">
        <f>IF(N112&lt;=30,"X","")</f>
        <v/>
      </c>
      <c r="AT112" s="19" t="str">
        <f>IF(OR($L112="platform", $L112="wild"), "X", "")</f>
        <v/>
      </c>
      <c r="AU112" s="19" t="str">
        <f>IF(AND(NOT(ISBLANK($P112)), ISBLANK($Q112), ISBLANK($O112)), "X", "")</f>
        <v/>
      </c>
      <c r="AV112" s="17" t="str">
        <f>IF($V112 &gt; 0, "X", "")</f>
        <v/>
      </c>
      <c r="AW112" s="17" t="str">
        <f>IF($T112 &gt; 0, "X", "")</f>
        <v/>
      </c>
      <c r="AX112" s="19" t="str">
        <f>IF(AND(NOT(ISBLANK($Q112)), ISBLANK($O112), ISBLANK($P112)), "X", "")</f>
        <v/>
      </c>
      <c r="AY112" s="19" t="str">
        <f>IF(OR($L112="bowl", $L112="wild"), "X", "")</f>
        <v>X</v>
      </c>
    </row>
    <row r="113" spans="1:51" ht="15.75" x14ac:dyDescent="0.5">
      <c r="A113" s="39" t="s">
        <v>273</v>
      </c>
      <c r="B113" s="39" t="s">
        <v>274</v>
      </c>
      <c r="C113" s="17" t="s">
        <v>69</v>
      </c>
      <c r="D113" s="57" t="s">
        <v>56</v>
      </c>
      <c r="E113" s="30" t="s">
        <v>106</v>
      </c>
      <c r="F113" s="40" t="s">
        <v>159</v>
      </c>
      <c r="G113" s="40"/>
      <c r="H113" s="17"/>
      <c r="I113" s="19"/>
      <c r="J113" s="17"/>
      <c r="K113" s="17">
        <v>3</v>
      </c>
      <c r="L113" s="17" t="s">
        <v>59</v>
      </c>
      <c r="M113" s="17">
        <v>3</v>
      </c>
      <c r="N113" s="17">
        <v>25</v>
      </c>
      <c r="O113" s="17" t="s">
        <v>60</v>
      </c>
      <c r="P113" s="17"/>
      <c r="Q113" s="17"/>
      <c r="R113" s="17">
        <v>1</v>
      </c>
      <c r="S113" s="19">
        <v>1</v>
      </c>
      <c r="T113" s="19"/>
      <c r="U113" s="19"/>
      <c r="V113" s="17"/>
      <c r="W113" s="19"/>
      <c r="X113" s="20"/>
      <c r="Y113" s="17"/>
      <c r="Z113" s="13">
        <f>IF(ISBLANK($X113), SUM(R113:W113), 1)</f>
        <v>2</v>
      </c>
      <c r="AA113" s="19" t="s">
        <v>9</v>
      </c>
      <c r="AB113" s="19" t="s">
        <v>60</v>
      </c>
      <c r="AC113" s="22" t="s">
        <v>9</v>
      </c>
      <c r="AD113" s="19" t="s">
        <v>9</v>
      </c>
      <c r="AE113" s="19" t="str">
        <f>IF(K113&lt;4,"X","")</f>
        <v>X</v>
      </c>
      <c r="AF113" s="19" t="str">
        <f>IF(COUNTBLANK(O113:Q113)&lt;=1,"X","")</f>
        <v/>
      </c>
      <c r="AG113" s="19">
        <f>$I113</f>
        <v>0</v>
      </c>
      <c r="AH113" s="19" t="str">
        <f>IF($S113 &gt; 0, "X", "")</f>
        <v>X</v>
      </c>
      <c r="AI113" s="17" t="str">
        <f>IF(ISNUMBER(SEARCH("tuck", $F113, 1)), "X", "")</f>
        <v/>
      </c>
      <c r="AJ113" s="17" t="str">
        <f>IF(AND(SUM(R113:W113) = 3, ISBLANK($X113)), "X", "")</f>
        <v/>
      </c>
      <c r="AK113" s="19" t="str">
        <f>IF(OR($L113="ground", $L113="wild"), "X", "")</f>
        <v/>
      </c>
      <c r="AL113" s="19">
        <f>$H113</f>
        <v>0</v>
      </c>
      <c r="AM113" s="17" t="str">
        <f>IF($U113 &gt; 0, "X", "")</f>
        <v/>
      </c>
      <c r="AN113" s="19" t="str">
        <f>IF(AND($R113 &gt; 0, ISBLANK($W113), ISBLANK($S113), ISBLANK($T113), ISBLANK($U113), ISBLANK($V113)), "X", "")</f>
        <v/>
      </c>
      <c r="AO113" s="19" t="str">
        <f>IF(AND(NOT(ISBLANK($O113)), ISBLANK($P113), ISBLANK($Q113)), "X", "")</f>
        <v>X</v>
      </c>
      <c r="AP113" s="19" t="str">
        <f>IF(N113&gt;65,"X","")</f>
        <v/>
      </c>
      <c r="AQ113" s="19" t="str">
        <f>IF(OR($L113="cavity", $L113="wild"), "X", "")</f>
        <v>X</v>
      </c>
      <c r="AR113" s="17" t="str">
        <f>IF($W113 &gt; 0, "X", "")</f>
        <v/>
      </c>
      <c r="AS113" s="19" t="str">
        <f>IF(N113&lt;=30,"X","")</f>
        <v>X</v>
      </c>
      <c r="AT113" s="19" t="str">
        <f>IF(OR($L113="platform", $L113="wild"), "X", "")</f>
        <v/>
      </c>
      <c r="AU113" s="19" t="str">
        <f>IF(AND(NOT(ISBLANK($P113)), ISBLANK($Q113), ISBLANK($O113)), "X", "")</f>
        <v/>
      </c>
      <c r="AV113" s="17" t="str">
        <f>IF($V113 &gt; 0, "X", "")</f>
        <v/>
      </c>
      <c r="AW113" s="17" t="str">
        <f>IF($T113 &gt; 0, "X", "")</f>
        <v/>
      </c>
      <c r="AX113" s="19" t="str">
        <f>IF(AND(NOT(ISBLANK($Q113)), ISBLANK($O113), ISBLANK($P113)), "X", "")</f>
        <v/>
      </c>
      <c r="AY113" s="19" t="str">
        <f>IF(OR($L113="bowl", $L113="wild"), "X", "")</f>
        <v/>
      </c>
    </row>
    <row r="114" spans="1:51" ht="15.75" x14ac:dyDescent="0.5">
      <c r="A114" s="39" t="s">
        <v>277</v>
      </c>
      <c r="B114" s="39" t="s">
        <v>278</v>
      </c>
      <c r="C114" s="17" t="s">
        <v>69</v>
      </c>
      <c r="D114" s="34" t="s">
        <v>85</v>
      </c>
      <c r="E114" s="30" t="s">
        <v>137</v>
      </c>
      <c r="F114" s="18" t="s">
        <v>138</v>
      </c>
      <c r="G114" s="40" t="s">
        <v>874</v>
      </c>
      <c r="H114" s="19" t="s">
        <v>60</v>
      </c>
      <c r="I114" s="19"/>
      <c r="J114" s="17"/>
      <c r="K114" s="17">
        <v>4</v>
      </c>
      <c r="L114" s="17" t="s">
        <v>75</v>
      </c>
      <c r="M114" s="17">
        <v>2</v>
      </c>
      <c r="N114" s="17">
        <v>65</v>
      </c>
      <c r="O114" s="17" t="s">
        <v>60</v>
      </c>
      <c r="P114" s="19"/>
      <c r="Q114" s="19"/>
      <c r="R114" s="17"/>
      <c r="S114" s="17"/>
      <c r="T114" s="19"/>
      <c r="U114" s="19"/>
      <c r="V114" s="19">
        <v>1</v>
      </c>
      <c r="W114" s="17"/>
      <c r="X114" s="20"/>
      <c r="Y114" s="19" t="s">
        <v>60</v>
      </c>
      <c r="Z114" s="13">
        <f>IF(ISBLANK($X114), SUM(R114:W114), 1)</f>
        <v>1</v>
      </c>
      <c r="AA114" s="19" t="s">
        <v>9</v>
      </c>
      <c r="AB114" s="19" t="s">
        <v>60</v>
      </c>
      <c r="AC114" s="22" t="s">
        <v>9</v>
      </c>
      <c r="AD114" s="19" t="s">
        <v>9</v>
      </c>
      <c r="AE114" s="19" t="str">
        <f>IF(K114&lt;4,"X","")</f>
        <v/>
      </c>
      <c r="AF114" s="19" t="str">
        <f>IF(COUNTBLANK(O114:Q114)&lt;=1,"X","")</f>
        <v/>
      </c>
      <c r="AG114" s="19">
        <f>$I114</f>
        <v>0</v>
      </c>
      <c r="AH114" s="19" t="str">
        <f>IF($S114 &gt; 0, "X", "")</f>
        <v/>
      </c>
      <c r="AI114" s="17" t="str">
        <f>IF(ISNUMBER(SEARCH("tuck", $F114, 1)), "X", "")</f>
        <v>X</v>
      </c>
      <c r="AJ114" s="17" t="str">
        <f>IF(AND(SUM(R114:W114) = 3, ISBLANK($X114)), "X", "")</f>
        <v/>
      </c>
      <c r="AK114" s="19" t="str">
        <f>IF(OR($L114="ground", $L114="wild"), "X", "")</f>
        <v/>
      </c>
      <c r="AL114" s="19" t="str">
        <f>$H114</f>
        <v>X</v>
      </c>
      <c r="AM114" s="17" t="str">
        <f>IF($U114 &gt; 0, "X", "")</f>
        <v/>
      </c>
      <c r="AN114" s="19" t="str">
        <f>IF(AND($R114 &gt; 0, ISBLANK($W114), ISBLANK($S114), ISBLANK($T114), ISBLANK($U114), ISBLANK($V114)), "X", "")</f>
        <v/>
      </c>
      <c r="AO114" s="19" t="str">
        <f>IF(AND(NOT(ISBLANK($O114)), ISBLANK($P114), ISBLANK($Q114)), "X", "")</f>
        <v>X</v>
      </c>
      <c r="AP114" s="19" t="str">
        <f>IF(N114&gt;65,"X","")</f>
        <v/>
      </c>
      <c r="AQ114" s="19" t="str">
        <f>IF(OR($L114="cavity", $L114="wild"), "X", "")</f>
        <v/>
      </c>
      <c r="AR114" s="17" t="str">
        <f>IF($W114 &gt; 0, "X", "")</f>
        <v/>
      </c>
      <c r="AS114" s="19" t="str">
        <f>IF(N114&lt;=30,"X","")</f>
        <v/>
      </c>
      <c r="AT114" s="19" t="str">
        <f>IF(OR($L114="platform", $L114="wild"), "X", "")</f>
        <v>X</v>
      </c>
      <c r="AU114" s="19" t="str">
        <f>IF(AND(NOT(ISBLANK($P114)), ISBLANK($Q114), ISBLANK($O114)), "X", "")</f>
        <v/>
      </c>
      <c r="AV114" s="17" t="str">
        <f>IF($V114 &gt; 0, "X", "")</f>
        <v>X</v>
      </c>
      <c r="AW114" s="17" t="str">
        <f>IF($T114 &gt; 0, "X", "")</f>
        <v/>
      </c>
      <c r="AX114" s="19" t="str">
        <f>IF(AND(NOT(ISBLANK($Q114)), ISBLANK($O114), ISBLANK($P114)), "X", "")</f>
        <v/>
      </c>
      <c r="AY114" s="19" t="str">
        <f>IF(OR($L114="bowl", $L114="wild"), "X", "")</f>
        <v/>
      </c>
    </row>
    <row r="115" spans="1:51" ht="15.75" x14ac:dyDescent="0.5">
      <c r="A115" s="39" t="s">
        <v>282</v>
      </c>
      <c r="B115" s="39" t="s">
        <v>283</v>
      </c>
      <c r="C115" s="17" t="s">
        <v>69</v>
      </c>
      <c r="D115" s="57" t="s">
        <v>63</v>
      </c>
      <c r="E115" s="30" t="s">
        <v>106</v>
      </c>
      <c r="F115" s="18" t="s">
        <v>284</v>
      </c>
      <c r="G115" s="40" t="s">
        <v>861</v>
      </c>
      <c r="H115" s="19"/>
      <c r="I115" s="19"/>
      <c r="J115" s="17"/>
      <c r="K115" s="17">
        <v>3</v>
      </c>
      <c r="L115" s="17" t="s">
        <v>59</v>
      </c>
      <c r="M115" s="17">
        <v>4</v>
      </c>
      <c r="N115" s="17">
        <v>21</v>
      </c>
      <c r="O115" s="19" t="s">
        <v>60</v>
      </c>
      <c r="P115" s="17" t="s">
        <v>60</v>
      </c>
      <c r="Q115" s="19"/>
      <c r="R115" s="17">
        <v>1</v>
      </c>
      <c r="S115" s="19">
        <v>1</v>
      </c>
      <c r="T115" s="19"/>
      <c r="U115" s="19"/>
      <c r="V115" s="19"/>
      <c r="W115" s="17"/>
      <c r="X115" s="20"/>
      <c r="Y115" s="19"/>
      <c r="Z115" s="13">
        <f>IF(ISBLANK($X115), SUM(R115:W115), 1)</f>
        <v>2</v>
      </c>
      <c r="AA115" s="19" t="s">
        <v>9</v>
      </c>
      <c r="AB115" s="19" t="s">
        <v>60</v>
      </c>
      <c r="AC115" s="22" t="s">
        <v>9</v>
      </c>
      <c r="AD115" s="19" t="s">
        <v>9</v>
      </c>
      <c r="AE115" s="19" t="str">
        <f>IF(K115&lt;4,"X","")</f>
        <v>X</v>
      </c>
      <c r="AF115" s="19" t="str">
        <f>IF(COUNTBLANK(O115:Q115)&lt;=1,"X","")</f>
        <v>X</v>
      </c>
      <c r="AG115" s="19">
        <f>$I115</f>
        <v>0</v>
      </c>
      <c r="AH115" s="19" t="str">
        <f>IF($S115 &gt; 0, "X", "")</f>
        <v>X</v>
      </c>
      <c r="AI115" s="17" t="str">
        <f>IF(ISNUMBER(SEARCH("tuck", $F115, 1)), "X", "")</f>
        <v/>
      </c>
      <c r="AJ115" s="17" t="str">
        <f>IF(AND(SUM(R115:W115) = 3, ISBLANK($X115)), "X", "")</f>
        <v/>
      </c>
      <c r="AK115" s="19" t="str">
        <f>IF(OR($L115="ground", $L115="wild"), "X", "")</f>
        <v/>
      </c>
      <c r="AL115" s="19">
        <f>$H115</f>
        <v>0</v>
      </c>
      <c r="AM115" s="17" t="str">
        <f>IF($U115 &gt; 0, "X", "")</f>
        <v/>
      </c>
      <c r="AN115" s="19" t="str">
        <f>IF(AND($R115 &gt; 0, ISBLANK($W115), ISBLANK($S115), ISBLANK($T115), ISBLANK($U115), ISBLANK($V115)), "X", "")</f>
        <v/>
      </c>
      <c r="AO115" s="19" t="str">
        <f>IF(AND(NOT(ISBLANK($O115)), ISBLANK($P115), ISBLANK($Q115)), "X", "")</f>
        <v/>
      </c>
      <c r="AP115" s="19" t="str">
        <f>IF(N115&gt;65,"X","")</f>
        <v/>
      </c>
      <c r="AQ115" s="19" t="str">
        <f>IF(OR($L115="cavity", $L115="wild"), "X", "")</f>
        <v>X</v>
      </c>
      <c r="AR115" s="17" t="str">
        <f>IF($W115 &gt; 0, "X", "")</f>
        <v/>
      </c>
      <c r="AS115" s="19" t="str">
        <f>IF(N115&lt;=30,"X","")</f>
        <v>X</v>
      </c>
      <c r="AT115" s="19" t="str">
        <f>IF(OR($L115="platform", $L115="wild"), "X", "")</f>
        <v/>
      </c>
      <c r="AU115" s="19" t="str">
        <f>IF(AND(NOT(ISBLANK($P115)), ISBLANK($Q115), ISBLANK($O115)), "X", "")</f>
        <v/>
      </c>
      <c r="AV115" s="17" t="str">
        <f>IF($V115 &gt; 0, "X", "")</f>
        <v/>
      </c>
      <c r="AW115" s="17" t="str">
        <f>IF($T115 &gt; 0, "X", "")</f>
        <v/>
      </c>
      <c r="AX115" s="19" t="str">
        <f>IF(AND(NOT(ISBLANK($Q115)), ISBLANK($O115), ISBLANK($P115)), "X", "")</f>
        <v/>
      </c>
      <c r="AY115" s="19" t="str">
        <f>IF(OR($L115="bowl", $L115="wild"), "X", "")</f>
        <v/>
      </c>
    </row>
    <row r="116" spans="1:51" ht="15.75" x14ac:dyDescent="0.5">
      <c r="A116" s="39" t="s">
        <v>287</v>
      </c>
      <c r="B116" s="39" t="s">
        <v>288</v>
      </c>
      <c r="C116" s="17" t="s">
        <v>69</v>
      </c>
      <c r="D116" s="34" t="s">
        <v>56</v>
      </c>
      <c r="E116" s="30" t="s">
        <v>106</v>
      </c>
      <c r="F116" s="18" t="s">
        <v>289</v>
      </c>
      <c r="G116" s="40" t="s">
        <v>858</v>
      </c>
      <c r="H116" s="19"/>
      <c r="I116" s="19"/>
      <c r="J116" s="17"/>
      <c r="K116" s="17">
        <v>3</v>
      </c>
      <c r="L116" s="17" t="s">
        <v>59</v>
      </c>
      <c r="M116" s="17">
        <v>3</v>
      </c>
      <c r="N116" s="17">
        <v>38</v>
      </c>
      <c r="O116" s="17"/>
      <c r="P116" s="19" t="s">
        <v>60</v>
      </c>
      <c r="Q116" s="19"/>
      <c r="R116" s="19">
        <v>2</v>
      </c>
      <c r="S116" s="17"/>
      <c r="T116" s="19"/>
      <c r="U116" s="19"/>
      <c r="V116" s="19"/>
      <c r="W116" s="19"/>
      <c r="X116" s="20"/>
      <c r="Y116" s="19"/>
      <c r="Z116" s="13">
        <f>IF(ISBLANK($X116), SUM(R116:W116), 1)</f>
        <v>2</v>
      </c>
      <c r="AA116" s="19" t="s">
        <v>9</v>
      </c>
      <c r="AB116" s="19" t="s">
        <v>60</v>
      </c>
      <c r="AC116" s="22" t="s">
        <v>9</v>
      </c>
      <c r="AD116" s="19" t="s">
        <v>9</v>
      </c>
      <c r="AE116" s="19" t="str">
        <f>IF(K116&lt;4,"X","")</f>
        <v>X</v>
      </c>
      <c r="AF116" s="19" t="str">
        <f>IF(COUNTBLANK(O116:Q116)&lt;=1,"X","")</f>
        <v/>
      </c>
      <c r="AG116" s="19">
        <f>$I116</f>
        <v>0</v>
      </c>
      <c r="AH116" s="19" t="str">
        <f>IF($S116 &gt; 0, "X", "")</f>
        <v/>
      </c>
      <c r="AI116" s="17" t="str">
        <f>IF(ISNUMBER(SEARCH("tuck", $F116, 1)), "X", "")</f>
        <v/>
      </c>
      <c r="AJ116" s="17" t="str">
        <f>IF(AND(SUM(R116:W116) = 3, ISBLANK($X116)), "X", "")</f>
        <v/>
      </c>
      <c r="AK116" s="19" t="str">
        <f>IF(OR($L116="ground", $L116="wild"), "X", "")</f>
        <v/>
      </c>
      <c r="AL116" s="19">
        <f>$H116</f>
        <v>0</v>
      </c>
      <c r="AM116" s="17" t="str">
        <f>IF($U116 &gt; 0, "X", "")</f>
        <v/>
      </c>
      <c r="AN116" s="19" t="str">
        <f>IF(AND($R116 &gt; 0, ISBLANK($W116), ISBLANK($S116), ISBLANK($T116), ISBLANK($U116), ISBLANK($V116)), "X", "")</f>
        <v>X</v>
      </c>
      <c r="AO116" s="19" t="str">
        <f>IF(AND(NOT(ISBLANK($O116)), ISBLANK($P116), ISBLANK($Q116)), "X", "")</f>
        <v/>
      </c>
      <c r="AP116" s="19" t="str">
        <f>IF(N116&gt;65,"X","")</f>
        <v/>
      </c>
      <c r="AQ116" s="19" t="str">
        <f>IF(OR($L116="cavity", $L116="wild"), "X", "")</f>
        <v>X</v>
      </c>
      <c r="AR116" s="17" t="str">
        <f>IF($W116 &gt; 0, "X", "")</f>
        <v/>
      </c>
      <c r="AS116" s="19" t="str">
        <f>IF(N116&lt;=30,"X","")</f>
        <v/>
      </c>
      <c r="AT116" s="19" t="str">
        <f>IF(OR($L116="platform", $L116="wild"), "X", "")</f>
        <v/>
      </c>
      <c r="AU116" s="19" t="str">
        <f>IF(AND(NOT(ISBLANK($P116)), ISBLANK($Q116), ISBLANK($O116)), "X", "")</f>
        <v>X</v>
      </c>
      <c r="AV116" s="17" t="str">
        <f>IF($V116 &gt; 0, "X", "")</f>
        <v/>
      </c>
      <c r="AW116" s="17" t="str">
        <f>IF($T116 &gt; 0, "X", "")</f>
        <v/>
      </c>
      <c r="AX116" s="19" t="str">
        <f>IF(AND(NOT(ISBLANK($Q116)), ISBLANK($O116), ISBLANK($P116)), "X", "")</f>
        <v/>
      </c>
      <c r="AY116" s="19" t="str">
        <f>IF(OR($L116="bowl", $L116="wild"), "X", "")</f>
        <v/>
      </c>
    </row>
    <row r="117" spans="1:51" ht="15.75" x14ac:dyDescent="0.5">
      <c r="A117" s="39" t="s">
        <v>290</v>
      </c>
      <c r="B117" s="39" t="s">
        <v>291</v>
      </c>
      <c r="C117" s="17" t="s">
        <v>69</v>
      </c>
      <c r="D117" s="57" t="s">
        <v>63</v>
      </c>
      <c r="E117" s="30" t="s">
        <v>10</v>
      </c>
      <c r="F117" s="18" t="s">
        <v>292</v>
      </c>
      <c r="G117" s="40"/>
      <c r="H117" s="19"/>
      <c r="I117" s="19" t="s">
        <v>60</v>
      </c>
      <c r="J117" s="17"/>
      <c r="K117" s="17">
        <v>6</v>
      </c>
      <c r="L117" s="17" t="s">
        <v>87</v>
      </c>
      <c r="M117" s="17">
        <v>4</v>
      </c>
      <c r="N117" s="17">
        <v>23</v>
      </c>
      <c r="O117" s="17" t="s">
        <v>60</v>
      </c>
      <c r="P117" s="19" t="s">
        <v>60</v>
      </c>
      <c r="Q117" s="19"/>
      <c r="R117" s="17"/>
      <c r="S117" s="17">
        <v>2</v>
      </c>
      <c r="T117" s="19">
        <v>1</v>
      </c>
      <c r="U117" s="19"/>
      <c r="V117" s="19"/>
      <c r="W117" s="19"/>
      <c r="X117" s="20"/>
      <c r="Y117" s="19"/>
      <c r="Z117" s="13">
        <f>IF(ISBLANK($X117), SUM(R117:W117), 1)</f>
        <v>3</v>
      </c>
      <c r="AA117" s="19" t="s">
        <v>9</v>
      </c>
      <c r="AB117" s="19" t="s">
        <v>60</v>
      </c>
      <c r="AC117" s="22" t="s">
        <v>9</v>
      </c>
      <c r="AD117" s="19" t="s">
        <v>60</v>
      </c>
      <c r="AE117" s="19" t="str">
        <f>IF(K117&lt;4,"X","")</f>
        <v/>
      </c>
      <c r="AF117" s="19" t="str">
        <f>IF(COUNTBLANK(O117:Q117)&lt;=1,"X","")</f>
        <v>X</v>
      </c>
      <c r="AG117" s="19" t="str">
        <f>$I117</f>
        <v>X</v>
      </c>
      <c r="AH117" s="19" t="str">
        <f>IF($S117 &gt; 0, "X", "")</f>
        <v>X</v>
      </c>
      <c r="AI117" s="17" t="str">
        <f>IF(ISNUMBER(SEARCH("tuck", $F117, 1)), "X", "")</f>
        <v>X</v>
      </c>
      <c r="AJ117" s="17" t="str">
        <f>IF(AND(SUM(R117:W117) = 3, ISBLANK($X117)), "X", "")</f>
        <v>X</v>
      </c>
      <c r="AK117" s="19" t="str">
        <f>IF(OR($L117="ground", $L117="wild"), "X", "")</f>
        <v/>
      </c>
      <c r="AL117" s="19">
        <f>$H117</f>
        <v>0</v>
      </c>
      <c r="AM117" s="17" t="str">
        <f>IF($U117 &gt; 0, "X", "")</f>
        <v/>
      </c>
      <c r="AN117" s="19" t="str">
        <f>IF(AND($R117 &gt; 0, ISBLANK($W117), ISBLANK($S117), ISBLANK($T117), ISBLANK($U117), ISBLANK($V117)), "X", "")</f>
        <v/>
      </c>
      <c r="AO117" s="19" t="str">
        <f>IF(AND(NOT(ISBLANK($O117)), ISBLANK($P117), ISBLANK($Q117)), "X", "")</f>
        <v/>
      </c>
      <c r="AP117" s="19" t="str">
        <f>IF(N117&gt;65,"X","")</f>
        <v/>
      </c>
      <c r="AQ117" s="19" t="str">
        <f>IF(OR($L117="cavity", $L117="wild"), "X", "")</f>
        <v/>
      </c>
      <c r="AR117" s="17" t="str">
        <f>IF($W117 &gt; 0, "X", "")</f>
        <v/>
      </c>
      <c r="AS117" s="19" t="str">
        <f>IF(N117&lt;=30,"X","")</f>
        <v>X</v>
      </c>
      <c r="AT117" s="19" t="str">
        <f>IF(OR($L117="platform", $L117="wild"), "X", "")</f>
        <v/>
      </c>
      <c r="AU117" s="19" t="str">
        <f>IF(AND(NOT(ISBLANK($P117)), ISBLANK($Q117), ISBLANK($O117)), "X", "")</f>
        <v/>
      </c>
      <c r="AV117" s="17" t="str">
        <f>IF($V117 &gt; 0, "X", "")</f>
        <v/>
      </c>
      <c r="AW117" s="17" t="str">
        <f>IF($T117 &gt; 0, "X", "")</f>
        <v>X</v>
      </c>
      <c r="AX117" s="19" t="str">
        <f>IF(AND(NOT(ISBLANK($Q117)), ISBLANK($O117), ISBLANK($P117)), "X", "")</f>
        <v/>
      </c>
      <c r="AY117" s="19" t="str">
        <f>IF(OR($L117="bowl", $L117="wild"), "X", "")</f>
        <v>X</v>
      </c>
    </row>
    <row r="118" spans="1:51" ht="15.75" x14ac:dyDescent="0.5">
      <c r="A118" s="39" t="s">
        <v>296</v>
      </c>
      <c r="B118" s="39" t="s">
        <v>297</v>
      </c>
      <c r="C118" s="17" t="s">
        <v>69</v>
      </c>
      <c r="D118" s="34" t="s">
        <v>97</v>
      </c>
      <c r="E118" s="30" t="s">
        <v>106</v>
      </c>
      <c r="F118" s="18" t="s">
        <v>298</v>
      </c>
      <c r="G118" s="40" t="s">
        <v>858</v>
      </c>
      <c r="H118" s="17"/>
      <c r="I118" s="19"/>
      <c r="J118" s="17"/>
      <c r="K118" s="17">
        <v>4</v>
      </c>
      <c r="L118" s="17" t="s">
        <v>75</v>
      </c>
      <c r="M118" s="17">
        <v>1</v>
      </c>
      <c r="N118" s="17">
        <v>134</v>
      </c>
      <c r="O118" s="17" t="s">
        <v>60</v>
      </c>
      <c r="P118" s="19"/>
      <c r="Q118" s="19"/>
      <c r="R118" s="19">
        <v>1</v>
      </c>
      <c r="S118" s="19"/>
      <c r="T118" s="19"/>
      <c r="U118" s="19"/>
      <c r="V118" s="17"/>
      <c r="W118" s="19">
        <v>1</v>
      </c>
      <c r="X118" s="20"/>
      <c r="Y118" s="17"/>
      <c r="Z118" s="13">
        <f>IF(ISBLANK($X118), SUM(R118:W118), 1)</f>
        <v>2</v>
      </c>
      <c r="AA118" s="19" t="s">
        <v>9</v>
      </c>
      <c r="AB118" s="19" t="s">
        <v>60</v>
      </c>
      <c r="AC118" s="22" t="s">
        <v>9</v>
      </c>
      <c r="AD118" s="19" t="s">
        <v>60</v>
      </c>
      <c r="AE118" s="19" t="str">
        <f>IF(K118&lt;4,"X","")</f>
        <v/>
      </c>
      <c r="AF118" s="19" t="str">
        <f>IF(COUNTBLANK(O118:Q118)&lt;=1,"X","")</f>
        <v/>
      </c>
      <c r="AG118" s="19">
        <f>$I118</f>
        <v>0</v>
      </c>
      <c r="AH118" s="19" t="str">
        <f>IF($S118 &gt; 0, "X", "")</f>
        <v/>
      </c>
      <c r="AI118" s="17" t="str">
        <f>IF(ISNUMBER(SEARCH("tuck", $F118, 1)), "X", "")</f>
        <v/>
      </c>
      <c r="AJ118" s="17" t="str">
        <f>IF(AND(SUM(R118:W118) = 3, ISBLANK($X118)), "X", "")</f>
        <v/>
      </c>
      <c r="AK118" s="19" t="str">
        <f>IF(OR($L118="ground", $L118="wild"), "X", "")</f>
        <v/>
      </c>
      <c r="AL118" s="19">
        <f>$H118</f>
        <v>0</v>
      </c>
      <c r="AM118" s="17" t="str">
        <f>IF($U118 &gt; 0, "X", "")</f>
        <v/>
      </c>
      <c r="AN118" s="19" t="str">
        <f>IF(AND($R118 &gt; 0, ISBLANK($W118), ISBLANK($S118), ISBLANK($T118), ISBLANK($U118), ISBLANK($V118)), "X", "")</f>
        <v/>
      </c>
      <c r="AO118" s="19" t="str">
        <f>IF(AND(NOT(ISBLANK($O118)), ISBLANK($P118), ISBLANK($Q118)), "X", "")</f>
        <v>X</v>
      </c>
      <c r="AP118" s="19" t="str">
        <f>IF(N118&gt;65,"X","")</f>
        <v>X</v>
      </c>
      <c r="AQ118" s="19" t="str">
        <f>IF(OR($L118="cavity", $L118="wild"), "X", "")</f>
        <v/>
      </c>
      <c r="AR118" s="17" t="str">
        <f>IF($W118 &gt; 0, "X", "")</f>
        <v>X</v>
      </c>
      <c r="AS118" s="19" t="str">
        <f>IF(N118&lt;=30,"X","")</f>
        <v/>
      </c>
      <c r="AT118" s="19" t="str">
        <f>IF(OR($L118="platform", $L118="wild"), "X", "")</f>
        <v>X</v>
      </c>
      <c r="AU118" s="19" t="str">
        <f>IF(AND(NOT(ISBLANK($P118)), ISBLANK($Q118), ISBLANK($O118)), "X", "")</f>
        <v/>
      </c>
      <c r="AV118" s="17" t="str">
        <f>IF($V118 &gt; 0, "X", "")</f>
        <v/>
      </c>
      <c r="AW118" s="17" t="str">
        <f>IF($T118 &gt; 0, "X", "")</f>
        <v/>
      </c>
      <c r="AX118" s="19" t="str">
        <f>IF(AND(NOT(ISBLANK($Q118)), ISBLANK($O118), ISBLANK($P118)), "X", "")</f>
        <v/>
      </c>
      <c r="AY118" s="19" t="str">
        <f>IF(OR($L118="bowl", $L118="wild"), "X", "")</f>
        <v/>
      </c>
    </row>
    <row r="119" spans="1:51" ht="15.75" x14ac:dyDescent="0.5">
      <c r="A119" s="39" t="s">
        <v>299</v>
      </c>
      <c r="B119" s="39" t="s">
        <v>300</v>
      </c>
      <c r="C119" s="17" t="s">
        <v>69</v>
      </c>
      <c r="D119" s="57" t="s">
        <v>56</v>
      </c>
      <c r="E119" s="30" t="s">
        <v>106</v>
      </c>
      <c r="F119" s="18" t="s">
        <v>301</v>
      </c>
      <c r="G119" s="40" t="s">
        <v>860</v>
      </c>
      <c r="H119" s="19"/>
      <c r="I119" s="19"/>
      <c r="J119" s="17"/>
      <c r="K119" s="17">
        <v>4</v>
      </c>
      <c r="L119" s="17" t="s">
        <v>87</v>
      </c>
      <c r="M119" s="17">
        <v>4</v>
      </c>
      <c r="N119" s="17">
        <v>22</v>
      </c>
      <c r="O119" s="17" t="s">
        <v>60</v>
      </c>
      <c r="P119" s="17"/>
      <c r="Q119" s="19"/>
      <c r="R119" s="17">
        <v>1</v>
      </c>
      <c r="S119" s="17">
        <v>1</v>
      </c>
      <c r="T119" s="19">
        <v>1</v>
      </c>
      <c r="U119" s="19"/>
      <c r="V119" s="19"/>
      <c r="W119" s="19"/>
      <c r="X119" s="20"/>
      <c r="Y119" s="19"/>
      <c r="Z119" s="13">
        <f>IF(ISBLANK($X119), SUM(R119:W119), 1)</f>
        <v>3</v>
      </c>
      <c r="AA119" s="19" t="s">
        <v>9</v>
      </c>
      <c r="AB119" s="19" t="s">
        <v>60</v>
      </c>
      <c r="AC119" s="22" t="s">
        <v>9</v>
      </c>
      <c r="AD119" s="19" t="s">
        <v>9</v>
      </c>
      <c r="AE119" s="19" t="str">
        <f>IF(K119&lt;4,"X","")</f>
        <v/>
      </c>
      <c r="AF119" s="19" t="str">
        <f>IF(COUNTBLANK(O119:Q119)&lt;=1,"X","")</f>
        <v/>
      </c>
      <c r="AG119" s="19">
        <f>$I119</f>
        <v>0</v>
      </c>
      <c r="AH119" s="19" t="str">
        <f>IF($S119 &gt; 0, "X", "")</f>
        <v>X</v>
      </c>
      <c r="AI119" s="17" t="str">
        <f>IF(ISNUMBER(SEARCH("tuck", $F119, 1)), "X", "")</f>
        <v/>
      </c>
      <c r="AJ119" s="17" t="str">
        <f>IF(AND(SUM(R119:W119) = 3, ISBLANK($X119)), "X", "")</f>
        <v>X</v>
      </c>
      <c r="AK119" s="19" t="str">
        <f>IF(OR($L119="ground", $L119="wild"), "X", "")</f>
        <v/>
      </c>
      <c r="AL119" s="19">
        <f>$H119</f>
        <v>0</v>
      </c>
      <c r="AM119" s="17" t="str">
        <f>IF($U119 &gt; 0, "X", "")</f>
        <v/>
      </c>
      <c r="AN119" s="19" t="str">
        <f>IF(AND($R119 &gt; 0, ISBLANK($W119), ISBLANK($S119), ISBLANK($T119), ISBLANK($U119), ISBLANK($V119)), "X", "")</f>
        <v/>
      </c>
      <c r="AO119" s="19" t="str">
        <f>IF(AND(NOT(ISBLANK($O119)), ISBLANK($P119), ISBLANK($Q119)), "X", "")</f>
        <v>X</v>
      </c>
      <c r="AP119" s="19" t="str">
        <f>IF(N119&gt;65,"X","")</f>
        <v/>
      </c>
      <c r="AQ119" s="19" t="str">
        <f>IF(OR($L119="cavity", $L119="wild"), "X", "")</f>
        <v/>
      </c>
      <c r="AR119" s="17" t="str">
        <f>IF($W119 &gt; 0, "X", "")</f>
        <v/>
      </c>
      <c r="AS119" s="19" t="str">
        <f>IF(N119&lt;=30,"X","")</f>
        <v>X</v>
      </c>
      <c r="AT119" s="19" t="str">
        <f>IF(OR($L119="platform", $L119="wild"), "X", "")</f>
        <v/>
      </c>
      <c r="AU119" s="19" t="str">
        <f>IF(AND(NOT(ISBLANK($P119)), ISBLANK($Q119), ISBLANK($O119)), "X", "")</f>
        <v/>
      </c>
      <c r="AV119" s="17" t="str">
        <f>IF($V119 &gt; 0, "X", "")</f>
        <v/>
      </c>
      <c r="AW119" s="17" t="str">
        <f>IF($T119 &gt; 0, "X", "")</f>
        <v>X</v>
      </c>
      <c r="AX119" s="19" t="str">
        <f>IF(AND(NOT(ISBLANK($Q119)), ISBLANK($O119), ISBLANK($P119)), "X", "")</f>
        <v/>
      </c>
      <c r="AY119" s="19" t="str">
        <f>IF(OR($L119="bowl", $L119="wild"), "X", "")</f>
        <v>X</v>
      </c>
    </row>
    <row r="120" spans="1:51" ht="15.75" x14ac:dyDescent="0.5">
      <c r="A120" s="39" t="s">
        <v>305</v>
      </c>
      <c r="B120" s="39" t="s">
        <v>306</v>
      </c>
      <c r="C120" s="17" t="s">
        <v>69</v>
      </c>
      <c r="D120" s="34" t="s">
        <v>85</v>
      </c>
      <c r="E120" s="30" t="s">
        <v>118</v>
      </c>
      <c r="F120" s="18" t="s">
        <v>307</v>
      </c>
      <c r="G120" s="40" t="s">
        <v>876</v>
      </c>
      <c r="H120" s="19"/>
      <c r="I120" s="19"/>
      <c r="J120" s="17"/>
      <c r="K120" s="17">
        <v>3</v>
      </c>
      <c r="L120" s="17" t="s">
        <v>59</v>
      </c>
      <c r="M120" s="17">
        <v>2</v>
      </c>
      <c r="N120" s="17">
        <v>70</v>
      </c>
      <c r="O120" s="19"/>
      <c r="P120" s="17" t="s">
        <v>60</v>
      </c>
      <c r="Q120" s="19"/>
      <c r="R120" s="17">
        <v>1</v>
      </c>
      <c r="S120" s="19"/>
      <c r="T120" s="19"/>
      <c r="U120" s="19"/>
      <c r="V120" s="19">
        <v>1</v>
      </c>
      <c r="W120" s="19"/>
      <c r="X120" s="20"/>
      <c r="Y120" s="19"/>
      <c r="Z120" s="13">
        <f>IF(ISBLANK($X120), SUM(R120:W120), 1)</f>
        <v>2</v>
      </c>
      <c r="AA120" s="19" t="s">
        <v>9</v>
      </c>
      <c r="AB120" s="19" t="s">
        <v>60</v>
      </c>
      <c r="AC120" s="22" t="s">
        <v>9</v>
      </c>
      <c r="AD120" s="19" t="s">
        <v>9</v>
      </c>
      <c r="AE120" s="19" t="str">
        <f>IF(K120&lt;4,"X","")</f>
        <v>X</v>
      </c>
      <c r="AF120" s="19" t="str">
        <f>IF(COUNTBLANK(O120:Q120)&lt;=1,"X","")</f>
        <v/>
      </c>
      <c r="AG120" s="19">
        <f>$I120</f>
        <v>0</v>
      </c>
      <c r="AH120" s="19" t="str">
        <f>IF($S120 &gt; 0, "X", "")</f>
        <v/>
      </c>
      <c r="AI120" s="17" t="str">
        <f>IF(ISNUMBER(SEARCH("tuck", $F120, 1)), "X", "")</f>
        <v/>
      </c>
      <c r="AJ120" s="17" t="str">
        <f>IF(AND(SUM(R120:W120) = 3, ISBLANK($X120)), "X", "")</f>
        <v/>
      </c>
      <c r="AK120" s="19" t="str">
        <f>IF(OR($L120="ground", $L120="wild"), "X", "")</f>
        <v/>
      </c>
      <c r="AL120" s="19">
        <f>$H120</f>
        <v>0</v>
      </c>
      <c r="AM120" s="17" t="str">
        <f>IF($U120 &gt; 0, "X", "")</f>
        <v/>
      </c>
      <c r="AN120" s="19" t="str">
        <f>IF(AND($R120 &gt; 0, ISBLANK($W120), ISBLANK($S120), ISBLANK($T120), ISBLANK($U120), ISBLANK($V120)), "X", "")</f>
        <v/>
      </c>
      <c r="AO120" s="19" t="str">
        <f>IF(AND(NOT(ISBLANK($O120)), ISBLANK($P120), ISBLANK($Q120)), "X", "")</f>
        <v/>
      </c>
      <c r="AP120" s="19" t="str">
        <f>IF(N120&gt;65,"X","")</f>
        <v>X</v>
      </c>
      <c r="AQ120" s="19" t="str">
        <f>IF(OR($L120="cavity", $L120="wild"), "X", "")</f>
        <v>X</v>
      </c>
      <c r="AR120" s="17" t="str">
        <f>IF($W120 &gt; 0, "X", "")</f>
        <v/>
      </c>
      <c r="AS120" s="19" t="str">
        <f>IF(N120&lt;=30,"X","")</f>
        <v/>
      </c>
      <c r="AT120" s="19" t="str">
        <f>IF(OR($L120="platform", $L120="wild"), "X", "")</f>
        <v/>
      </c>
      <c r="AU120" s="19" t="str">
        <f>IF(AND(NOT(ISBLANK($P120)), ISBLANK($Q120), ISBLANK($O120)), "X", "")</f>
        <v>X</v>
      </c>
      <c r="AV120" s="17" t="str">
        <f>IF($V120 &gt; 0, "X", "")</f>
        <v>X</v>
      </c>
      <c r="AW120" s="17" t="str">
        <f>IF($T120 &gt; 0, "X", "")</f>
        <v/>
      </c>
      <c r="AX120" s="19" t="str">
        <f>IF(AND(NOT(ISBLANK($Q120)), ISBLANK($O120), ISBLANK($P120)), "X", "")</f>
        <v/>
      </c>
      <c r="AY120" s="19" t="str">
        <f>IF(OR($L120="bowl", $L120="wild"), "X", "")</f>
        <v/>
      </c>
    </row>
    <row r="121" spans="1:51" ht="15.75" x14ac:dyDescent="0.5">
      <c r="A121" s="39" t="s">
        <v>310</v>
      </c>
      <c r="B121" s="39" t="s">
        <v>311</v>
      </c>
      <c r="C121" s="17" t="s">
        <v>69</v>
      </c>
      <c r="D121" s="34" t="s">
        <v>85</v>
      </c>
      <c r="E121" s="30" t="s">
        <v>118</v>
      </c>
      <c r="F121" s="18" t="s">
        <v>313</v>
      </c>
      <c r="G121" s="40" t="s">
        <v>880</v>
      </c>
      <c r="H121" s="19"/>
      <c r="I121" s="17"/>
      <c r="J121" s="17" t="s">
        <v>60</v>
      </c>
      <c r="K121" s="17">
        <v>4</v>
      </c>
      <c r="L121" s="17" t="s">
        <v>75</v>
      </c>
      <c r="M121" s="17">
        <v>1</v>
      </c>
      <c r="N121" s="17">
        <v>51</v>
      </c>
      <c r="O121" s="17" t="s">
        <v>60</v>
      </c>
      <c r="P121" s="17" t="s">
        <v>60</v>
      </c>
      <c r="Q121" s="19" t="s">
        <v>60</v>
      </c>
      <c r="R121" s="19"/>
      <c r="S121" s="17">
        <v>2</v>
      </c>
      <c r="T121" s="17"/>
      <c r="U121" s="19"/>
      <c r="V121" s="19"/>
      <c r="W121" s="19"/>
      <c r="X121" s="20"/>
      <c r="Y121" s="19"/>
      <c r="Z121" s="13">
        <f>IF(ISBLANK($X121), SUM(R121:W121), 1)</f>
        <v>2</v>
      </c>
      <c r="AA121" s="19" t="s">
        <v>9</v>
      </c>
      <c r="AB121" s="19" t="s">
        <v>60</v>
      </c>
      <c r="AC121" s="22" t="s">
        <v>9</v>
      </c>
      <c r="AD121" s="19" t="s">
        <v>9</v>
      </c>
      <c r="AE121" s="19" t="str">
        <f>IF(K121&lt;4,"X","")</f>
        <v/>
      </c>
      <c r="AF121" s="19" t="str">
        <f>IF(COUNTBLANK(O121:Q121)&lt;=1,"X","")</f>
        <v>X</v>
      </c>
      <c r="AG121" s="19">
        <f>$I121</f>
        <v>0</v>
      </c>
      <c r="AH121" s="19" t="str">
        <f>IF($S121 &gt; 0, "X", "")</f>
        <v>X</v>
      </c>
      <c r="AI121" s="17" t="str">
        <f>IF(ISNUMBER(SEARCH("tuck", $F121, 1)), "X", "")</f>
        <v/>
      </c>
      <c r="AJ121" s="17" t="str">
        <f>IF(AND(SUM(R121:W121) = 3, ISBLANK($X121)), "X", "")</f>
        <v/>
      </c>
      <c r="AK121" s="19" t="str">
        <f>IF(OR($L121="ground", $L121="wild"), "X", "")</f>
        <v/>
      </c>
      <c r="AL121" s="19">
        <f>$H121</f>
        <v>0</v>
      </c>
      <c r="AM121" s="17" t="str">
        <f>IF($U121 &gt; 0, "X", "")</f>
        <v/>
      </c>
      <c r="AN121" s="19" t="str">
        <f>IF(AND($R121 &gt; 0, ISBLANK($W121), ISBLANK($S121), ISBLANK($T121), ISBLANK($U121), ISBLANK($V121)), "X", "")</f>
        <v/>
      </c>
      <c r="AO121" s="19" t="str">
        <f>IF(AND(NOT(ISBLANK($O121)), ISBLANK($P121), ISBLANK($Q121)), "X", "")</f>
        <v/>
      </c>
      <c r="AP121" s="19" t="str">
        <f>IF(N121&gt;65,"X","")</f>
        <v/>
      </c>
      <c r="AQ121" s="19" t="str">
        <f>IF(OR($L121="cavity", $L121="wild"), "X", "")</f>
        <v/>
      </c>
      <c r="AR121" s="17" t="str">
        <f>IF($W121 &gt; 0, "X", "")</f>
        <v/>
      </c>
      <c r="AS121" s="19" t="str">
        <f>IF(N121&lt;=30,"X","")</f>
        <v/>
      </c>
      <c r="AT121" s="19" t="str">
        <f>IF(OR($L121="platform", $L121="wild"), "X", "")</f>
        <v>X</v>
      </c>
      <c r="AU121" s="19" t="str">
        <f>IF(AND(NOT(ISBLANK($P121)), ISBLANK($Q121), ISBLANK($O121)), "X", "")</f>
        <v/>
      </c>
      <c r="AV121" s="17" t="str">
        <f>IF($V121 &gt; 0, "X", "")</f>
        <v/>
      </c>
      <c r="AW121" s="17" t="str">
        <f>IF($T121 &gt; 0, "X", "")</f>
        <v/>
      </c>
      <c r="AX121" s="19" t="str">
        <f>IF(AND(NOT(ISBLANK($Q121)), ISBLANK($O121), ISBLANK($P121)), "X", "")</f>
        <v/>
      </c>
      <c r="AY121" s="19" t="str">
        <f>IF(OR($L121="bowl", $L121="wild"), "X", "")</f>
        <v/>
      </c>
    </row>
    <row r="122" spans="1:51" ht="15.75" x14ac:dyDescent="0.5">
      <c r="A122" s="40" t="s">
        <v>590</v>
      </c>
      <c r="B122" s="40" t="s">
        <v>591</v>
      </c>
      <c r="C122" s="17" t="s">
        <v>55</v>
      </c>
      <c r="D122" s="57" t="s">
        <v>56</v>
      </c>
      <c r="E122" s="30" t="s">
        <v>90</v>
      </c>
      <c r="F122" s="18" t="s">
        <v>91</v>
      </c>
      <c r="G122" s="40" t="s">
        <v>852</v>
      </c>
      <c r="H122" s="19" t="s">
        <v>60</v>
      </c>
      <c r="I122" s="19"/>
      <c r="J122" s="17"/>
      <c r="K122" s="17">
        <v>6</v>
      </c>
      <c r="L122" s="17" t="s">
        <v>75</v>
      </c>
      <c r="M122" s="17">
        <v>2</v>
      </c>
      <c r="N122" s="17">
        <v>142</v>
      </c>
      <c r="O122" s="17"/>
      <c r="P122" s="19" t="s">
        <v>60</v>
      </c>
      <c r="Q122" s="19"/>
      <c r="R122" s="17"/>
      <c r="S122" s="19"/>
      <c r="T122" s="19"/>
      <c r="U122" s="19"/>
      <c r="V122" s="19">
        <v>2</v>
      </c>
      <c r="W122" s="17"/>
      <c r="X122" s="20"/>
      <c r="Y122" s="19"/>
      <c r="Z122" s="13">
        <f>IF(ISBLANK($X122), SUM(R122:W122), 1)</f>
        <v>2</v>
      </c>
      <c r="AA122" s="19" t="s">
        <v>9</v>
      </c>
      <c r="AB122" s="19" t="s">
        <v>9</v>
      </c>
      <c r="AC122" s="22" t="s">
        <v>9</v>
      </c>
      <c r="AD122" s="19" t="s">
        <v>60</v>
      </c>
      <c r="AE122" s="19" t="str">
        <f>IF(K122&lt;4,"X","")</f>
        <v/>
      </c>
      <c r="AF122" s="19" t="str">
        <f>IF(COUNTBLANK(O122:Q122)&lt;=1,"X","")</f>
        <v/>
      </c>
      <c r="AG122" s="19">
        <f>$I122</f>
        <v>0</v>
      </c>
      <c r="AH122" s="19" t="str">
        <f>IF($S122 &gt; 0, "X", "")</f>
        <v/>
      </c>
      <c r="AI122" s="17" t="str">
        <f>IF(ISNUMBER(SEARCH("tuck", $F122, 1)), "X", "")</f>
        <v/>
      </c>
      <c r="AJ122" s="17" t="str">
        <f>IF(AND(SUM(R122:W122) = 3, ISBLANK($X122)), "X", "")</f>
        <v/>
      </c>
      <c r="AK122" s="19" t="str">
        <f>IF(OR($L122="ground", $L122="wild"), "X", "")</f>
        <v/>
      </c>
      <c r="AL122" s="19" t="str">
        <f>$H122</f>
        <v>X</v>
      </c>
      <c r="AM122" s="17" t="str">
        <f>IF($U122 &gt; 0, "X", "")</f>
        <v/>
      </c>
      <c r="AN122" s="19" t="str">
        <f>IF(AND($R122 &gt; 0, ISBLANK($W122), ISBLANK($S122), ISBLANK($T122), ISBLANK($U122), ISBLANK($V122)), "X", "")</f>
        <v/>
      </c>
      <c r="AO122" s="19" t="str">
        <f>IF(AND(NOT(ISBLANK($O122)), ISBLANK($P122), ISBLANK($Q122)), "X", "")</f>
        <v/>
      </c>
      <c r="AP122" s="19" t="str">
        <f>IF(N122&gt;65,"X","")</f>
        <v>X</v>
      </c>
      <c r="AQ122" s="19" t="str">
        <f>IF(OR($L122="cavity", $L122="wild"), "X", "")</f>
        <v/>
      </c>
      <c r="AR122" s="17" t="str">
        <f>IF($W122 &gt; 0, "X", "")</f>
        <v/>
      </c>
      <c r="AS122" s="19" t="str">
        <f>IF(N122&lt;=30,"X","")</f>
        <v/>
      </c>
      <c r="AT122" s="19" t="str">
        <f>IF(OR($L122="platform", $L122="wild"), "X", "")</f>
        <v>X</v>
      </c>
      <c r="AU122" s="19" t="str">
        <f>IF(AND(NOT(ISBLANK($P122)), ISBLANK($Q122), ISBLANK($O122)), "X", "")</f>
        <v>X</v>
      </c>
      <c r="AV122" s="17" t="str">
        <f>IF($V122 &gt; 0, "X", "")</f>
        <v>X</v>
      </c>
      <c r="AW122" s="17" t="str">
        <f>IF($T122 &gt; 0, "X", "")</f>
        <v/>
      </c>
      <c r="AX122" s="19" t="str">
        <f>IF(AND(NOT(ISBLANK($Q122)), ISBLANK($O122), ISBLANK($P122)), "X", "")</f>
        <v/>
      </c>
      <c r="AY122" s="19" t="str">
        <f>IF(OR($L122="bowl", $L122="wild"), "X", "")</f>
        <v/>
      </c>
    </row>
    <row r="123" spans="1:51" ht="15.75" x14ac:dyDescent="0.5">
      <c r="A123" s="40" t="s">
        <v>592</v>
      </c>
      <c r="B123" s="40" t="s">
        <v>593</v>
      </c>
      <c r="C123" s="17" t="s">
        <v>55</v>
      </c>
      <c r="D123" s="57" t="s">
        <v>56</v>
      </c>
      <c r="E123" s="30" t="s">
        <v>81</v>
      </c>
      <c r="F123" s="18" t="s">
        <v>82</v>
      </c>
      <c r="G123" s="40" t="s">
        <v>837</v>
      </c>
      <c r="H123" s="19"/>
      <c r="I123" s="19"/>
      <c r="J123" s="17"/>
      <c r="K123" s="17">
        <v>6</v>
      </c>
      <c r="L123" s="17" t="s">
        <v>75</v>
      </c>
      <c r="M123" s="17">
        <v>2</v>
      </c>
      <c r="N123" s="17">
        <v>91</v>
      </c>
      <c r="O123" s="17" t="s">
        <v>60</v>
      </c>
      <c r="P123" s="19" t="s">
        <v>60</v>
      </c>
      <c r="Q123" s="19" t="s">
        <v>60</v>
      </c>
      <c r="R123" s="17"/>
      <c r="S123" s="17"/>
      <c r="T123" s="17"/>
      <c r="U123" s="19">
        <v>1</v>
      </c>
      <c r="V123" s="19"/>
      <c r="W123" s="19">
        <v>1</v>
      </c>
      <c r="X123" s="20"/>
      <c r="Y123" s="19"/>
      <c r="Z123" s="13">
        <f>IF(ISBLANK($X123), SUM(R123:W123), 1)</f>
        <v>2</v>
      </c>
      <c r="AA123" s="19" t="s">
        <v>9</v>
      </c>
      <c r="AB123" s="19" t="s">
        <v>9</v>
      </c>
      <c r="AC123" s="22" t="s">
        <v>9</v>
      </c>
      <c r="AD123" s="19" t="s">
        <v>9</v>
      </c>
      <c r="AE123" s="19" t="str">
        <f>IF(K123&lt;4,"X","")</f>
        <v/>
      </c>
      <c r="AF123" s="19" t="str">
        <f>IF(COUNTBLANK(O123:Q123)&lt;=1,"X","")</f>
        <v>X</v>
      </c>
      <c r="AG123" s="19">
        <f>$I123</f>
        <v>0</v>
      </c>
      <c r="AH123" s="19" t="str">
        <f>IF($S123 &gt; 0, "X", "")</f>
        <v/>
      </c>
      <c r="AI123" s="17" t="str">
        <f>IF(ISNUMBER(SEARCH("tuck", $F123, 1)), "X", "")</f>
        <v/>
      </c>
      <c r="AJ123" s="17" t="str">
        <f>IF(AND(SUM(R123:W123) = 3, ISBLANK($X123)), "X", "")</f>
        <v/>
      </c>
      <c r="AK123" s="19" t="str">
        <f>IF(OR($L123="ground", $L123="wild"), "X", "")</f>
        <v/>
      </c>
      <c r="AL123" s="19">
        <f>$H123</f>
        <v>0</v>
      </c>
      <c r="AM123" s="17" t="str">
        <f>IF($U123 &gt; 0, "X", "")</f>
        <v>X</v>
      </c>
      <c r="AN123" s="19" t="str">
        <f>IF(AND($R123 &gt; 0, ISBLANK($W123), ISBLANK($S123), ISBLANK($T123), ISBLANK($U123), ISBLANK($V123)), "X", "")</f>
        <v/>
      </c>
      <c r="AO123" s="19" t="str">
        <f>IF(AND(NOT(ISBLANK($O123)), ISBLANK($P123), ISBLANK($Q123)), "X", "")</f>
        <v/>
      </c>
      <c r="AP123" s="19" t="str">
        <f>IF(N123&gt;65,"X","")</f>
        <v>X</v>
      </c>
      <c r="AQ123" s="19" t="str">
        <f>IF(OR($L123="cavity", $L123="wild"), "X", "")</f>
        <v/>
      </c>
      <c r="AR123" s="17" t="str">
        <f>IF($W123 &gt; 0, "X", "")</f>
        <v>X</v>
      </c>
      <c r="AS123" s="19" t="str">
        <f>IF(N123&lt;=30,"X","")</f>
        <v/>
      </c>
      <c r="AT123" s="19" t="str">
        <f>IF(OR($L123="platform", $L123="wild"), "X", "")</f>
        <v>X</v>
      </c>
      <c r="AU123" s="19" t="str">
        <f>IF(AND(NOT(ISBLANK($P123)), ISBLANK($Q123), ISBLANK($O123)), "X", "")</f>
        <v/>
      </c>
      <c r="AV123" s="17" t="str">
        <f>IF($V123 &gt; 0, "X", "")</f>
        <v/>
      </c>
      <c r="AW123" s="17" t="str">
        <f>IF($T123 &gt; 0, "X", "")</f>
        <v/>
      </c>
      <c r="AX123" s="19" t="str">
        <f>IF(AND(NOT(ISBLANK($Q123)), ISBLANK($O123), ISBLANK($P123)), "X", "")</f>
        <v/>
      </c>
      <c r="AY123" s="19" t="str">
        <f>IF(OR($L123="bowl", $L123="wild"), "X", "")</f>
        <v/>
      </c>
    </row>
    <row r="124" spans="1:51" ht="15.75" x14ac:dyDescent="0.5">
      <c r="A124" s="40" t="s">
        <v>594</v>
      </c>
      <c r="B124" s="40" t="s">
        <v>595</v>
      </c>
      <c r="C124" s="17" t="s">
        <v>55</v>
      </c>
      <c r="D124" s="34" t="s">
        <v>56</v>
      </c>
      <c r="E124" s="30" t="s">
        <v>73</v>
      </c>
      <c r="F124" s="18" t="s">
        <v>228</v>
      </c>
      <c r="G124" s="40" t="s">
        <v>843</v>
      </c>
      <c r="H124" s="19"/>
      <c r="I124" s="19"/>
      <c r="J124" s="17"/>
      <c r="K124" s="17">
        <v>4</v>
      </c>
      <c r="L124" s="17" t="s">
        <v>99</v>
      </c>
      <c r="M124" s="17">
        <v>2</v>
      </c>
      <c r="N124" s="17">
        <v>79</v>
      </c>
      <c r="O124" s="19"/>
      <c r="P124" s="17"/>
      <c r="Q124" s="19" t="s">
        <v>60</v>
      </c>
      <c r="R124" s="17">
        <v>1</v>
      </c>
      <c r="S124" s="17"/>
      <c r="T124" s="19"/>
      <c r="U124" s="19">
        <v>1</v>
      </c>
      <c r="V124" s="17"/>
      <c r="W124" s="19"/>
      <c r="X124" s="20" t="s">
        <v>60</v>
      </c>
      <c r="Y124" s="19"/>
      <c r="Z124" s="13">
        <f>IF(ISBLANK($X124), SUM(R124:W124), 1)</f>
        <v>1</v>
      </c>
      <c r="AA124" s="19" t="s">
        <v>9</v>
      </c>
      <c r="AB124" s="19" t="s">
        <v>9</v>
      </c>
      <c r="AC124" s="22" t="s">
        <v>60</v>
      </c>
      <c r="AD124" s="19" t="s">
        <v>9</v>
      </c>
      <c r="AE124" s="19" t="str">
        <f>IF(K124&lt;4,"X","")</f>
        <v/>
      </c>
      <c r="AF124" s="19" t="str">
        <f>IF(COUNTBLANK(O124:Q124)&lt;=1,"X","")</f>
        <v/>
      </c>
      <c r="AG124" s="19">
        <f>$I124</f>
        <v>0</v>
      </c>
      <c r="AH124" s="19" t="str">
        <f>IF($S124 &gt; 0, "X", "")</f>
        <v/>
      </c>
      <c r="AI124" s="17" t="str">
        <f>IF(ISNUMBER(SEARCH("tuck", $F124, 1)), "X", "")</f>
        <v/>
      </c>
      <c r="AJ124" s="17" t="str">
        <f>IF(AND(SUM(R124:W124) = 3, ISBLANK($X124)), "X", "")</f>
        <v/>
      </c>
      <c r="AK124" s="19" t="str">
        <f>IF(OR($L124="ground", $L124="wild"), "X", "")</f>
        <v>X</v>
      </c>
      <c r="AL124" s="19">
        <f>$H124</f>
        <v>0</v>
      </c>
      <c r="AM124" s="17" t="str">
        <f>IF($U124 &gt; 0, "X", "")</f>
        <v>X</v>
      </c>
      <c r="AN124" s="19" t="str">
        <f>IF(AND($R124 &gt; 0, ISBLANK($W124), ISBLANK($S124), ISBLANK($T124), ISBLANK($U124), ISBLANK($V124)), "X", "")</f>
        <v/>
      </c>
      <c r="AO124" s="19" t="str">
        <f>IF(AND(NOT(ISBLANK($O124)), ISBLANK($P124), ISBLANK($Q124)), "X", "")</f>
        <v/>
      </c>
      <c r="AP124" s="19" t="str">
        <f>IF(N124&gt;65,"X","")</f>
        <v>X</v>
      </c>
      <c r="AQ124" s="19" t="str">
        <f>IF(OR($L124="cavity", $L124="wild"), "X", "")</f>
        <v>X</v>
      </c>
      <c r="AR124" s="17" t="str">
        <f>IF($W124 &gt; 0, "X", "")</f>
        <v/>
      </c>
      <c r="AS124" s="19" t="str">
        <f>IF(N124&lt;=30,"X","")</f>
        <v/>
      </c>
      <c r="AT124" s="19" t="str">
        <f>IF(OR($L124="platform", $L124="wild"), "X", "")</f>
        <v>X</v>
      </c>
      <c r="AU124" s="19" t="str">
        <f>IF(AND(NOT(ISBLANK($P124)), ISBLANK($Q124), ISBLANK($O124)), "X", "")</f>
        <v/>
      </c>
      <c r="AV124" s="17" t="str">
        <f>IF($V124 &gt; 0, "X", "")</f>
        <v/>
      </c>
      <c r="AW124" s="17" t="str">
        <f>IF($T124 &gt; 0, "X", "")</f>
        <v/>
      </c>
      <c r="AX124" s="19" t="str">
        <f>IF(AND(NOT(ISBLANK($Q124)), ISBLANK($O124), ISBLANK($P124)), "X", "")</f>
        <v>X</v>
      </c>
      <c r="AY124" s="19" t="str">
        <f>IF(OR($L124="bowl", $L124="wild"), "X", "")</f>
        <v>X</v>
      </c>
    </row>
    <row r="125" spans="1:51" ht="15.75" x14ac:dyDescent="0.5">
      <c r="A125" s="40" t="s">
        <v>596</v>
      </c>
      <c r="B125" s="40" t="s">
        <v>597</v>
      </c>
      <c r="C125" s="17" t="s">
        <v>55</v>
      </c>
      <c r="D125" s="34" t="s">
        <v>56</v>
      </c>
      <c r="E125" s="30" t="s">
        <v>73</v>
      </c>
      <c r="F125" s="18" t="s">
        <v>598</v>
      </c>
      <c r="G125" s="40" t="s">
        <v>844</v>
      </c>
      <c r="H125" s="19"/>
      <c r="I125" s="19"/>
      <c r="J125" s="17"/>
      <c r="K125" s="17">
        <v>3</v>
      </c>
      <c r="L125" s="17" t="s">
        <v>99</v>
      </c>
      <c r="M125" s="17">
        <v>2</v>
      </c>
      <c r="N125" s="17">
        <v>91</v>
      </c>
      <c r="O125" s="17"/>
      <c r="P125" s="17" t="s">
        <v>60</v>
      </c>
      <c r="Q125" s="17" t="s">
        <v>60</v>
      </c>
      <c r="R125" s="19"/>
      <c r="S125" s="17"/>
      <c r="T125" s="19"/>
      <c r="U125" s="19">
        <v>1</v>
      </c>
      <c r="V125" s="19"/>
      <c r="W125" s="19">
        <v>1</v>
      </c>
      <c r="X125" s="20"/>
      <c r="Y125" s="19"/>
      <c r="Z125" s="13">
        <f>IF(ISBLANK($X125), SUM(R125:W125), 1)</f>
        <v>2</v>
      </c>
      <c r="AA125" s="19" t="s">
        <v>9</v>
      </c>
      <c r="AB125" s="19" t="s">
        <v>9</v>
      </c>
      <c r="AC125" s="22" t="s">
        <v>60</v>
      </c>
      <c r="AD125" s="19" t="s">
        <v>9</v>
      </c>
      <c r="AE125" s="19" t="str">
        <f>IF(K125&lt;4,"X","")</f>
        <v>X</v>
      </c>
      <c r="AF125" s="19" t="str">
        <f>IF(COUNTBLANK(O125:Q125)&lt;=1,"X","")</f>
        <v>X</v>
      </c>
      <c r="AG125" s="19">
        <f>$I125</f>
        <v>0</v>
      </c>
      <c r="AH125" s="19" t="str">
        <f>IF($S125 &gt; 0, "X", "")</f>
        <v/>
      </c>
      <c r="AI125" s="17" t="str">
        <f>IF(ISNUMBER(SEARCH("tuck", $F125, 1)), "X", "")</f>
        <v/>
      </c>
      <c r="AJ125" s="17" t="str">
        <f>IF(AND(SUM(R125:W125) = 3, ISBLANK($X125)), "X", "")</f>
        <v/>
      </c>
      <c r="AK125" s="19" t="str">
        <f>IF(OR($L125="ground", $L125="wild"), "X", "")</f>
        <v>X</v>
      </c>
      <c r="AL125" s="19">
        <f>$H125</f>
        <v>0</v>
      </c>
      <c r="AM125" s="17" t="str">
        <f>IF($U125 &gt; 0, "X", "")</f>
        <v>X</v>
      </c>
      <c r="AN125" s="19" t="str">
        <f>IF(AND($R125 &gt; 0, ISBLANK($W125), ISBLANK($S125), ISBLANK($T125), ISBLANK($U125), ISBLANK($V125)), "X", "")</f>
        <v/>
      </c>
      <c r="AO125" s="19" t="str">
        <f>IF(AND(NOT(ISBLANK($O125)), ISBLANK($P125), ISBLANK($Q125)), "X", "")</f>
        <v/>
      </c>
      <c r="AP125" s="19" t="str">
        <f>IF(N125&gt;65,"X","")</f>
        <v>X</v>
      </c>
      <c r="AQ125" s="19" t="str">
        <f>IF(OR($L125="cavity", $L125="wild"), "X", "")</f>
        <v>X</v>
      </c>
      <c r="AR125" s="17" t="str">
        <f>IF($W125 &gt; 0, "X", "")</f>
        <v>X</v>
      </c>
      <c r="AS125" s="19" t="str">
        <f>IF(N125&lt;=30,"X","")</f>
        <v/>
      </c>
      <c r="AT125" s="19" t="str">
        <f>IF(OR($L125="platform", $L125="wild"), "X", "")</f>
        <v>X</v>
      </c>
      <c r="AU125" s="19" t="str">
        <f>IF(AND(NOT(ISBLANK($P125)), ISBLANK($Q125), ISBLANK($O125)), "X", "")</f>
        <v/>
      </c>
      <c r="AV125" s="17" t="str">
        <f>IF($V125 &gt; 0, "X", "")</f>
        <v/>
      </c>
      <c r="AW125" s="17" t="str">
        <f>IF($T125 &gt; 0, "X", "")</f>
        <v/>
      </c>
      <c r="AX125" s="19" t="str">
        <f>IF(AND(NOT(ISBLANK($Q125)), ISBLANK($O125), ISBLANK($P125)), "X", "")</f>
        <v/>
      </c>
      <c r="AY125" s="19" t="str">
        <f>IF(OR($L125="bowl", $L125="wild"), "X", "")</f>
        <v>X</v>
      </c>
    </row>
    <row r="126" spans="1:51" ht="15.75" x14ac:dyDescent="0.5">
      <c r="A126" s="39" t="s">
        <v>316</v>
      </c>
      <c r="B126" s="39" t="s">
        <v>317</v>
      </c>
      <c r="C126" s="17" t="s">
        <v>69</v>
      </c>
      <c r="D126" s="34" t="s">
        <v>56</v>
      </c>
      <c r="E126" s="16" t="s">
        <v>118</v>
      </c>
      <c r="F126" s="18" t="s">
        <v>318</v>
      </c>
      <c r="G126" s="40" t="s">
        <v>878</v>
      </c>
      <c r="H126" s="17"/>
      <c r="I126" s="19"/>
      <c r="J126" s="19"/>
      <c r="K126" s="19">
        <v>1</v>
      </c>
      <c r="L126" s="19" t="s">
        <v>87</v>
      </c>
      <c r="M126" s="19">
        <v>6</v>
      </c>
      <c r="N126" s="19">
        <v>15</v>
      </c>
      <c r="O126" s="19" t="s">
        <v>60</v>
      </c>
      <c r="P126" s="17"/>
      <c r="Q126" s="19"/>
      <c r="R126" s="19">
        <v>1</v>
      </c>
      <c r="S126" s="19"/>
      <c r="T126" s="19"/>
      <c r="U126" s="19"/>
      <c r="V126" s="19"/>
      <c r="W126" s="19"/>
      <c r="X126" s="20"/>
      <c r="Y126" s="19"/>
      <c r="Z126" s="13">
        <f>IF(ISBLANK($X126), SUM(R126:W126), 1)</f>
        <v>1</v>
      </c>
      <c r="AA126" s="19" t="s">
        <v>60</v>
      </c>
      <c r="AB126" s="19" t="s">
        <v>9</v>
      </c>
      <c r="AC126" s="22" t="s">
        <v>9</v>
      </c>
      <c r="AD126" s="19" t="s">
        <v>60</v>
      </c>
      <c r="AE126" s="19" t="str">
        <f>IF(K126&lt;4,"X","")</f>
        <v>X</v>
      </c>
      <c r="AF126" s="19" t="str">
        <f>IF(COUNTBLANK(O126:Q126)&lt;=1,"X","")</f>
        <v/>
      </c>
      <c r="AG126" s="19">
        <f>$I126</f>
        <v>0</v>
      </c>
      <c r="AH126" s="19" t="str">
        <f>IF($S126 &gt; 0, "X", "")</f>
        <v/>
      </c>
      <c r="AI126" s="17" t="str">
        <f>IF(ISNUMBER(SEARCH("tuck", $F126, 1)), "X", "")</f>
        <v/>
      </c>
      <c r="AJ126" s="17" t="str">
        <f>IF(AND(SUM(R126:W126) = 3, ISBLANK($X126)), "X", "")</f>
        <v/>
      </c>
      <c r="AK126" s="19" t="str">
        <f>IF(OR($L126="ground", $L126="wild"), "X", "")</f>
        <v/>
      </c>
      <c r="AL126" s="19">
        <f>$H126</f>
        <v>0</v>
      </c>
      <c r="AM126" s="17" t="str">
        <f>IF($U126 &gt; 0, "X", "")</f>
        <v/>
      </c>
      <c r="AN126" s="19" t="str">
        <f>IF(AND($R126 &gt; 0, ISBLANK($W126), ISBLANK($S126), ISBLANK($T126), ISBLANK($U126), ISBLANK($V126)), "X", "")</f>
        <v>X</v>
      </c>
      <c r="AO126" s="19" t="str">
        <f>IF(AND(NOT(ISBLANK($O126)), ISBLANK($P126), ISBLANK($Q126)), "X", "")</f>
        <v>X</v>
      </c>
      <c r="AP126" s="19" t="str">
        <f>IF(N126&gt;65,"X","")</f>
        <v/>
      </c>
      <c r="AQ126" s="19" t="str">
        <f>IF(OR($L126="cavity", $L126="wild"), "X", "")</f>
        <v/>
      </c>
      <c r="AR126" s="17" t="str">
        <f>IF($W126 &gt; 0, "X", "")</f>
        <v/>
      </c>
      <c r="AS126" s="19" t="str">
        <f>IF(N126&lt;=30,"X","")</f>
        <v>X</v>
      </c>
      <c r="AT126" s="19" t="str">
        <f>IF(OR($L126="platform", $L126="wild"), "X", "")</f>
        <v/>
      </c>
      <c r="AU126" s="19" t="str">
        <f>IF(AND(NOT(ISBLANK($P126)), ISBLANK($Q126), ISBLANK($O126)), "X", "")</f>
        <v/>
      </c>
      <c r="AV126" s="17" t="str">
        <f>IF($V126 &gt; 0, "X", "")</f>
        <v/>
      </c>
      <c r="AW126" s="17" t="str">
        <f>IF($T126 &gt; 0, "X", "")</f>
        <v/>
      </c>
      <c r="AX126" s="19" t="str">
        <f>IF(AND(NOT(ISBLANK($Q126)), ISBLANK($O126), ISBLANK($P126)), "X", "")</f>
        <v/>
      </c>
      <c r="AY126" s="19" t="str">
        <f>IF(OR($L126="bowl", $L126="wild"), "X", "")</f>
        <v>X</v>
      </c>
    </row>
    <row r="127" spans="1:51" ht="15.75" x14ac:dyDescent="0.5">
      <c r="A127" s="40" t="s">
        <v>599</v>
      </c>
      <c r="B127" s="40" t="s">
        <v>600</v>
      </c>
      <c r="C127" s="17" t="s">
        <v>55</v>
      </c>
      <c r="D127" s="57" t="s">
        <v>56</v>
      </c>
      <c r="E127" s="16" t="s">
        <v>90</v>
      </c>
      <c r="F127" s="18" t="s">
        <v>601</v>
      </c>
      <c r="G127" s="40" t="s">
        <v>851</v>
      </c>
      <c r="H127" s="19" t="s">
        <v>60</v>
      </c>
      <c r="I127" s="19"/>
      <c r="J127" s="19"/>
      <c r="K127" s="19">
        <v>8</v>
      </c>
      <c r="L127" s="19" t="s">
        <v>75</v>
      </c>
      <c r="M127" s="19">
        <v>1</v>
      </c>
      <c r="N127" s="19">
        <v>201</v>
      </c>
      <c r="O127" s="17"/>
      <c r="P127" s="17" t="s">
        <v>60</v>
      </c>
      <c r="Q127" s="17" t="s">
        <v>60</v>
      </c>
      <c r="R127" s="19"/>
      <c r="S127" s="19"/>
      <c r="T127" s="19"/>
      <c r="U127" s="19"/>
      <c r="V127" s="19">
        <v>3</v>
      </c>
      <c r="W127" s="19"/>
      <c r="X127" s="20"/>
      <c r="Y127" s="19"/>
      <c r="Z127" s="13">
        <f>IF(ISBLANK($X127), SUM(R127:W127), 1)</f>
        <v>3</v>
      </c>
      <c r="AA127" s="19" t="s">
        <v>9</v>
      </c>
      <c r="AB127" s="19" t="s">
        <v>9</v>
      </c>
      <c r="AC127" s="22" t="s">
        <v>9</v>
      </c>
      <c r="AD127" s="19" t="s">
        <v>60</v>
      </c>
      <c r="AE127" s="19" t="str">
        <f>IF(K127&lt;4,"X","")</f>
        <v/>
      </c>
      <c r="AF127" s="19" t="str">
        <f>IF(COUNTBLANK(O127:Q127)&lt;=1,"X","")</f>
        <v>X</v>
      </c>
      <c r="AG127" s="19">
        <f>$I127</f>
        <v>0</v>
      </c>
      <c r="AH127" s="19" t="str">
        <f>IF($S127 &gt; 0, "X", "")</f>
        <v/>
      </c>
      <c r="AI127" s="17" t="str">
        <f>IF(ISNUMBER(SEARCH("tuck", $F127, 1)), "X", "")</f>
        <v>X</v>
      </c>
      <c r="AJ127" s="17" t="str">
        <f>IF(AND(SUM(R127:W127) = 3, ISBLANK($X127)), "X", "")</f>
        <v>X</v>
      </c>
      <c r="AK127" s="19" t="str">
        <f>IF(OR($L127="ground", $L127="wild"), "X", "")</f>
        <v/>
      </c>
      <c r="AL127" s="19" t="str">
        <f>$H127</f>
        <v>X</v>
      </c>
      <c r="AM127" s="17" t="str">
        <f>IF($U127 &gt; 0, "X", "")</f>
        <v/>
      </c>
      <c r="AN127" s="19" t="str">
        <f>IF(AND($R127 &gt; 0, ISBLANK($W127), ISBLANK($S127), ISBLANK($T127), ISBLANK($U127), ISBLANK($V127)), "X", "")</f>
        <v/>
      </c>
      <c r="AO127" s="19" t="str">
        <f>IF(AND(NOT(ISBLANK($O127)), ISBLANK($P127), ISBLANK($Q127)), "X", "")</f>
        <v/>
      </c>
      <c r="AP127" s="19" t="str">
        <f>IF(N127&gt;65,"X","")</f>
        <v>X</v>
      </c>
      <c r="AQ127" s="19" t="str">
        <f>IF(OR($L127="cavity", $L127="wild"), "X", "")</f>
        <v/>
      </c>
      <c r="AR127" s="17" t="str">
        <f>IF($W127 &gt; 0, "X", "")</f>
        <v/>
      </c>
      <c r="AS127" s="19" t="str">
        <f>IF(N127&lt;=30,"X","")</f>
        <v/>
      </c>
      <c r="AT127" s="19" t="str">
        <f>IF(OR($L127="platform", $L127="wild"), "X", "")</f>
        <v>X</v>
      </c>
      <c r="AU127" s="19" t="str">
        <f>IF(AND(NOT(ISBLANK($P127)), ISBLANK($Q127), ISBLANK($O127)), "X", "")</f>
        <v/>
      </c>
      <c r="AV127" s="17" t="str">
        <f>IF($V127 &gt; 0, "X", "")</f>
        <v>X</v>
      </c>
      <c r="AW127" s="17" t="str">
        <f>IF($T127 &gt; 0, "X", "")</f>
        <v/>
      </c>
      <c r="AX127" s="19" t="str">
        <f>IF(AND(NOT(ISBLANK($Q127)), ISBLANK($O127), ISBLANK($P127)), "X", "")</f>
        <v/>
      </c>
      <c r="AY127" s="19" t="str">
        <f>IF(OR($L127="bowl", $L127="wild"), "X", "")</f>
        <v/>
      </c>
    </row>
    <row r="128" spans="1:51" ht="15.75" x14ac:dyDescent="0.5">
      <c r="A128" s="40" t="s">
        <v>602</v>
      </c>
      <c r="B128" s="40" t="s">
        <v>603</v>
      </c>
      <c r="C128" s="17" t="s">
        <v>55</v>
      </c>
      <c r="D128" s="34" t="s">
        <v>56</v>
      </c>
      <c r="E128" s="16" t="s">
        <v>64</v>
      </c>
      <c r="F128" s="18" t="s">
        <v>160</v>
      </c>
      <c r="G128" s="40"/>
      <c r="H128" s="19"/>
      <c r="I128" s="19"/>
      <c r="J128" s="19"/>
      <c r="K128" s="19">
        <v>2</v>
      </c>
      <c r="L128" s="19" t="s">
        <v>66</v>
      </c>
      <c r="M128" s="19">
        <v>2</v>
      </c>
      <c r="N128" s="19">
        <v>20</v>
      </c>
      <c r="O128" s="19"/>
      <c r="P128" s="19" t="s">
        <v>60</v>
      </c>
      <c r="Q128" s="17"/>
      <c r="R128" s="17">
        <v>1</v>
      </c>
      <c r="S128" s="19">
        <v>1</v>
      </c>
      <c r="T128" s="19"/>
      <c r="U128" s="17"/>
      <c r="V128" s="19"/>
      <c r="W128" s="19"/>
      <c r="X128" s="20" t="s">
        <v>60</v>
      </c>
      <c r="Y128" s="19"/>
      <c r="Z128" s="13">
        <f>IF(ISBLANK($X128), SUM(R128:W128), 1)</f>
        <v>1</v>
      </c>
      <c r="AA128" s="19" t="s">
        <v>9</v>
      </c>
      <c r="AB128" s="19" t="s">
        <v>9</v>
      </c>
      <c r="AC128" s="22" t="s">
        <v>9</v>
      </c>
      <c r="AD128" s="19" t="s">
        <v>9</v>
      </c>
      <c r="AE128" s="19" t="str">
        <f>IF(K128&lt;4,"X","")</f>
        <v>X</v>
      </c>
      <c r="AF128" s="19" t="str">
        <f>IF(COUNTBLANK(O128:Q128)&lt;=1,"X","")</f>
        <v/>
      </c>
      <c r="AG128" s="19">
        <f>$I128</f>
        <v>0</v>
      </c>
      <c r="AH128" s="19" t="str">
        <f>IF($S128 &gt; 0, "X", "")</f>
        <v>X</v>
      </c>
      <c r="AI128" s="17" t="str">
        <f>IF(ISNUMBER(SEARCH("tuck", $F128, 1)), "X", "")</f>
        <v/>
      </c>
      <c r="AJ128" s="17" t="str">
        <f>IF(AND(SUM(R128:W128) = 3, ISBLANK($X128)), "X", "")</f>
        <v/>
      </c>
      <c r="AK128" s="19" t="str">
        <f>IF(OR($L128="ground", $L128="wild"), "X", "")</f>
        <v>X</v>
      </c>
      <c r="AL128" s="19">
        <f>$H128</f>
        <v>0</v>
      </c>
      <c r="AM128" s="17" t="str">
        <f>IF($U128 &gt; 0, "X", "")</f>
        <v/>
      </c>
      <c r="AN128" s="19" t="str">
        <f>IF(AND($R128 &gt; 0, ISBLANK($W128), ISBLANK($S128), ISBLANK($T128), ISBLANK($U128), ISBLANK($V128)), "X", "")</f>
        <v/>
      </c>
      <c r="AO128" s="19" t="str">
        <f>IF(AND(NOT(ISBLANK($O128)), ISBLANK($P128), ISBLANK($Q128)), "X", "")</f>
        <v/>
      </c>
      <c r="AP128" s="19" t="str">
        <f>IF(N128&gt;65,"X","")</f>
        <v/>
      </c>
      <c r="AQ128" s="19" t="str">
        <f>IF(OR($L128="cavity", $L128="wild"), "X", "")</f>
        <v/>
      </c>
      <c r="AR128" s="17" t="str">
        <f>IF($W128 &gt; 0, "X", "")</f>
        <v/>
      </c>
      <c r="AS128" s="19" t="str">
        <f>IF(N128&lt;=30,"X","")</f>
        <v>X</v>
      </c>
      <c r="AT128" s="19" t="str">
        <f>IF(OR($L128="platform", $L128="wild"), "X", "")</f>
        <v/>
      </c>
      <c r="AU128" s="19" t="str">
        <f>IF(AND(NOT(ISBLANK($P128)), ISBLANK($Q128), ISBLANK($O128)), "X", "")</f>
        <v>X</v>
      </c>
      <c r="AV128" s="17" t="str">
        <f>IF($V128 &gt; 0, "X", "")</f>
        <v/>
      </c>
      <c r="AW128" s="17" t="str">
        <f>IF($T128 &gt; 0, "X", "")</f>
        <v/>
      </c>
      <c r="AX128" s="19" t="str">
        <f>IF(AND(NOT(ISBLANK($Q128)), ISBLANK($O128), ISBLANK($P128)), "X", "")</f>
        <v/>
      </c>
      <c r="AY128" s="19" t="str">
        <f>IF(OR($L128="bowl", $L128="wild"), "X", "")</f>
        <v/>
      </c>
    </row>
    <row r="129" spans="1:51" ht="15.75" x14ac:dyDescent="0.5">
      <c r="A129" s="40" t="s">
        <v>604</v>
      </c>
      <c r="B129" s="40" t="s">
        <v>605</v>
      </c>
      <c r="C129" s="17" t="s">
        <v>55</v>
      </c>
      <c r="D129" s="57" t="s">
        <v>56</v>
      </c>
      <c r="E129" s="16" t="s">
        <v>118</v>
      </c>
      <c r="F129" s="18" t="s">
        <v>606</v>
      </c>
      <c r="G129" s="40" t="s">
        <v>854</v>
      </c>
      <c r="H129" s="19"/>
      <c r="I129" s="19"/>
      <c r="J129" s="19"/>
      <c r="K129" s="19">
        <v>5</v>
      </c>
      <c r="L129" s="19" t="s">
        <v>87</v>
      </c>
      <c r="M129" s="19">
        <v>3</v>
      </c>
      <c r="N129" s="19">
        <v>28</v>
      </c>
      <c r="O129" s="19" t="s">
        <v>60</v>
      </c>
      <c r="P129" s="17" t="s">
        <v>60</v>
      </c>
      <c r="Q129" s="17" t="s">
        <v>60</v>
      </c>
      <c r="R129" s="19">
        <v>1</v>
      </c>
      <c r="S129" s="19"/>
      <c r="T129" s="19">
        <v>2</v>
      </c>
      <c r="U129" s="19"/>
      <c r="V129" s="19"/>
      <c r="W129" s="19"/>
      <c r="X129" s="20"/>
      <c r="Y129" s="19"/>
      <c r="Z129" s="13">
        <f>IF(ISBLANK($X129), SUM(R129:W129), 1)</f>
        <v>3</v>
      </c>
      <c r="AA129" s="19" t="s">
        <v>9</v>
      </c>
      <c r="AB129" s="19" t="s">
        <v>9</v>
      </c>
      <c r="AC129" s="22" t="s">
        <v>9</v>
      </c>
      <c r="AD129" s="19" t="s">
        <v>60</v>
      </c>
      <c r="AE129" s="19" t="str">
        <f>IF(K129&lt;4,"X","")</f>
        <v/>
      </c>
      <c r="AF129" s="19" t="str">
        <f>IF(COUNTBLANK(O129:Q129)&lt;=1,"X","")</f>
        <v>X</v>
      </c>
      <c r="AG129" s="19">
        <f>$I129</f>
        <v>0</v>
      </c>
      <c r="AH129" s="19" t="str">
        <f>IF($S129 &gt; 0, "X", "")</f>
        <v/>
      </c>
      <c r="AI129" s="17" t="str">
        <f>IF(ISNUMBER(SEARCH("tuck", $F129, 1)), "X", "")</f>
        <v/>
      </c>
      <c r="AJ129" s="17" t="str">
        <f>IF(AND(SUM(R129:W129) = 3, ISBLANK($X129)), "X", "")</f>
        <v>X</v>
      </c>
      <c r="AK129" s="19" t="str">
        <f>IF(OR($L129="ground", $L129="wild"), "X", "")</f>
        <v/>
      </c>
      <c r="AL129" s="19">
        <f>$H129</f>
        <v>0</v>
      </c>
      <c r="AM129" s="17" t="str">
        <f>IF($U129 &gt; 0, "X", "")</f>
        <v/>
      </c>
      <c r="AN129" s="19" t="str">
        <f>IF(AND($R129 &gt; 0, ISBLANK($W129), ISBLANK($S129), ISBLANK($T129), ISBLANK($U129), ISBLANK($V129)), "X", "")</f>
        <v/>
      </c>
      <c r="AO129" s="19" t="str">
        <f>IF(AND(NOT(ISBLANK($O129)), ISBLANK($P129), ISBLANK($Q129)), "X", "")</f>
        <v/>
      </c>
      <c r="AP129" s="19" t="str">
        <f>IF(N129&gt;65,"X","")</f>
        <v/>
      </c>
      <c r="AQ129" s="19" t="str">
        <f>IF(OR($L129="cavity", $L129="wild"), "X", "")</f>
        <v/>
      </c>
      <c r="AR129" s="17" t="str">
        <f>IF($W129 &gt; 0, "X", "")</f>
        <v/>
      </c>
      <c r="AS129" s="19" t="str">
        <f>IF(N129&lt;=30,"X","")</f>
        <v>X</v>
      </c>
      <c r="AT129" s="19" t="str">
        <f>IF(OR($L129="platform", $L129="wild"), "X", "")</f>
        <v/>
      </c>
      <c r="AU129" s="19" t="str">
        <f>IF(AND(NOT(ISBLANK($P129)), ISBLANK($Q129), ISBLANK($O129)), "X", "")</f>
        <v/>
      </c>
      <c r="AV129" s="17" t="str">
        <f>IF($V129 &gt; 0, "X", "")</f>
        <v/>
      </c>
      <c r="AW129" s="17" t="str">
        <f>IF($T129 &gt; 0, "X", "")</f>
        <v>X</v>
      </c>
      <c r="AX129" s="19" t="str">
        <f>IF(AND(NOT(ISBLANK($Q129)), ISBLANK($O129), ISBLANK($P129)), "X", "")</f>
        <v/>
      </c>
      <c r="AY129" s="19" t="str">
        <f>IF(OR($L129="bowl", $L129="wild"), "X", "")</f>
        <v>X</v>
      </c>
    </row>
    <row r="130" spans="1:51" ht="15.75" x14ac:dyDescent="0.5">
      <c r="A130" s="40" t="s">
        <v>607</v>
      </c>
      <c r="B130" s="40" t="s">
        <v>608</v>
      </c>
      <c r="C130" s="17" t="s">
        <v>55</v>
      </c>
      <c r="D130" s="57" t="s">
        <v>85</v>
      </c>
      <c r="E130" s="30" t="s">
        <v>118</v>
      </c>
      <c r="F130" s="18" t="s">
        <v>609</v>
      </c>
      <c r="G130" s="40" t="s">
        <v>856</v>
      </c>
      <c r="H130" s="19"/>
      <c r="I130" s="19"/>
      <c r="J130" s="17"/>
      <c r="K130" s="17">
        <v>5</v>
      </c>
      <c r="L130" s="17" t="s">
        <v>75</v>
      </c>
      <c r="M130" s="17">
        <v>2</v>
      </c>
      <c r="N130" s="17">
        <v>183</v>
      </c>
      <c r="O130" s="17"/>
      <c r="P130" s="19"/>
      <c r="Q130" s="19" t="s">
        <v>60</v>
      </c>
      <c r="R130" s="17">
        <v>1</v>
      </c>
      <c r="S130" s="19"/>
      <c r="T130" s="19"/>
      <c r="U130" s="19">
        <v>1</v>
      </c>
      <c r="V130" s="19"/>
      <c r="W130" s="19"/>
      <c r="X130" s="20"/>
      <c r="Y130" s="19"/>
      <c r="Z130" s="13">
        <f>IF(ISBLANK($X130), SUM(R130:W130), 1)</f>
        <v>2</v>
      </c>
      <c r="AA130" s="19" t="s">
        <v>9</v>
      </c>
      <c r="AB130" s="19" t="s">
        <v>9</v>
      </c>
      <c r="AC130" s="22" t="s">
        <v>9</v>
      </c>
      <c r="AD130" s="19" t="s">
        <v>60</v>
      </c>
      <c r="AE130" s="19" t="str">
        <f>IF(K130&lt;4,"X","")</f>
        <v/>
      </c>
      <c r="AF130" s="19" t="str">
        <f>IF(COUNTBLANK(O130:Q130)&lt;=1,"X","")</f>
        <v/>
      </c>
      <c r="AG130" s="19">
        <f>$I130</f>
        <v>0</v>
      </c>
      <c r="AH130" s="19" t="str">
        <f>IF($S130 &gt; 0, "X", "")</f>
        <v/>
      </c>
      <c r="AI130" s="17" t="str">
        <f>IF(ISNUMBER(SEARCH("tuck", $F130, 1)), "X", "")</f>
        <v/>
      </c>
      <c r="AJ130" s="17" t="str">
        <f>IF(AND(SUM(R130:W130) = 3, ISBLANK($X130)), "X", "")</f>
        <v/>
      </c>
      <c r="AK130" s="19" t="str">
        <f>IF(OR($L130="ground", $L130="wild"), "X", "")</f>
        <v/>
      </c>
      <c r="AL130" s="19">
        <f>$H130</f>
        <v>0</v>
      </c>
      <c r="AM130" s="17" t="str">
        <f>IF($U130 &gt; 0, "X", "")</f>
        <v>X</v>
      </c>
      <c r="AN130" s="19" t="str">
        <f>IF(AND($R130 &gt; 0, ISBLANK($W130), ISBLANK($S130), ISBLANK($T130), ISBLANK($U130), ISBLANK($V130)), "X", "")</f>
        <v/>
      </c>
      <c r="AO130" s="19" t="str">
        <f>IF(AND(NOT(ISBLANK($O130)), ISBLANK($P130), ISBLANK($Q130)), "X", "")</f>
        <v/>
      </c>
      <c r="AP130" s="19" t="str">
        <f>IF(N130&gt;65,"X","")</f>
        <v>X</v>
      </c>
      <c r="AQ130" s="19" t="str">
        <f>IF(OR($L130="cavity", $L130="wild"), "X", "")</f>
        <v/>
      </c>
      <c r="AR130" s="17" t="str">
        <f>IF($W130 &gt; 0, "X", "")</f>
        <v/>
      </c>
      <c r="AS130" s="19" t="str">
        <f>IF(N130&lt;=30,"X","")</f>
        <v/>
      </c>
      <c r="AT130" s="19" t="str">
        <f>IF(OR($L130="platform", $L130="wild"), "X", "")</f>
        <v>X</v>
      </c>
      <c r="AU130" s="19" t="str">
        <f>IF(AND(NOT(ISBLANK($P130)), ISBLANK($Q130), ISBLANK($O130)), "X", "")</f>
        <v/>
      </c>
      <c r="AV130" s="17" t="str">
        <f>IF($V130 &gt; 0, "X", "")</f>
        <v/>
      </c>
      <c r="AW130" s="17" t="str">
        <f>IF($T130 &gt; 0, "X", "")</f>
        <v/>
      </c>
      <c r="AX130" s="19" t="str">
        <f>IF(AND(NOT(ISBLANK($Q130)), ISBLANK($O130), ISBLANK($P130)), "X", "")</f>
        <v>X</v>
      </c>
      <c r="AY130" s="19" t="str">
        <f>IF(OR($L130="bowl", $L130="wild"), "X", "")</f>
        <v/>
      </c>
    </row>
    <row r="131" spans="1:51" ht="15.75" x14ac:dyDescent="0.5">
      <c r="A131" s="40" t="s">
        <v>610</v>
      </c>
      <c r="B131" s="40" t="s">
        <v>611</v>
      </c>
      <c r="C131" s="17" t="s">
        <v>55</v>
      </c>
      <c r="D131" s="34" t="s">
        <v>56</v>
      </c>
      <c r="E131" s="16" t="s">
        <v>133</v>
      </c>
      <c r="F131" s="40" t="s">
        <v>612</v>
      </c>
      <c r="G131" s="40"/>
      <c r="H131" s="17"/>
      <c r="I131" s="19"/>
      <c r="J131" s="19"/>
      <c r="K131" s="19">
        <v>5</v>
      </c>
      <c r="L131" s="19" t="s">
        <v>59</v>
      </c>
      <c r="M131" s="19">
        <v>3</v>
      </c>
      <c r="N131" s="19">
        <v>33</v>
      </c>
      <c r="O131" s="19" t="s">
        <v>60</v>
      </c>
      <c r="P131" s="17"/>
      <c r="Q131" s="17"/>
      <c r="R131" s="19">
        <v>1</v>
      </c>
      <c r="S131" s="19"/>
      <c r="T131" s="19">
        <v>1</v>
      </c>
      <c r="U131" s="19"/>
      <c r="V131" s="19"/>
      <c r="W131" s="19"/>
      <c r="X131" s="20"/>
      <c r="Y131" s="19"/>
      <c r="Z131" s="13">
        <f>IF(ISBLANK($X131), SUM(R131:W131), 1)</f>
        <v>2</v>
      </c>
      <c r="AA131" s="19" t="s">
        <v>60</v>
      </c>
      <c r="AB131" s="19" t="s">
        <v>9</v>
      </c>
      <c r="AC131" s="22" t="s">
        <v>9</v>
      </c>
      <c r="AD131" s="19" t="s">
        <v>9</v>
      </c>
      <c r="AE131" s="19" t="str">
        <f>IF(K131&lt;4,"X","")</f>
        <v/>
      </c>
      <c r="AF131" s="19" t="str">
        <f>IF(COUNTBLANK(O131:Q131)&lt;=1,"X","")</f>
        <v/>
      </c>
      <c r="AG131" s="19">
        <f>$I131</f>
        <v>0</v>
      </c>
      <c r="AH131" s="19" t="str">
        <f>IF($S131 &gt; 0, "X", "")</f>
        <v/>
      </c>
      <c r="AI131" s="17" t="str">
        <f>IF(ISNUMBER(SEARCH("tuck", $F131, 1)), "X", "")</f>
        <v/>
      </c>
      <c r="AJ131" s="17" t="str">
        <f>IF(AND(SUM(R131:W131) = 3, ISBLANK($X131)), "X", "")</f>
        <v/>
      </c>
      <c r="AK131" s="19" t="str">
        <f>IF(OR($L131="ground", $L131="wild"), "X", "")</f>
        <v/>
      </c>
      <c r="AL131" s="19">
        <f>$H131</f>
        <v>0</v>
      </c>
      <c r="AM131" s="17" t="str">
        <f>IF($U131 &gt; 0, "X", "")</f>
        <v/>
      </c>
      <c r="AN131" s="19" t="str">
        <f>IF(AND($R131 &gt; 0, ISBLANK($W131), ISBLANK($S131), ISBLANK($T131), ISBLANK($U131), ISBLANK($V131)), "X", "")</f>
        <v/>
      </c>
      <c r="AO131" s="19" t="str">
        <f>IF(AND(NOT(ISBLANK($O131)), ISBLANK($P131), ISBLANK($Q131)), "X", "")</f>
        <v>X</v>
      </c>
      <c r="AP131" s="19" t="str">
        <f>IF(N131&gt;65,"X","")</f>
        <v/>
      </c>
      <c r="AQ131" s="19" t="str">
        <f>IF(OR($L131="cavity", $L131="wild"), "X", "")</f>
        <v>X</v>
      </c>
      <c r="AR131" s="17" t="str">
        <f>IF($W131 &gt; 0, "X", "")</f>
        <v/>
      </c>
      <c r="AS131" s="19" t="str">
        <f>IF(N131&lt;=30,"X","")</f>
        <v/>
      </c>
      <c r="AT131" s="19" t="str">
        <f>IF(OR($L131="platform", $L131="wild"), "X", "")</f>
        <v/>
      </c>
      <c r="AU131" s="19" t="str">
        <f>IF(AND(NOT(ISBLANK($P131)), ISBLANK($Q131), ISBLANK($O131)), "X", "")</f>
        <v/>
      </c>
      <c r="AV131" s="17" t="str">
        <f>IF($V131 &gt; 0, "X", "")</f>
        <v/>
      </c>
      <c r="AW131" s="17" t="str">
        <f>IF($T131 &gt; 0, "X", "")</f>
        <v>X</v>
      </c>
      <c r="AX131" s="19" t="str">
        <f>IF(AND(NOT(ISBLANK($Q131)), ISBLANK($O131), ISBLANK($P131)), "X", "")</f>
        <v/>
      </c>
      <c r="AY131" s="19" t="str">
        <f>IF(OR($L131="bowl", $L131="wild"), "X", "")</f>
        <v/>
      </c>
    </row>
    <row r="132" spans="1:51" ht="15.75" x14ac:dyDescent="0.5">
      <c r="A132" s="39" t="s">
        <v>323</v>
      </c>
      <c r="B132" s="39" t="s">
        <v>324</v>
      </c>
      <c r="C132" s="17" t="s">
        <v>69</v>
      </c>
      <c r="D132" s="34" t="s">
        <v>56</v>
      </c>
      <c r="E132" s="16" t="s">
        <v>73</v>
      </c>
      <c r="F132" s="18" t="s">
        <v>326</v>
      </c>
      <c r="G132" s="40" t="s">
        <v>870</v>
      </c>
      <c r="H132" s="19"/>
      <c r="I132" s="19"/>
      <c r="J132" s="19"/>
      <c r="K132" s="19">
        <v>3</v>
      </c>
      <c r="L132" s="19" t="s">
        <v>99</v>
      </c>
      <c r="M132" s="19">
        <v>2</v>
      </c>
      <c r="N132" s="19">
        <v>65</v>
      </c>
      <c r="O132" s="19"/>
      <c r="P132" s="17"/>
      <c r="Q132" s="19" t="s">
        <v>60</v>
      </c>
      <c r="R132" s="17"/>
      <c r="S132" s="17"/>
      <c r="T132" s="19"/>
      <c r="U132" s="19">
        <v>2</v>
      </c>
      <c r="V132" s="19"/>
      <c r="W132" s="19"/>
      <c r="X132" s="20"/>
      <c r="Y132" s="19"/>
      <c r="Z132" s="13">
        <f>IF(ISBLANK($X132), SUM(R132:W132), 1)</f>
        <v>2</v>
      </c>
      <c r="AA132" s="19" t="s">
        <v>60</v>
      </c>
      <c r="AB132" s="19" t="s">
        <v>9</v>
      </c>
      <c r="AC132" s="22" t="s">
        <v>9</v>
      </c>
      <c r="AD132" s="19" t="s">
        <v>9</v>
      </c>
      <c r="AE132" s="19" t="str">
        <f>IF(K132&lt;4,"X","")</f>
        <v>X</v>
      </c>
      <c r="AF132" s="19" t="str">
        <f>IF(COUNTBLANK(O132:Q132)&lt;=1,"X","")</f>
        <v/>
      </c>
      <c r="AG132" s="19">
        <f>$I132</f>
        <v>0</v>
      </c>
      <c r="AH132" s="19" t="str">
        <f>IF($S132 &gt; 0, "X", "")</f>
        <v/>
      </c>
      <c r="AI132" s="17" t="str">
        <f>IF(ISNUMBER(SEARCH("tuck", $F132, 1)), "X", "")</f>
        <v/>
      </c>
      <c r="AJ132" s="17" t="str">
        <f>IF(AND(SUM(R132:W132) = 3, ISBLANK($X132)), "X", "")</f>
        <v/>
      </c>
      <c r="AK132" s="19" t="str">
        <f>IF(OR($L132="ground", $L132="wild"), "X", "")</f>
        <v>X</v>
      </c>
      <c r="AL132" s="19">
        <f>$H132</f>
        <v>0</v>
      </c>
      <c r="AM132" s="17" t="str">
        <f>IF($U132 &gt; 0, "X", "")</f>
        <v>X</v>
      </c>
      <c r="AN132" s="19" t="str">
        <f>IF(AND($R132 &gt; 0, ISBLANK($W132), ISBLANK($S132), ISBLANK($T132), ISBLANK($U132), ISBLANK($V132)), "X", "")</f>
        <v/>
      </c>
      <c r="AO132" s="19" t="str">
        <f>IF(AND(NOT(ISBLANK($O132)), ISBLANK($P132), ISBLANK($Q132)), "X", "")</f>
        <v/>
      </c>
      <c r="AP132" s="19" t="str">
        <f>IF(N132&gt;65,"X","")</f>
        <v/>
      </c>
      <c r="AQ132" s="19" t="str">
        <f>IF(OR($L132="cavity", $L132="wild"), "X", "")</f>
        <v>X</v>
      </c>
      <c r="AR132" s="17" t="str">
        <f>IF($W132 &gt; 0, "X", "")</f>
        <v/>
      </c>
      <c r="AS132" s="19" t="str">
        <f>IF(N132&lt;=30,"X","")</f>
        <v/>
      </c>
      <c r="AT132" s="19" t="str">
        <f>IF(OR($L132="platform", $L132="wild"), "X", "")</f>
        <v>X</v>
      </c>
      <c r="AU132" s="19" t="str">
        <f>IF(AND(NOT(ISBLANK($P132)), ISBLANK($Q132), ISBLANK($O132)), "X", "")</f>
        <v/>
      </c>
      <c r="AV132" s="17" t="str">
        <f>IF($V132 &gt; 0, "X", "")</f>
        <v/>
      </c>
      <c r="AW132" s="17" t="str">
        <f>IF($T132 &gt; 0, "X", "")</f>
        <v/>
      </c>
      <c r="AX132" s="19" t="str">
        <f>IF(AND(NOT(ISBLANK($Q132)), ISBLANK($O132), ISBLANK($P132)), "X", "")</f>
        <v>X</v>
      </c>
      <c r="AY132" s="19" t="str">
        <f>IF(OR($L132="bowl", $L132="wild"), "X", "")</f>
        <v>X</v>
      </c>
    </row>
    <row r="133" spans="1:51" ht="15.75" x14ac:dyDescent="0.5">
      <c r="A133" s="40" t="s">
        <v>613</v>
      </c>
      <c r="B133" s="40" t="s">
        <v>614</v>
      </c>
      <c r="C133" s="17" t="s">
        <v>55</v>
      </c>
      <c r="D133" s="57" t="s">
        <v>85</v>
      </c>
      <c r="E133" s="16" t="s">
        <v>118</v>
      </c>
      <c r="F133" s="40" t="s">
        <v>609</v>
      </c>
      <c r="G133" s="40" t="s">
        <v>856</v>
      </c>
      <c r="H133" s="19"/>
      <c r="I133" s="19"/>
      <c r="J133" s="19"/>
      <c r="K133" s="19">
        <v>7</v>
      </c>
      <c r="L133" s="19" t="s">
        <v>75</v>
      </c>
      <c r="M133" s="19">
        <v>3</v>
      </c>
      <c r="N133" s="19">
        <v>130</v>
      </c>
      <c r="O133" s="17"/>
      <c r="P133" s="17"/>
      <c r="Q133" s="17" t="s">
        <v>60</v>
      </c>
      <c r="R133" s="19"/>
      <c r="S133" s="19"/>
      <c r="T133" s="19"/>
      <c r="U133" s="19">
        <v>2</v>
      </c>
      <c r="V133" s="19">
        <v>1</v>
      </c>
      <c r="W133" s="19"/>
      <c r="X133" s="20"/>
      <c r="Y133" s="19"/>
      <c r="Z133" s="13">
        <f>IF(ISBLANK($X133), SUM(R133:W133), 1)</f>
        <v>3</v>
      </c>
      <c r="AA133" s="19" t="s">
        <v>9</v>
      </c>
      <c r="AB133" s="19" t="s">
        <v>9</v>
      </c>
      <c r="AC133" s="22" t="s">
        <v>9</v>
      </c>
      <c r="AD133" s="19" t="s">
        <v>9</v>
      </c>
      <c r="AE133" s="19" t="str">
        <f>IF(K133&lt;4,"X","")</f>
        <v/>
      </c>
      <c r="AF133" s="19" t="str">
        <f>IF(COUNTBLANK(O133:Q133)&lt;=1,"X","")</f>
        <v/>
      </c>
      <c r="AG133" s="19">
        <f>$I133</f>
        <v>0</v>
      </c>
      <c r="AH133" s="19" t="str">
        <f>IF($S133 &gt; 0, "X", "")</f>
        <v/>
      </c>
      <c r="AI133" s="17" t="str">
        <f>IF(ISNUMBER(SEARCH("tuck", $F133, 1)), "X", "")</f>
        <v/>
      </c>
      <c r="AJ133" s="17" t="str">
        <f>IF(AND(SUM(R133:W133) = 3, ISBLANK($X133)), "X", "")</f>
        <v>X</v>
      </c>
      <c r="AK133" s="19" t="str">
        <f>IF(OR($L133="ground", $L133="wild"), "X", "")</f>
        <v/>
      </c>
      <c r="AL133" s="19">
        <f>$H133</f>
        <v>0</v>
      </c>
      <c r="AM133" s="17" t="str">
        <f>IF($U133 &gt; 0, "X", "")</f>
        <v>X</v>
      </c>
      <c r="AN133" s="19" t="str">
        <f>IF(AND($R133 &gt; 0, ISBLANK($W133), ISBLANK($S133), ISBLANK($T133), ISBLANK($U133), ISBLANK($V133)), "X", "")</f>
        <v/>
      </c>
      <c r="AO133" s="19" t="str">
        <f>IF(AND(NOT(ISBLANK($O133)), ISBLANK($P133), ISBLANK($Q133)), "X", "")</f>
        <v/>
      </c>
      <c r="AP133" s="19" t="str">
        <f>IF(N133&gt;65,"X","")</f>
        <v>X</v>
      </c>
      <c r="AQ133" s="19" t="str">
        <f>IF(OR($L133="cavity", $L133="wild"), "X", "")</f>
        <v/>
      </c>
      <c r="AR133" s="17" t="str">
        <f>IF($W133 &gt; 0, "X", "")</f>
        <v/>
      </c>
      <c r="AS133" s="19" t="str">
        <f>IF(N133&lt;=30,"X","")</f>
        <v/>
      </c>
      <c r="AT133" s="19" t="str">
        <f>IF(OR($L133="platform", $L133="wild"), "X", "")</f>
        <v>X</v>
      </c>
      <c r="AU133" s="19" t="str">
        <f>IF(AND(NOT(ISBLANK($P133)), ISBLANK($Q133), ISBLANK($O133)), "X", "")</f>
        <v/>
      </c>
      <c r="AV133" s="17" t="str">
        <f>IF($V133 &gt; 0, "X", "")</f>
        <v>X</v>
      </c>
      <c r="AW133" s="17" t="str">
        <f>IF($T133 &gt; 0, "X", "")</f>
        <v/>
      </c>
      <c r="AX133" s="19" t="str">
        <f>IF(AND(NOT(ISBLANK($Q133)), ISBLANK($O133), ISBLANK($P133)), "X", "")</f>
        <v>X</v>
      </c>
      <c r="AY133" s="19" t="str">
        <f>IF(OR($L133="bowl", $L133="wild"), "X", "")</f>
        <v/>
      </c>
    </row>
    <row r="134" spans="1:51" ht="15.75" x14ac:dyDescent="0.5">
      <c r="A134" s="40" t="s">
        <v>615</v>
      </c>
      <c r="B134" s="40" t="s">
        <v>616</v>
      </c>
      <c r="C134" s="17" t="s">
        <v>55</v>
      </c>
      <c r="D134" s="57" t="s">
        <v>56</v>
      </c>
      <c r="E134" s="16" t="s">
        <v>90</v>
      </c>
      <c r="F134" s="18" t="s">
        <v>601</v>
      </c>
      <c r="G134" s="40" t="s">
        <v>851</v>
      </c>
      <c r="H134" s="19" t="s">
        <v>60</v>
      </c>
      <c r="I134" s="19"/>
      <c r="J134" s="19"/>
      <c r="K134" s="19">
        <v>8</v>
      </c>
      <c r="L134" s="19" t="s">
        <v>75</v>
      </c>
      <c r="M134" s="19">
        <v>2</v>
      </c>
      <c r="N134" s="19">
        <v>112</v>
      </c>
      <c r="O134" s="19" t="s">
        <v>60</v>
      </c>
      <c r="P134" s="19"/>
      <c r="Q134" s="17"/>
      <c r="R134" s="19"/>
      <c r="S134" s="19"/>
      <c r="T134" s="19"/>
      <c r="U134" s="19"/>
      <c r="V134" s="19">
        <v>3</v>
      </c>
      <c r="W134" s="19"/>
      <c r="X134" s="20"/>
      <c r="Y134" s="19"/>
      <c r="Z134" s="13">
        <f>IF(ISBLANK($X134), SUM(R134:W134), 1)</f>
        <v>3</v>
      </c>
      <c r="AA134" s="19" t="s">
        <v>9</v>
      </c>
      <c r="AB134" s="19" t="s">
        <v>9</v>
      </c>
      <c r="AC134" s="22" t="s">
        <v>9</v>
      </c>
      <c r="AD134" s="19" t="s">
        <v>9</v>
      </c>
      <c r="AE134" s="19" t="str">
        <f>IF(K134&lt;4,"X","")</f>
        <v/>
      </c>
      <c r="AF134" s="19" t="str">
        <f>IF(COUNTBLANK(O134:Q134)&lt;=1,"X","")</f>
        <v/>
      </c>
      <c r="AG134" s="19">
        <f>$I134</f>
        <v>0</v>
      </c>
      <c r="AH134" s="19" t="str">
        <f>IF($S134 &gt; 0, "X", "")</f>
        <v/>
      </c>
      <c r="AI134" s="17" t="str">
        <f>IF(ISNUMBER(SEARCH("tuck", $F134, 1)), "X", "")</f>
        <v>X</v>
      </c>
      <c r="AJ134" s="17" t="str">
        <f>IF(AND(SUM(R134:W134) = 3, ISBLANK($X134)), "X", "")</f>
        <v>X</v>
      </c>
      <c r="AK134" s="19" t="str">
        <f>IF(OR($L134="ground", $L134="wild"), "X", "")</f>
        <v/>
      </c>
      <c r="AL134" s="19" t="str">
        <f>$H134</f>
        <v>X</v>
      </c>
      <c r="AM134" s="17" t="str">
        <f>IF($U134 &gt; 0, "X", "")</f>
        <v/>
      </c>
      <c r="AN134" s="19" t="str">
        <f>IF(AND($R134 &gt; 0, ISBLANK($W134), ISBLANK($S134), ISBLANK($T134), ISBLANK($U134), ISBLANK($V134)), "X", "")</f>
        <v/>
      </c>
      <c r="AO134" s="19" t="str">
        <f>IF(AND(NOT(ISBLANK($O134)), ISBLANK($P134), ISBLANK($Q134)), "X", "")</f>
        <v>X</v>
      </c>
      <c r="AP134" s="19" t="str">
        <f>IF(N134&gt;65,"X","")</f>
        <v>X</v>
      </c>
      <c r="AQ134" s="19" t="str">
        <f>IF(OR($L134="cavity", $L134="wild"), "X", "")</f>
        <v/>
      </c>
      <c r="AR134" s="17" t="str">
        <f>IF($W134 &gt; 0, "X", "")</f>
        <v/>
      </c>
      <c r="AS134" s="19" t="str">
        <f>IF(N134&lt;=30,"X","")</f>
        <v/>
      </c>
      <c r="AT134" s="19" t="str">
        <f>IF(OR($L134="platform", $L134="wild"), "X", "")</f>
        <v>X</v>
      </c>
      <c r="AU134" s="19" t="str">
        <f>IF(AND(NOT(ISBLANK($P134)), ISBLANK($Q134), ISBLANK($O134)), "X", "")</f>
        <v/>
      </c>
      <c r="AV134" s="17" t="str">
        <f>IF($V134 &gt; 0, "X", "")</f>
        <v>X</v>
      </c>
      <c r="AW134" s="17" t="str">
        <f>IF($T134 &gt; 0, "X", "")</f>
        <v/>
      </c>
      <c r="AX134" s="19" t="str">
        <f>IF(AND(NOT(ISBLANK($Q134)), ISBLANK($O134), ISBLANK($P134)), "X", "")</f>
        <v/>
      </c>
      <c r="AY134" s="19" t="str">
        <f>IF(OR($L134="bowl", $L134="wild"), "X", "")</f>
        <v/>
      </c>
    </row>
    <row r="135" spans="1:51" ht="15.75" x14ac:dyDescent="0.5">
      <c r="A135" s="39" t="s">
        <v>330</v>
      </c>
      <c r="B135" s="39" t="s">
        <v>331</v>
      </c>
      <c r="C135" s="17" t="s">
        <v>69</v>
      </c>
      <c r="D135" s="57" t="s">
        <v>56</v>
      </c>
      <c r="E135" s="16" t="s">
        <v>106</v>
      </c>
      <c r="F135" s="18" t="s">
        <v>332</v>
      </c>
      <c r="G135" s="40"/>
      <c r="H135" s="19"/>
      <c r="I135" s="19"/>
      <c r="J135" s="19"/>
      <c r="K135" s="19">
        <v>4</v>
      </c>
      <c r="L135" s="19" t="s">
        <v>59</v>
      </c>
      <c r="M135" s="19">
        <v>6</v>
      </c>
      <c r="N135" s="19">
        <v>24</v>
      </c>
      <c r="O135" s="17" t="s">
        <v>60</v>
      </c>
      <c r="P135" s="19"/>
      <c r="Q135" s="19"/>
      <c r="R135" s="19">
        <v>1</v>
      </c>
      <c r="S135" s="19">
        <v>1</v>
      </c>
      <c r="T135" s="19">
        <v>1</v>
      </c>
      <c r="U135" s="19"/>
      <c r="V135" s="19"/>
      <c r="W135" s="19"/>
      <c r="X135" s="20"/>
      <c r="Y135" s="19"/>
      <c r="Z135" s="13">
        <f>IF(ISBLANK($X135), SUM(R135:W135), 1)</f>
        <v>3</v>
      </c>
      <c r="AA135" s="19" t="s">
        <v>9</v>
      </c>
      <c r="AB135" s="19" t="s">
        <v>9</v>
      </c>
      <c r="AC135" s="22" t="s">
        <v>9</v>
      </c>
      <c r="AD135" s="19" t="s">
        <v>9</v>
      </c>
      <c r="AE135" s="19" t="str">
        <f>IF(K135&lt;4,"X","")</f>
        <v/>
      </c>
      <c r="AF135" s="19" t="str">
        <f>IF(COUNTBLANK(O135:Q135)&lt;=1,"X","")</f>
        <v/>
      </c>
      <c r="AG135" s="19">
        <f>$I135</f>
        <v>0</v>
      </c>
      <c r="AH135" s="19" t="str">
        <f>IF($S135 &gt; 0, "X", "")</f>
        <v>X</v>
      </c>
      <c r="AI135" s="17" t="str">
        <f>IF(ISNUMBER(SEARCH("tuck", $F135, 1)), "X", "")</f>
        <v/>
      </c>
      <c r="AJ135" s="17" t="str">
        <f>IF(AND(SUM(R135:W135) = 3, ISBLANK($X135)), "X", "")</f>
        <v>X</v>
      </c>
      <c r="AK135" s="19" t="str">
        <f>IF(OR($L135="ground", $L135="wild"), "X", "")</f>
        <v/>
      </c>
      <c r="AL135" s="19">
        <f>$H135</f>
        <v>0</v>
      </c>
      <c r="AM135" s="17" t="str">
        <f>IF($U135 &gt; 0, "X", "")</f>
        <v/>
      </c>
      <c r="AN135" s="19" t="str">
        <f>IF(AND($R135 &gt; 0, ISBLANK($W135), ISBLANK($S135), ISBLANK($T135), ISBLANK($U135), ISBLANK($V135)), "X", "")</f>
        <v/>
      </c>
      <c r="AO135" s="19" t="str">
        <f>IF(AND(NOT(ISBLANK($O135)), ISBLANK($P135), ISBLANK($Q135)), "X", "")</f>
        <v>X</v>
      </c>
      <c r="AP135" s="19" t="str">
        <f>IF(N135&gt;65,"X","")</f>
        <v/>
      </c>
      <c r="AQ135" s="19" t="str">
        <f>IF(OR($L135="cavity", $L135="wild"), "X", "")</f>
        <v>X</v>
      </c>
      <c r="AR135" s="17" t="str">
        <f>IF($W135 &gt; 0, "X", "")</f>
        <v/>
      </c>
      <c r="AS135" s="19" t="str">
        <f>IF(N135&lt;=30,"X","")</f>
        <v>X</v>
      </c>
      <c r="AT135" s="19" t="str">
        <f>IF(OR($L135="platform", $L135="wild"), "X", "")</f>
        <v/>
      </c>
      <c r="AU135" s="19" t="str">
        <f>IF(AND(NOT(ISBLANK($P135)), ISBLANK($Q135), ISBLANK($O135)), "X", "")</f>
        <v/>
      </c>
      <c r="AV135" s="17" t="str">
        <f>IF($V135 &gt; 0, "X", "")</f>
        <v/>
      </c>
      <c r="AW135" s="17" t="str">
        <f>IF($T135 &gt; 0, "X", "")</f>
        <v>X</v>
      </c>
      <c r="AX135" s="19" t="str">
        <f>IF(AND(NOT(ISBLANK($Q135)), ISBLANK($O135), ISBLANK($P135)), "X", "")</f>
        <v/>
      </c>
      <c r="AY135" s="19" t="str">
        <f>IF(OR($L135="bowl", $L135="wild"), "X", "")</f>
        <v/>
      </c>
    </row>
    <row r="136" spans="1:51" ht="15.75" x14ac:dyDescent="0.5">
      <c r="A136" s="39" t="s">
        <v>335</v>
      </c>
      <c r="B136" s="39" t="s">
        <v>336</v>
      </c>
      <c r="C136" s="17" t="s">
        <v>69</v>
      </c>
      <c r="D136" s="34" t="s">
        <v>56</v>
      </c>
      <c r="E136" s="30" t="s">
        <v>10</v>
      </c>
      <c r="F136" s="18" t="s">
        <v>337</v>
      </c>
      <c r="G136" s="40" t="s">
        <v>873</v>
      </c>
      <c r="H136" s="19"/>
      <c r="I136" s="19" t="s">
        <v>60</v>
      </c>
      <c r="J136" s="17"/>
      <c r="K136" s="17">
        <v>3</v>
      </c>
      <c r="L136" s="17" t="s">
        <v>66</v>
      </c>
      <c r="M136" s="17">
        <v>1</v>
      </c>
      <c r="N136" s="17">
        <v>152</v>
      </c>
      <c r="O136" s="19"/>
      <c r="P136" s="19"/>
      <c r="Q136" s="17" t="s">
        <v>60</v>
      </c>
      <c r="R136" s="19">
        <v>1</v>
      </c>
      <c r="S136" s="19">
        <v>2</v>
      </c>
      <c r="T136" s="19"/>
      <c r="U136" s="17"/>
      <c r="V136" s="19"/>
      <c r="W136" s="19"/>
      <c r="X136" s="20"/>
      <c r="Y136" s="19"/>
      <c r="Z136" s="13">
        <f>IF(ISBLANK($X136), SUM(R136:W136), 1)</f>
        <v>3</v>
      </c>
      <c r="AA136" s="19" t="s">
        <v>9</v>
      </c>
      <c r="AB136" s="19" t="s">
        <v>9</v>
      </c>
      <c r="AC136" s="22" t="s">
        <v>9</v>
      </c>
      <c r="AD136" s="19" t="s">
        <v>9</v>
      </c>
      <c r="AE136" s="19" t="str">
        <f>IF(K136&lt;4,"X","")</f>
        <v>X</v>
      </c>
      <c r="AF136" s="19" t="str">
        <f>IF(COUNTBLANK(O136:Q136)&lt;=1,"X","")</f>
        <v/>
      </c>
      <c r="AG136" s="19" t="str">
        <f>$I136</f>
        <v>X</v>
      </c>
      <c r="AH136" s="19" t="str">
        <f>IF($S136 &gt; 0, "X", "")</f>
        <v>X</v>
      </c>
      <c r="AI136" s="17" t="str">
        <f>IF(ISNUMBER(SEARCH("tuck", $F136, 1)), "X", "")</f>
        <v>X</v>
      </c>
      <c r="AJ136" s="17" t="str">
        <f>IF(AND(SUM(R136:W136) = 3, ISBLANK($X136)), "X", "")</f>
        <v>X</v>
      </c>
      <c r="AK136" s="19" t="str">
        <f>IF(OR($L136="ground", $L136="wild"), "X", "")</f>
        <v>X</v>
      </c>
      <c r="AL136" s="19">
        <f>$H136</f>
        <v>0</v>
      </c>
      <c r="AM136" s="17" t="str">
        <f>IF($U136 &gt; 0, "X", "")</f>
        <v/>
      </c>
      <c r="AN136" s="19" t="str">
        <f>IF(AND($R136 &gt; 0, ISBLANK($W136), ISBLANK($S136), ISBLANK($T136), ISBLANK($U136), ISBLANK($V136)), "X", "")</f>
        <v/>
      </c>
      <c r="AO136" s="19" t="str">
        <f>IF(AND(NOT(ISBLANK($O136)), ISBLANK($P136), ISBLANK($Q136)), "X", "")</f>
        <v/>
      </c>
      <c r="AP136" s="19" t="str">
        <f>IF(N136&gt;65,"X","")</f>
        <v>X</v>
      </c>
      <c r="AQ136" s="19" t="str">
        <f>IF(OR($L136="cavity", $L136="wild"), "X", "")</f>
        <v/>
      </c>
      <c r="AR136" s="17" t="str">
        <f>IF($W136 &gt; 0, "X", "")</f>
        <v/>
      </c>
      <c r="AS136" s="19" t="str">
        <f>IF(N136&lt;=30,"X","")</f>
        <v/>
      </c>
      <c r="AT136" s="19" t="str">
        <f>IF(OR($L136="platform", $L136="wild"), "X", "")</f>
        <v/>
      </c>
      <c r="AU136" s="19" t="str">
        <f>IF(AND(NOT(ISBLANK($P136)), ISBLANK($Q136), ISBLANK($O136)), "X", "")</f>
        <v/>
      </c>
      <c r="AV136" s="17" t="str">
        <f>IF($V136 &gt; 0, "X", "")</f>
        <v/>
      </c>
      <c r="AW136" s="17" t="str">
        <f>IF($T136 &gt; 0, "X", "")</f>
        <v/>
      </c>
      <c r="AX136" s="19" t="str">
        <f>IF(AND(NOT(ISBLANK($Q136)), ISBLANK($O136), ISBLANK($P136)), "X", "")</f>
        <v>X</v>
      </c>
      <c r="AY136" s="19" t="str">
        <f>IF(OR($L136="bowl", $L136="wild"), "X", "")</f>
        <v/>
      </c>
    </row>
    <row r="137" spans="1:51" ht="15.75" x14ac:dyDescent="0.5">
      <c r="A137" s="40" t="s">
        <v>617</v>
      </c>
      <c r="B137" s="40" t="s">
        <v>618</v>
      </c>
      <c r="C137" s="17" t="s">
        <v>55</v>
      </c>
      <c r="D137" s="57" t="s">
        <v>85</v>
      </c>
      <c r="E137" s="16" t="s">
        <v>118</v>
      </c>
      <c r="F137" s="18" t="s">
        <v>149</v>
      </c>
      <c r="G137" s="40" t="s">
        <v>855</v>
      </c>
      <c r="H137" s="19"/>
      <c r="I137" s="19"/>
      <c r="J137" s="19" t="s">
        <v>60</v>
      </c>
      <c r="K137" s="19">
        <v>5</v>
      </c>
      <c r="L137" s="19" t="s">
        <v>66</v>
      </c>
      <c r="M137" s="19">
        <v>4</v>
      </c>
      <c r="N137" s="19">
        <v>71</v>
      </c>
      <c r="O137" s="19"/>
      <c r="P137" s="19" t="s">
        <v>60</v>
      </c>
      <c r="Q137" s="17"/>
      <c r="R137" s="19">
        <v>1</v>
      </c>
      <c r="S137" s="19">
        <v>2</v>
      </c>
      <c r="T137" s="19"/>
      <c r="U137" s="19"/>
      <c r="V137" s="19"/>
      <c r="W137" s="19"/>
      <c r="X137" s="20"/>
      <c r="Y137" s="19"/>
      <c r="Z137" s="13">
        <f>IF(ISBLANK($X137), SUM(R137:W137), 1)</f>
        <v>3</v>
      </c>
      <c r="AA137" s="19" t="s">
        <v>9</v>
      </c>
      <c r="AB137" s="19" t="s">
        <v>60</v>
      </c>
      <c r="AC137" s="22" t="s">
        <v>9</v>
      </c>
      <c r="AD137" s="19" t="s">
        <v>9</v>
      </c>
      <c r="AE137" s="19" t="str">
        <f>IF(K137&lt;4,"X","")</f>
        <v/>
      </c>
      <c r="AF137" s="19" t="str">
        <f>IF(COUNTBLANK(O137:Q137)&lt;=1,"X","")</f>
        <v/>
      </c>
      <c r="AG137" s="19">
        <f>$I137</f>
        <v>0</v>
      </c>
      <c r="AH137" s="19" t="str">
        <f>IF($S137 &gt; 0, "X", "")</f>
        <v>X</v>
      </c>
      <c r="AI137" s="17" t="str">
        <f>IF(ISNUMBER(SEARCH("tuck", $F137, 1)), "X", "")</f>
        <v/>
      </c>
      <c r="AJ137" s="17" t="str">
        <f>IF(AND(SUM(R137:W137) = 3, ISBLANK($X137)), "X", "")</f>
        <v>X</v>
      </c>
      <c r="AK137" s="19" t="str">
        <f>IF(OR($L137="ground", $L137="wild"), "X", "")</f>
        <v>X</v>
      </c>
      <c r="AL137" s="19">
        <f>$H137</f>
        <v>0</v>
      </c>
      <c r="AM137" s="17" t="str">
        <f>IF($U137 &gt; 0, "X", "")</f>
        <v/>
      </c>
      <c r="AN137" s="19" t="str">
        <f>IF(AND($R137 &gt; 0, ISBLANK($W137), ISBLANK($S137), ISBLANK($T137), ISBLANK($U137), ISBLANK($V137)), "X", "")</f>
        <v/>
      </c>
      <c r="AO137" s="19" t="str">
        <f>IF(AND(NOT(ISBLANK($O137)), ISBLANK($P137), ISBLANK($Q137)), "X", "")</f>
        <v/>
      </c>
      <c r="AP137" s="19" t="str">
        <f>IF(N137&gt;65,"X","")</f>
        <v>X</v>
      </c>
      <c r="AQ137" s="19" t="str">
        <f>IF(OR($L137="cavity", $L137="wild"), "X", "")</f>
        <v/>
      </c>
      <c r="AR137" s="17" t="str">
        <f>IF($W137 &gt; 0, "X", "")</f>
        <v/>
      </c>
      <c r="AS137" s="19" t="str">
        <f>IF(N137&lt;=30,"X","")</f>
        <v/>
      </c>
      <c r="AT137" s="19" t="str">
        <f>IF(OR($L137="platform", $L137="wild"), "X", "")</f>
        <v/>
      </c>
      <c r="AU137" s="19" t="str">
        <f>IF(AND(NOT(ISBLANK($P137)), ISBLANK($Q137), ISBLANK($O137)), "X", "")</f>
        <v>X</v>
      </c>
      <c r="AV137" s="17" t="str">
        <f>IF($V137 &gt; 0, "X", "")</f>
        <v/>
      </c>
      <c r="AW137" s="17" t="str">
        <f>IF($T137 &gt; 0, "X", "")</f>
        <v/>
      </c>
      <c r="AX137" s="19" t="str">
        <f>IF(AND(NOT(ISBLANK($Q137)), ISBLANK($O137), ISBLANK($P137)), "X", "")</f>
        <v/>
      </c>
      <c r="AY137" s="19" t="str">
        <f>IF(OR($L137="bowl", $L137="wild"), "X", "")</f>
        <v/>
      </c>
    </row>
    <row r="138" spans="1:51" ht="15.75" x14ac:dyDescent="0.5">
      <c r="A138" s="40" t="s">
        <v>619</v>
      </c>
      <c r="B138" s="40" t="s">
        <v>620</v>
      </c>
      <c r="C138" s="17" t="s">
        <v>55</v>
      </c>
      <c r="D138" s="57" t="s">
        <v>56</v>
      </c>
      <c r="E138" s="16" t="s">
        <v>90</v>
      </c>
      <c r="F138" s="18" t="s">
        <v>621</v>
      </c>
      <c r="G138" s="40" t="s">
        <v>851</v>
      </c>
      <c r="H138" s="17" t="s">
        <v>60</v>
      </c>
      <c r="I138" s="19"/>
      <c r="J138" s="19"/>
      <c r="K138" s="19">
        <v>7</v>
      </c>
      <c r="L138" s="19" t="s">
        <v>75</v>
      </c>
      <c r="M138" s="19">
        <v>2</v>
      </c>
      <c r="N138" s="19">
        <v>56</v>
      </c>
      <c r="O138" s="17"/>
      <c r="P138" s="19" t="s">
        <v>60</v>
      </c>
      <c r="Q138" s="19"/>
      <c r="R138" s="19">
        <v>1</v>
      </c>
      <c r="S138" s="19"/>
      <c r="T138" s="19"/>
      <c r="U138" s="19"/>
      <c r="V138" s="19">
        <v>1</v>
      </c>
      <c r="W138" s="19">
        <v>1</v>
      </c>
      <c r="X138" s="20"/>
      <c r="Y138" s="19"/>
      <c r="Z138" s="13">
        <f>IF(ISBLANK($X138), SUM(R138:W138), 1)</f>
        <v>3</v>
      </c>
      <c r="AA138" s="19" t="s">
        <v>9</v>
      </c>
      <c r="AB138" s="19" t="s">
        <v>9</v>
      </c>
      <c r="AC138" s="22" t="s">
        <v>9</v>
      </c>
      <c r="AD138" s="19" t="s">
        <v>9</v>
      </c>
      <c r="AE138" s="19" t="str">
        <f>IF(K138&lt;4,"X","")</f>
        <v/>
      </c>
      <c r="AF138" s="19" t="str">
        <f>IF(COUNTBLANK(O138:Q138)&lt;=1,"X","")</f>
        <v/>
      </c>
      <c r="AG138" s="19">
        <f>$I138</f>
        <v>0</v>
      </c>
      <c r="AH138" s="19" t="str">
        <f>IF($S138 &gt; 0, "X", "")</f>
        <v/>
      </c>
      <c r="AI138" s="17" t="str">
        <f>IF(ISNUMBER(SEARCH("tuck", $F138, 1)), "X", "")</f>
        <v>X</v>
      </c>
      <c r="AJ138" s="17" t="str">
        <f>IF(AND(SUM(R138:W138) = 3, ISBLANK($X138)), "X", "")</f>
        <v>X</v>
      </c>
      <c r="AK138" s="19" t="str">
        <f>IF(OR($L138="ground", $L138="wild"), "X", "")</f>
        <v/>
      </c>
      <c r="AL138" s="19" t="str">
        <f>$H138</f>
        <v>X</v>
      </c>
      <c r="AM138" s="17" t="str">
        <f>IF($U138 &gt; 0, "X", "")</f>
        <v/>
      </c>
      <c r="AN138" s="19" t="str">
        <f>IF(AND($R138 &gt; 0, ISBLANK($W138), ISBLANK($S138), ISBLANK($T138), ISBLANK($U138), ISBLANK($V138)), "X", "")</f>
        <v/>
      </c>
      <c r="AO138" s="19" t="str">
        <f>IF(AND(NOT(ISBLANK($O138)), ISBLANK($P138), ISBLANK($Q138)), "X", "")</f>
        <v/>
      </c>
      <c r="AP138" s="19" t="str">
        <f>IF(N138&gt;65,"X","")</f>
        <v/>
      </c>
      <c r="AQ138" s="19" t="str">
        <f>IF(OR($L138="cavity", $L138="wild"), "X", "")</f>
        <v/>
      </c>
      <c r="AR138" s="17" t="str">
        <f>IF($W138 &gt; 0, "X", "")</f>
        <v>X</v>
      </c>
      <c r="AS138" s="19" t="str">
        <f>IF(N138&lt;=30,"X","")</f>
        <v/>
      </c>
      <c r="AT138" s="19" t="str">
        <f>IF(OR($L138="platform", $L138="wild"), "X", "")</f>
        <v>X</v>
      </c>
      <c r="AU138" s="19" t="str">
        <f>IF(AND(NOT(ISBLANK($P138)), ISBLANK($Q138), ISBLANK($O138)), "X", "")</f>
        <v>X</v>
      </c>
      <c r="AV138" s="17" t="str">
        <f>IF($V138 &gt; 0, "X", "")</f>
        <v>X</v>
      </c>
      <c r="AW138" s="17" t="str">
        <f>IF($T138 &gt; 0, "X", "")</f>
        <v/>
      </c>
      <c r="AX138" s="19" t="str">
        <f>IF(AND(NOT(ISBLANK($Q138)), ISBLANK($O138), ISBLANK($P138)), "X", "")</f>
        <v/>
      </c>
      <c r="AY138" s="19" t="str">
        <f>IF(OR($L138="bowl", $L138="wild"), "X", "")</f>
        <v/>
      </c>
    </row>
    <row r="139" spans="1:51" ht="15.75" x14ac:dyDescent="0.5">
      <c r="A139" s="40" t="s">
        <v>622</v>
      </c>
      <c r="B139" s="40" t="s">
        <v>623</v>
      </c>
      <c r="C139" s="17" t="s">
        <v>55</v>
      </c>
      <c r="D139" s="57" t="s">
        <v>56</v>
      </c>
      <c r="E139" s="30" t="s">
        <v>81</v>
      </c>
      <c r="F139" s="18" t="s">
        <v>624</v>
      </c>
      <c r="G139" s="40"/>
      <c r="H139" s="19"/>
      <c r="I139" s="19"/>
      <c r="J139" s="17"/>
      <c r="K139" s="17">
        <v>4</v>
      </c>
      <c r="L139" s="17" t="s">
        <v>75</v>
      </c>
      <c r="M139" s="17">
        <v>3</v>
      </c>
      <c r="N139" s="17">
        <v>66</v>
      </c>
      <c r="O139" s="17"/>
      <c r="P139" s="19"/>
      <c r="Q139" s="19" t="s">
        <v>60</v>
      </c>
      <c r="R139" s="17">
        <v>1</v>
      </c>
      <c r="S139" s="17"/>
      <c r="T139" s="17"/>
      <c r="U139" s="19">
        <v>1</v>
      </c>
      <c r="V139" s="19"/>
      <c r="W139" s="19"/>
      <c r="X139" s="20" t="s">
        <v>60</v>
      </c>
      <c r="Y139" s="19"/>
      <c r="Z139" s="13">
        <f>IF(ISBLANK($X139), SUM(R139:W139), 1)</f>
        <v>1</v>
      </c>
      <c r="AA139" s="19" t="s">
        <v>9</v>
      </c>
      <c r="AB139" s="19" t="s">
        <v>9</v>
      </c>
      <c r="AC139" s="22" t="s">
        <v>9</v>
      </c>
      <c r="AD139" s="19" t="s">
        <v>60</v>
      </c>
      <c r="AE139" s="19" t="str">
        <f>IF(K139&lt;4,"X","")</f>
        <v/>
      </c>
      <c r="AF139" s="19" t="str">
        <f>IF(COUNTBLANK(O139:Q139)&lt;=1,"X","")</f>
        <v/>
      </c>
      <c r="AG139" s="19">
        <f>$I139</f>
        <v>0</v>
      </c>
      <c r="AH139" s="19" t="str">
        <f>IF($S139 &gt; 0, "X", "")</f>
        <v/>
      </c>
      <c r="AI139" s="17" t="str">
        <f>IF(ISNUMBER(SEARCH("tuck", $F139, 1)), "X", "")</f>
        <v/>
      </c>
      <c r="AJ139" s="17" t="str">
        <f>IF(AND(SUM(R139:W139) = 3, ISBLANK($X139)), "X", "")</f>
        <v/>
      </c>
      <c r="AK139" s="19" t="str">
        <f>IF(OR($L139="ground", $L139="wild"), "X", "")</f>
        <v/>
      </c>
      <c r="AL139" s="19">
        <f>$H139</f>
        <v>0</v>
      </c>
      <c r="AM139" s="17" t="str">
        <f>IF($U139 &gt; 0, "X", "")</f>
        <v>X</v>
      </c>
      <c r="AN139" s="19" t="str">
        <f>IF(AND($R139 &gt; 0, ISBLANK($W139), ISBLANK($S139), ISBLANK($T139), ISBLANK($U139), ISBLANK($V139)), "X", "")</f>
        <v/>
      </c>
      <c r="AO139" s="19" t="str">
        <f>IF(AND(NOT(ISBLANK($O139)), ISBLANK($P139), ISBLANK($Q139)), "X", "")</f>
        <v/>
      </c>
      <c r="AP139" s="19" t="str">
        <f>IF(N139&gt;65,"X","")</f>
        <v>X</v>
      </c>
      <c r="AQ139" s="19" t="str">
        <f>IF(OR($L139="cavity", $L139="wild"), "X", "")</f>
        <v/>
      </c>
      <c r="AR139" s="17" t="str">
        <f>IF($W139 &gt; 0, "X", "")</f>
        <v/>
      </c>
      <c r="AS139" s="19" t="str">
        <f>IF(N139&lt;=30,"X","")</f>
        <v/>
      </c>
      <c r="AT139" s="19" t="str">
        <f>IF(OR($L139="platform", $L139="wild"), "X", "")</f>
        <v>X</v>
      </c>
      <c r="AU139" s="19" t="str">
        <f>IF(AND(NOT(ISBLANK($P139)), ISBLANK($Q139), ISBLANK($O139)), "X", "")</f>
        <v/>
      </c>
      <c r="AV139" s="17" t="str">
        <f>IF($V139 &gt; 0, "X", "")</f>
        <v/>
      </c>
      <c r="AW139" s="17" t="str">
        <f>IF($T139 &gt; 0, "X", "")</f>
        <v/>
      </c>
      <c r="AX139" s="19" t="str">
        <f>IF(AND(NOT(ISBLANK($Q139)), ISBLANK($O139), ISBLANK($P139)), "X", "")</f>
        <v>X</v>
      </c>
      <c r="AY139" s="19" t="str">
        <f>IF(OR($L139="bowl", $L139="wild"), "X", "")</f>
        <v/>
      </c>
    </row>
    <row r="140" spans="1:51" ht="15.75" x14ac:dyDescent="0.5">
      <c r="A140" s="39" t="s">
        <v>338</v>
      </c>
      <c r="B140" s="39" t="s">
        <v>339</v>
      </c>
      <c r="C140" s="17" t="s">
        <v>69</v>
      </c>
      <c r="D140" s="57" t="s">
        <v>85</v>
      </c>
      <c r="E140" s="30" t="s">
        <v>118</v>
      </c>
      <c r="F140" s="18" t="s">
        <v>340</v>
      </c>
      <c r="G140" s="40" t="s">
        <v>876</v>
      </c>
      <c r="H140" s="19"/>
      <c r="I140" s="17"/>
      <c r="J140" s="17"/>
      <c r="K140" s="17">
        <v>3</v>
      </c>
      <c r="L140" s="17" t="s">
        <v>75</v>
      </c>
      <c r="M140" s="17">
        <v>2</v>
      </c>
      <c r="N140" s="17">
        <v>185</v>
      </c>
      <c r="O140" s="19"/>
      <c r="P140" s="19"/>
      <c r="Q140" s="17" t="s">
        <v>60</v>
      </c>
      <c r="R140" s="17"/>
      <c r="S140" s="17"/>
      <c r="T140" s="19"/>
      <c r="U140" s="19">
        <v>2</v>
      </c>
      <c r="V140" s="19"/>
      <c r="W140" s="19"/>
      <c r="X140" s="20"/>
      <c r="Y140" s="19"/>
      <c r="Z140" s="13">
        <f>IF(ISBLANK($X140), SUM(R140:W140), 1)</f>
        <v>2</v>
      </c>
      <c r="AA140" s="19" t="s">
        <v>9</v>
      </c>
      <c r="AB140" s="19" t="s">
        <v>9</v>
      </c>
      <c r="AC140" s="22" t="s">
        <v>9</v>
      </c>
      <c r="AD140" s="19" t="s">
        <v>60</v>
      </c>
      <c r="AE140" s="19" t="str">
        <f>IF(K140&lt;4,"X","")</f>
        <v>X</v>
      </c>
      <c r="AF140" s="19" t="str">
        <f>IF(COUNTBLANK(O140:Q140)&lt;=1,"X","")</f>
        <v/>
      </c>
      <c r="AG140" s="19">
        <f>$I140</f>
        <v>0</v>
      </c>
      <c r="AH140" s="19" t="str">
        <f>IF($S140 &gt; 0, "X", "")</f>
        <v/>
      </c>
      <c r="AI140" s="17" t="str">
        <f>IF(ISNUMBER(SEARCH("tuck", $F140, 1)), "X", "")</f>
        <v/>
      </c>
      <c r="AJ140" s="17" t="str">
        <f>IF(AND(SUM(R140:W140) = 3, ISBLANK($X140)), "X", "")</f>
        <v/>
      </c>
      <c r="AK140" s="19" t="str">
        <f>IF(OR($L140="ground", $L140="wild"), "X", "")</f>
        <v/>
      </c>
      <c r="AL140" s="19">
        <f>$H140</f>
        <v>0</v>
      </c>
      <c r="AM140" s="17" t="str">
        <f>IF($U140 &gt; 0, "X", "")</f>
        <v>X</v>
      </c>
      <c r="AN140" s="19" t="str">
        <f>IF(AND($R140 &gt; 0, ISBLANK($W140), ISBLANK($S140), ISBLANK($T140), ISBLANK($U140), ISBLANK($V140)), "X", "")</f>
        <v/>
      </c>
      <c r="AO140" s="19" t="str">
        <f>IF(AND(NOT(ISBLANK($O140)), ISBLANK($P140), ISBLANK($Q140)), "X", "")</f>
        <v/>
      </c>
      <c r="AP140" s="19" t="str">
        <f>IF(N140&gt;65,"X","")</f>
        <v>X</v>
      </c>
      <c r="AQ140" s="19" t="str">
        <f>IF(OR($L140="cavity", $L140="wild"), "X", "")</f>
        <v/>
      </c>
      <c r="AR140" s="17" t="str">
        <f>IF($W140 &gt; 0, "X", "")</f>
        <v/>
      </c>
      <c r="AS140" s="19" t="str">
        <f>IF(N140&lt;=30,"X","")</f>
        <v/>
      </c>
      <c r="AT140" s="19" t="str">
        <f>IF(OR($L140="platform", $L140="wild"), "X", "")</f>
        <v>X</v>
      </c>
      <c r="AU140" s="19" t="str">
        <f>IF(AND(NOT(ISBLANK($P140)), ISBLANK($Q140), ISBLANK($O140)), "X", "")</f>
        <v/>
      </c>
      <c r="AV140" s="17" t="str">
        <f>IF($V140 &gt; 0, "X", "")</f>
        <v/>
      </c>
      <c r="AW140" s="17" t="str">
        <f>IF($T140 &gt; 0, "X", "")</f>
        <v/>
      </c>
      <c r="AX140" s="19" t="str">
        <f>IF(AND(NOT(ISBLANK($Q140)), ISBLANK($O140), ISBLANK($P140)), "X", "")</f>
        <v>X</v>
      </c>
      <c r="AY140" s="19" t="str">
        <f>IF(OR($L140="bowl", $L140="wild"), "X", "")</f>
        <v/>
      </c>
    </row>
    <row r="141" spans="1:51" ht="15.75" x14ac:dyDescent="0.5">
      <c r="A141" s="39" t="s">
        <v>343</v>
      </c>
      <c r="B141" s="39" t="s">
        <v>344</v>
      </c>
      <c r="C141" s="17" t="s">
        <v>69</v>
      </c>
      <c r="D141" s="57" t="s">
        <v>97</v>
      </c>
      <c r="E141" s="16" t="s">
        <v>118</v>
      </c>
      <c r="F141" s="40" t="s">
        <v>154</v>
      </c>
      <c r="G141" s="40" t="s">
        <v>877</v>
      </c>
      <c r="H141" s="19"/>
      <c r="I141" s="19"/>
      <c r="J141" s="17"/>
      <c r="K141" s="19">
        <v>7</v>
      </c>
      <c r="L141" s="19" t="s">
        <v>66</v>
      </c>
      <c r="M141" s="19">
        <v>2</v>
      </c>
      <c r="N141" s="19">
        <v>164</v>
      </c>
      <c r="O141" s="19"/>
      <c r="P141" s="17"/>
      <c r="Q141" s="19" t="s">
        <v>60</v>
      </c>
      <c r="R141" s="19"/>
      <c r="S141" s="19">
        <v>3</v>
      </c>
      <c r="T141" s="19"/>
      <c r="U141" s="19"/>
      <c r="V141" s="19"/>
      <c r="W141" s="19"/>
      <c r="X141" s="20"/>
      <c r="Y141" s="19"/>
      <c r="Z141" s="13">
        <f>IF(ISBLANK($X141), SUM(R141:W141), 1)</f>
        <v>3</v>
      </c>
      <c r="AA141" s="19" t="s">
        <v>9</v>
      </c>
      <c r="AB141" s="19" t="s">
        <v>9</v>
      </c>
      <c r="AC141" s="22" t="s">
        <v>9</v>
      </c>
      <c r="AD141" s="19" t="s">
        <v>60</v>
      </c>
      <c r="AE141" s="19" t="str">
        <f>IF(K141&lt;4,"X","")</f>
        <v/>
      </c>
      <c r="AF141" s="19" t="str">
        <f>IF(COUNTBLANK(O141:Q141)&lt;=1,"X","")</f>
        <v/>
      </c>
      <c r="AG141" s="19">
        <f>$I141</f>
        <v>0</v>
      </c>
      <c r="AH141" s="19" t="str">
        <f>IF($S141 &gt; 0, "X", "")</f>
        <v>X</v>
      </c>
      <c r="AI141" s="17" t="str">
        <f>IF(ISNUMBER(SEARCH("tuck", $F141, 1)), "X", "")</f>
        <v/>
      </c>
      <c r="AJ141" s="17" t="str">
        <f>IF(AND(SUM(R141:W141) = 3, ISBLANK($X141)), "X", "")</f>
        <v>X</v>
      </c>
      <c r="AK141" s="19" t="str">
        <f>IF(OR($L141="ground", $L141="wild"), "X", "")</f>
        <v>X</v>
      </c>
      <c r="AL141" s="19">
        <f>$H141</f>
        <v>0</v>
      </c>
      <c r="AM141" s="17" t="str">
        <f>IF($U141 &gt; 0, "X", "")</f>
        <v/>
      </c>
      <c r="AN141" s="19" t="str">
        <f>IF(AND($R141 &gt; 0, ISBLANK($W141), ISBLANK($S141), ISBLANK($T141), ISBLANK($U141), ISBLANK($V141)), "X", "")</f>
        <v/>
      </c>
      <c r="AO141" s="19" t="str">
        <f>IF(AND(NOT(ISBLANK($O141)), ISBLANK($P141), ISBLANK($Q141)), "X", "")</f>
        <v/>
      </c>
      <c r="AP141" s="19" t="str">
        <f>IF(N141&gt;65,"X","")</f>
        <v>X</v>
      </c>
      <c r="AQ141" s="19" t="str">
        <f>IF(OR($L141="cavity", $L141="wild"), "X", "")</f>
        <v/>
      </c>
      <c r="AR141" s="17" t="str">
        <f>IF($W141 &gt; 0, "X", "")</f>
        <v/>
      </c>
      <c r="AS141" s="19" t="str">
        <f>IF(N141&lt;=30,"X","")</f>
        <v/>
      </c>
      <c r="AT141" s="19" t="str">
        <f>IF(OR($L141="platform", $L141="wild"), "X", "")</f>
        <v/>
      </c>
      <c r="AU141" s="19" t="str">
        <f>IF(AND(NOT(ISBLANK($P141)), ISBLANK($Q141), ISBLANK($O141)), "X", "")</f>
        <v/>
      </c>
      <c r="AV141" s="17" t="str">
        <f>IF($V141 &gt; 0, "X", "")</f>
        <v/>
      </c>
      <c r="AW141" s="17" t="str">
        <f>IF($T141 &gt; 0, "X", "")</f>
        <v/>
      </c>
      <c r="AX141" s="19" t="str">
        <f>IF(AND(NOT(ISBLANK($Q141)), ISBLANK($O141), ISBLANK($P141)), "X", "")</f>
        <v>X</v>
      </c>
      <c r="AY141" s="19" t="str">
        <f>IF(OR($L141="bowl", $L141="wild"), "X", "")</f>
        <v/>
      </c>
    </row>
    <row r="142" spans="1:51" ht="15.75" x14ac:dyDescent="0.5">
      <c r="A142" s="39" t="s">
        <v>347</v>
      </c>
      <c r="B142" s="39" t="s">
        <v>348</v>
      </c>
      <c r="C142" s="17" t="s">
        <v>69</v>
      </c>
      <c r="D142" s="34" t="s">
        <v>97</v>
      </c>
      <c r="E142" s="16" t="s">
        <v>106</v>
      </c>
      <c r="F142" s="40" t="s">
        <v>150</v>
      </c>
      <c r="G142" s="40"/>
      <c r="H142" s="17"/>
      <c r="I142" s="19"/>
      <c r="J142" s="19"/>
      <c r="K142" s="19">
        <v>1</v>
      </c>
      <c r="L142" s="19" t="s">
        <v>75</v>
      </c>
      <c r="M142" s="19">
        <v>1</v>
      </c>
      <c r="N142" s="19">
        <v>252</v>
      </c>
      <c r="O142" s="19"/>
      <c r="P142" s="17" t="s">
        <v>60</v>
      </c>
      <c r="Q142" s="19"/>
      <c r="R142" s="19"/>
      <c r="S142" s="19"/>
      <c r="T142" s="19"/>
      <c r="U142" s="19"/>
      <c r="V142" s="19"/>
      <c r="W142" s="19"/>
      <c r="X142" s="20"/>
      <c r="Y142" s="19"/>
      <c r="Z142" s="13">
        <f>IF(ISBLANK($X142), SUM(R142:W142), 1)</f>
        <v>0</v>
      </c>
      <c r="AA142" s="19" t="s">
        <v>9</v>
      </c>
      <c r="AB142" s="19" t="s">
        <v>9</v>
      </c>
      <c r="AC142" s="22" t="s">
        <v>9</v>
      </c>
      <c r="AD142" s="19" t="s">
        <v>9</v>
      </c>
      <c r="AE142" s="19" t="str">
        <f>IF(K142&lt;4,"X","")</f>
        <v>X</v>
      </c>
      <c r="AF142" s="19" t="str">
        <f>IF(COUNTBLANK(O142:Q142)&lt;=1,"X","")</f>
        <v/>
      </c>
      <c r="AG142" s="19">
        <f>$I142</f>
        <v>0</v>
      </c>
      <c r="AH142" s="19" t="str">
        <f>IF($S142 &gt; 0, "X", "")</f>
        <v/>
      </c>
      <c r="AI142" s="17" t="str">
        <f>IF(ISNUMBER(SEARCH("tuck", $F142, 1)), "X", "")</f>
        <v/>
      </c>
      <c r="AJ142" s="17" t="str">
        <f>IF(AND(SUM(R142:W142) = 3, ISBLANK($X142)), "X", "")</f>
        <v/>
      </c>
      <c r="AK142" s="19" t="str">
        <f>IF(OR($L142="ground", $L142="wild"), "X", "")</f>
        <v/>
      </c>
      <c r="AL142" s="19">
        <f>$H142</f>
        <v>0</v>
      </c>
      <c r="AM142" s="17" t="str">
        <f>IF($U142 &gt; 0, "X", "")</f>
        <v/>
      </c>
      <c r="AN142" s="19" t="str">
        <f>IF(AND($R142 &gt; 0, ISBLANK($W142), ISBLANK($S142), ISBLANK($T142), ISBLANK($U142), ISBLANK($V142)), "X", "")</f>
        <v/>
      </c>
      <c r="AO142" s="19" t="str">
        <f>IF(AND(NOT(ISBLANK($O142)), ISBLANK($P142), ISBLANK($Q142)), "X", "")</f>
        <v/>
      </c>
      <c r="AP142" s="19" t="str">
        <f>IF(N142&gt;65,"X","")</f>
        <v>X</v>
      </c>
      <c r="AQ142" s="19" t="str">
        <f>IF(OR($L142="cavity", $L142="wild"), "X", "")</f>
        <v/>
      </c>
      <c r="AR142" s="17" t="str">
        <f>IF($W142 &gt; 0, "X", "")</f>
        <v/>
      </c>
      <c r="AS142" s="19" t="str">
        <f>IF(N142&lt;=30,"X","")</f>
        <v/>
      </c>
      <c r="AT142" s="19" t="str">
        <f>IF(OR($L142="platform", $L142="wild"), "X", "")</f>
        <v>X</v>
      </c>
      <c r="AU142" s="19" t="str">
        <f>IF(AND(NOT(ISBLANK($P142)), ISBLANK($Q142), ISBLANK($O142)), "X", "")</f>
        <v>X</v>
      </c>
      <c r="AV142" s="17" t="str">
        <f>IF($V142 &gt; 0, "X", "")</f>
        <v/>
      </c>
      <c r="AW142" s="17" t="str">
        <f>IF($T142 &gt; 0, "X", "")</f>
        <v/>
      </c>
      <c r="AX142" s="19" t="str">
        <f>IF(AND(NOT(ISBLANK($Q142)), ISBLANK($O142), ISBLANK($P142)), "X", "")</f>
        <v/>
      </c>
      <c r="AY142" s="19" t="str">
        <f>IF(OR($L142="bowl", $L142="wild"), "X", "")</f>
        <v/>
      </c>
    </row>
    <row r="143" spans="1:51" ht="15.75" x14ac:dyDescent="0.5">
      <c r="A143" s="39" t="s">
        <v>351</v>
      </c>
      <c r="B143" s="39" t="s">
        <v>352</v>
      </c>
      <c r="C143" s="17" t="s">
        <v>69</v>
      </c>
      <c r="D143" s="57" t="s">
        <v>56</v>
      </c>
      <c r="E143" s="16" t="s">
        <v>106</v>
      </c>
      <c r="F143" s="18" t="s">
        <v>353</v>
      </c>
      <c r="G143" s="40" t="s">
        <v>858</v>
      </c>
      <c r="H143" s="19"/>
      <c r="I143" s="19"/>
      <c r="J143" s="19"/>
      <c r="K143" s="19">
        <v>4</v>
      </c>
      <c r="L143" s="19" t="s">
        <v>87</v>
      </c>
      <c r="M143" s="19">
        <v>2</v>
      </c>
      <c r="N143" s="19">
        <v>30</v>
      </c>
      <c r="O143" s="19" t="s">
        <v>60</v>
      </c>
      <c r="P143" s="19"/>
      <c r="Q143" s="17"/>
      <c r="R143" s="17"/>
      <c r="S143" s="19">
        <v>2</v>
      </c>
      <c r="T143" s="19"/>
      <c r="U143" s="17"/>
      <c r="V143" s="19"/>
      <c r="W143" s="19"/>
      <c r="X143" s="20"/>
      <c r="Y143" s="19"/>
      <c r="Z143" s="13">
        <f>IF(ISBLANK($X143), SUM(R143:W143), 1)</f>
        <v>2</v>
      </c>
      <c r="AA143" s="19" t="s">
        <v>9</v>
      </c>
      <c r="AB143" s="19" t="s">
        <v>9</v>
      </c>
      <c r="AC143" s="22" t="s">
        <v>9</v>
      </c>
      <c r="AD143" s="19" t="s">
        <v>9</v>
      </c>
      <c r="AE143" s="19" t="str">
        <f>IF(K143&lt;4,"X","")</f>
        <v/>
      </c>
      <c r="AF143" s="19" t="str">
        <f>IF(COUNTBLANK(O143:Q143)&lt;=1,"X","")</f>
        <v/>
      </c>
      <c r="AG143" s="19">
        <f>$I143</f>
        <v>0</v>
      </c>
      <c r="AH143" s="19" t="str">
        <f>IF($S143 &gt; 0, "X", "")</f>
        <v>X</v>
      </c>
      <c r="AI143" s="17" t="str">
        <f>IF(ISNUMBER(SEARCH("tuck", $F143, 1)), "X", "")</f>
        <v/>
      </c>
      <c r="AJ143" s="17" t="str">
        <f>IF(AND(SUM(R143:W143) = 3, ISBLANK($X143)), "X", "")</f>
        <v/>
      </c>
      <c r="AK143" s="19" t="str">
        <f>IF(OR($L143="ground", $L143="wild"), "X", "")</f>
        <v/>
      </c>
      <c r="AL143" s="19">
        <f>$H143</f>
        <v>0</v>
      </c>
      <c r="AM143" s="17" t="str">
        <f>IF($U143 &gt; 0, "X", "")</f>
        <v/>
      </c>
      <c r="AN143" s="19" t="str">
        <f>IF(AND($R143 &gt; 0, ISBLANK($W143), ISBLANK($S143), ISBLANK($T143), ISBLANK($U143), ISBLANK($V143)), "X", "")</f>
        <v/>
      </c>
      <c r="AO143" s="19" t="str">
        <f>IF(AND(NOT(ISBLANK($O143)), ISBLANK($P143), ISBLANK($Q143)), "X", "")</f>
        <v>X</v>
      </c>
      <c r="AP143" s="19" t="str">
        <f>IF(N143&gt;65,"X","")</f>
        <v/>
      </c>
      <c r="AQ143" s="19" t="str">
        <f>IF(OR($L143="cavity", $L143="wild"), "X", "")</f>
        <v/>
      </c>
      <c r="AR143" s="17" t="str">
        <f>IF($W143 &gt; 0, "X", "")</f>
        <v/>
      </c>
      <c r="AS143" s="19" t="str">
        <f>IF(N143&lt;=30,"X","")</f>
        <v>X</v>
      </c>
      <c r="AT143" s="19" t="str">
        <f>IF(OR($L143="platform", $L143="wild"), "X", "")</f>
        <v/>
      </c>
      <c r="AU143" s="19" t="str">
        <f>IF(AND(NOT(ISBLANK($P143)), ISBLANK($Q143), ISBLANK($O143)), "X", "")</f>
        <v/>
      </c>
      <c r="AV143" s="17" t="str">
        <f>IF($V143 &gt; 0, "X", "")</f>
        <v/>
      </c>
      <c r="AW143" s="17" t="str">
        <f>IF($T143 &gt; 0, "X", "")</f>
        <v/>
      </c>
      <c r="AX143" s="19" t="str">
        <f>IF(AND(NOT(ISBLANK($Q143)), ISBLANK($O143), ISBLANK($P143)), "X", "")</f>
        <v/>
      </c>
      <c r="AY143" s="19" t="str">
        <f>IF(OR($L143="bowl", $L143="wild"), "X", "")</f>
        <v>X</v>
      </c>
    </row>
    <row r="144" spans="1:51" ht="15.75" x14ac:dyDescent="0.5">
      <c r="A144" s="40" t="s">
        <v>625</v>
      </c>
      <c r="B144" s="40" t="s">
        <v>626</v>
      </c>
      <c r="C144" s="17" t="s">
        <v>55</v>
      </c>
      <c r="D144" s="57" t="s">
        <v>56</v>
      </c>
      <c r="E144" s="30" t="s">
        <v>133</v>
      </c>
      <c r="F144" s="40" t="s">
        <v>627</v>
      </c>
      <c r="G144" s="40" t="s">
        <v>835</v>
      </c>
      <c r="H144" s="19"/>
      <c r="I144" s="19"/>
      <c r="J144" s="17"/>
      <c r="K144" s="17">
        <v>7</v>
      </c>
      <c r="L144" s="17" t="s">
        <v>99</v>
      </c>
      <c r="M144" s="17">
        <v>2</v>
      </c>
      <c r="N144" s="17">
        <v>30</v>
      </c>
      <c r="O144" s="19" t="s">
        <v>60</v>
      </c>
      <c r="P144" s="19"/>
      <c r="Q144" s="17"/>
      <c r="R144" s="19">
        <v>1</v>
      </c>
      <c r="S144" s="19"/>
      <c r="T144" s="19">
        <v>2</v>
      </c>
      <c r="U144" s="17"/>
      <c r="V144" s="19"/>
      <c r="W144" s="19"/>
      <c r="X144" s="20"/>
      <c r="Y144" s="19"/>
      <c r="Z144" s="13">
        <f>IF(ISBLANK($X144), SUM(R144:W144), 1)</f>
        <v>3</v>
      </c>
      <c r="AA144" s="19" t="s">
        <v>9</v>
      </c>
      <c r="AB144" s="19" t="s">
        <v>9</v>
      </c>
      <c r="AC144" s="22" t="s">
        <v>9</v>
      </c>
      <c r="AD144" s="19" t="s">
        <v>9</v>
      </c>
      <c r="AE144" s="19" t="str">
        <f>IF(K144&lt;4,"X","")</f>
        <v/>
      </c>
      <c r="AF144" s="19" t="str">
        <f>IF(COUNTBLANK(O144:Q144)&lt;=1,"X","")</f>
        <v/>
      </c>
      <c r="AG144" s="19">
        <f>$I144</f>
        <v>0</v>
      </c>
      <c r="AH144" s="19" t="str">
        <f>IF($S144 &gt; 0, "X", "")</f>
        <v/>
      </c>
      <c r="AI144" s="17" t="str">
        <f>IF(ISNUMBER(SEARCH("tuck", $F144, 1)), "X", "")</f>
        <v/>
      </c>
      <c r="AJ144" s="17" t="str">
        <f>IF(AND(SUM(R144:W144) = 3, ISBLANK($X144)), "X", "")</f>
        <v>X</v>
      </c>
      <c r="AK144" s="19" t="str">
        <f>IF(OR($L144="ground", $L144="wild"), "X", "")</f>
        <v>X</v>
      </c>
      <c r="AL144" s="19">
        <f>$H144</f>
        <v>0</v>
      </c>
      <c r="AM144" s="17" t="str">
        <f>IF($U144 &gt; 0, "X", "")</f>
        <v/>
      </c>
      <c r="AN144" s="19" t="str">
        <f>IF(AND($R144 &gt; 0, ISBLANK($W144), ISBLANK($S144), ISBLANK($T144), ISBLANK($U144), ISBLANK($V144)), "X", "")</f>
        <v/>
      </c>
      <c r="AO144" s="19" t="str">
        <f>IF(AND(NOT(ISBLANK($O144)), ISBLANK($P144), ISBLANK($Q144)), "X", "")</f>
        <v>X</v>
      </c>
      <c r="AP144" s="19" t="str">
        <f>IF(N144&gt;65,"X","")</f>
        <v/>
      </c>
      <c r="AQ144" s="19" t="str">
        <f>IF(OR($L144="cavity", $L144="wild"), "X", "")</f>
        <v>X</v>
      </c>
      <c r="AR144" s="17" t="str">
        <f>IF($W144 &gt; 0, "X", "")</f>
        <v/>
      </c>
      <c r="AS144" s="19" t="str">
        <f>IF(N144&lt;=30,"X","")</f>
        <v>X</v>
      </c>
      <c r="AT144" s="19" t="str">
        <f>IF(OR($L144="platform", $L144="wild"), "X", "")</f>
        <v>X</v>
      </c>
      <c r="AU144" s="19" t="str">
        <f>IF(AND(NOT(ISBLANK($P144)), ISBLANK($Q144), ISBLANK($O144)), "X", "")</f>
        <v/>
      </c>
      <c r="AV144" s="17" t="str">
        <f>IF($V144 &gt; 0, "X", "")</f>
        <v/>
      </c>
      <c r="AW144" s="17" t="str">
        <f>IF($T144 &gt; 0, "X", "")</f>
        <v>X</v>
      </c>
      <c r="AX144" s="19" t="str">
        <f>IF(AND(NOT(ISBLANK($Q144)), ISBLANK($O144), ISBLANK($P144)), "X", "")</f>
        <v/>
      </c>
      <c r="AY144" s="19" t="str">
        <f>IF(OR($L144="bowl", $L144="wild"), "X", "")</f>
        <v>X</v>
      </c>
    </row>
    <row r="145" spans="1:51" ht="15.75" x14ac:dyDescent="0.5">
      <c r="A145" s="39" t="s">
        <v>357</v>
      </c>
      <c r="B145" s="39" t="s">
        <v>358</v>
      </c>
      <c r="C145" s="17" t="s">
        <v>69</v>
      </c>
      <c r="D145" s="57" t="s">
        <v>97</v>
      </c>
      <c r="E145" s="30" t="s">
        <v>10</v>
      </c>
      <c r="F145" s="18" t="s">
        <v>359</v>
      </c>
      <c r="G145" s="40" t="s">
        <v>873</v>
      </c>
      <c r="H145" s="19"/>
      <c r="I145" s="19" t="s">
        <v>60</v>
      </c>
      <c r="J145" s="17"/>
      <c r="K145" s="17">
        <v>3</v>
      </c>
      <c r="L145" s="17" t="s">
        <v>75</v>
      </c>
      <c r="M145" s="17">
        <v>2</v>
      </c>
      <c r="N145" s="17">
        <v>99</v>
      </c>
      <c r="O145" s="19"/>
      <c r="P145" s="19" t="s">
        <v>60</v>
      </c>
      <c r="Q145" s="17" t="s">
        <v>60</v>
      </c>
      <c r="R145" s="19">
        <v>1</v>
      </c>
      <c r="S145" s="17"/>
      <c r="T145" s="19"/>
      <c r="U145" s="19"/>
      <c r="V145" s="19"/>
      <c r="W145" s="19">
        <v>2</v>
      </c>
      <c r="X145" s="20"/>
      <c r="Y145" s="19"/>
      <c r="Z145" s="13">
        <f>IF(ISBLANK($X145), SUM(R145:W145), 1)</f>
        <v>3</v>
      </c>
      <c r="AA145" s="19" t="s">
        <v>9</v>
      </c>
      <c r="AB145" s="19" t="s">
        <v>9</v>
      </c>
      <c r="AC145" s="22" t="s">
        <v>9</v>
      </c>
      <c r="AD145" s="19" t="s">
        <v>9</v>
      </c>
      <c r="AE145" s="19" t="str">
        <f>IF(K145&lt;4,"X","")</f>
        <v>X</v>
      </c>
      <c r="AF145" s="19" t="str">
        <f>IF(COUNTBLANK(O145:Q145)&lt;=1,"X","")</f>
        <v>X</v>
      </c>
      <c r="AG145" s="19" t="str">
        <f>$I145</f>
        <v>X</v>
      </c>
      <c r="AH145" s="19" t="str">
        <f>IF($S145 &gt; 0, "X", "")</f>
        <v/>
      </c>
      <c r="AI145" s="17" t="str">
        <f>IF(ISNUMBER(SEARCH("tuck", $F145, 1)), "X", "")</f>
        <v>X</v>
      </c>
      <c r="AJ145" s="17" t="str">
        <f>IF(AND(SUM(R145:W145) = 3, ISBLANK($X145)), "X", "")</f>
        <v>X</v>
      </c>
      <c r="AK145" s="19" t="str">
        <f>IF(OR($L145="ground", $L145="wild"), "X", "")</f>
        <v/>
      </c>
      <c r="AL145" s="19">
        <f>$H145</f>
        <v>0</v>
      </c>
      <c r="AM145" s="17" t="str">
        <f>IF($U145 &gt; 0, "X", "")</f>
        <v/>
      </c>
      <c r="AN145" s="19" t="str">
        <f>IF(AND($R145 &gt; 0, ISBLANK($W145), ISBLANK($S145), ISBLANK($T145), ISBLANK($U145), ISBLANK($V145)), "X", "")</f>
        <v/>
      </c>
      <c r="AO145" s="19" t="str">
        <f>IF(AND(NOT(ISBLANK($O145)), ISBLANK($P145), ISBLANK($Q145)), "X", "")</f>
        <v/>
      </c>
      <c r="AP145" s="19" t="str">
        <f>IF(N145&gt;65,"X","")</f>
        <v>X</v>
      </c>
      <c r="AQ145" s="19" t="str">
        <f>IF(OR($L145="cavity", $L145="wild"), "X", "")</f>
        <v/>
      </c>
      <c r="AR145" s="17" t="str">
        <f>IF($W145 &gt; 0, "X", "")</f>
        <v>X</v>
      </c>
      <c r="AS145" s="19" t="str">
        <f>IF(N145&lt;=30,"X","")</f>
        <v/>
      </c>
      <c r="AT145" s="19" t="str">
        <f>IF(OR($L145="platform", $L145="wild"), "X", "")</f>
        <v>X</v>
      </c>
      <c r="AU145" s="19" t="str">
        <f>IF(AND(NOT(ISBLANK($P145)), ISBLANK($Q145), ISBLANK($O145)), "X", "")</f>
        <v/>
      </c>
      <c r="AV145" s="17" t="str">
        <f>IF($V145 &gt; 0, "X", "")</f>
        <v/>
      </c>
      <c r="AW145" s="17" t="str">
        <f>IF($T145 &gt; 0, "X", "")</f>
        <v/>
      </c>
      <c r="AX145" s="19" t="str">
        <f>IF(AND(NOT(ISBLANK($Q145)), ISBLANK($O145), ISBLANK($P145)), "X", "")</f>
        <v/>
      </c>
      <c r="AY145" s="19" t="str">
        <f>IF(OR($L145="bowl", $L145="wild"), "X", "")</f>
        <v/>
      </c>
    </row>
    <row r="146" spans="1:51" ht="15.75" x14ac:dyDescent="0.5">
      <c r="A146" s="40" t="s">
        <v>628</v>
      </c>
      <c r="B146" s="40" t="s">
        <v>629</v>
      </c>
      <c r="C146" s="17" t="s">
        <v>55</v>
      </c>
      <c r="D146" s="34" t="s">
        <v>56</v>
      </c>
      <c r="E146" s="30" t="s">
        <v>118</v>
      </c>
      <c r="F146" s="18" t="s">
        <v>630</v>
      </c>
      <c r="G146" s="40"/>
      <c r="H146" s="19"/>
      <c r="I146" s="19"/>
      <c r="J146" s="17"/>
      <c r="K146" s="17">
        <v>5</v>
      </c>
      <c r="L146" s="17" t="s">
        <v>59</v>
      </c>
      <c r="M146" s="17">
        <v>4</v>
      </c>
      <c r="N146" s="17">
        <v>61</v>
      </c>
      <c r="O146" s="19"/>
      <c r="P146" s="17"/>
      <c r="Q146" s="19" t="s">
        <v>60</v>
      </c>
      <c r="R146" s="19">
        <v>1</v>
      </c>
      <c r="S146" s="19"/>
      <c r="T146" s="19"/>
      <c r="U146" s="19">
        <v>1</v>
      </c>
      <c r="V146" s="19"/>
      <c r="W146" s="19"/>
      <c r="X146" s="20"/>
      <c r="Y146" s="19"/>
      <c r="Z146" s="13">
        <f>IF(ISBLANK($X146), SUM(R146:W146), 1)</f>
        <v>2</v>
      </c>
      <c r="AA146" s="19" t="s">
        <v>9</v>
      </c>
      <c r="AB146" s="19" t="s">
        <v>9</v>
      </c>
      <c r="AC146" s="22" t="s">
        <v>9</v>
      </c>
      <c r="AD146" s="19" t="s">
        <v>9</v>
      </c>
      <c r="AE146" s="19" t="str">
        <f>IF(K146&lt;4,"X","")</f>
        <v/>
      </c>
      <c r="AF146" s="19" t="str">
        <f>IF(COUNTBLANK(O146:Q146)&lt;=1,"X","")</f>
        <v/>
      </c>
      <c r="AG146" s="19">
        <f>$I146</f>
        <v>0</v>
      </c>
      <c r="AH146" s="19" t="str">
        <f>IF($S146 &gt; 0, "X", "")</f>
        <v/>
      </c>
      <c r="AI146" s="17" t="str">
        <f>IF(ISNUMBER(SEARCH("tuck", $F146, 1)), "X", "")</f>
        <v/>
      </c>
      <c r="AJ146" s="17" t="str">
        <f>IF(AND(SUM(R146:W146) = 3, ISBLANK($X146)), "X", "")</f>
        <v/>
      </c>
      <c r="AK146" s="19" t="str">
        <f>IF(OR($L146="ground", $L146="wild"), "X", "")</f>
        <v/>
      </c>
      <c r="AL146" s="19">
        <f>$H146</f>
        <v>0</v>
      </c>
      <c r="AM146" s="17" t="str">
        <f>IF($U146 &gt; 0, "X", "")</f>
        <v>X</v>
      </c>
      <c r="AN146" s="19" t="str">
        <f>IF(AND($R146 &gt; 0, ISBLANK($W146), ISBLANK($S146), ISBLANK($T146), ISBLANK($U146), ISBLANK($V146)), "X", "")</f>
        <v/>
      </c>
      <c r="AO146" s="19" t="str">
        <f>IF(AND(NOT(ISBLANK($O146)), ISBLANK($P146), ISBLANK($Q146)), "X", "")</f>
        <v/>
      </c>
      <c r="AP146" s="19" t="str">
        <f>IF(N146&gt;65,"X","")</f>
        <v/>
      </c>
      <c r="AQ146" s="19" t="str">
        <f>IF(OR($L146="cavity", $L146="wild"), "X", "")</f>
        <v>X</v>
      </c>
      <c r="AR146" s="17" t="str">
        <f>IF($W146 &gt; 0, "X", "")</f>
        <v/>
      </c>
      <c r="AS146" s="19" t="str">
        <f>IF(N146&lt;=30,"X","")</f>
        <v/>
      </c>
      <c r="AT146" s="19" t="str">
        <f>IF(OR($L146="platform", $L146="wild"), "X", "")</f>
        <v/>
      </c>
      <c r="AU146" s="19" t="str">
        <f>IF(AND(NOT(ISBLANK($P146)), ISBLANK($Q146), ISBLANK($O146)), "X", "")</f>
        <v/>
      </c>
      <c r="AV146" s="17" t="str">
        <f>IF($V146 &gt; 0, "X", "")</f>
        <v/>
      </c>
      <c r="AW146" s="17" t="str">
        <f>IF($T146 &gt; 0, "X", "")</f>
        <v/>
      </c>
      <c r="AX146" s="19" t="str">
        <f>IF(AND(NOT(ISBLANK($Q146)), ISBLANK($O146), ISBLANK($P146)), "X", "")</f>
        <v>X</v>
      </c>
      <c r="AY146" s="19" t="str">
        <f>IF(OR($L146="bowl", $L146="wild"), "X", "")</f>
        <v/>
      </c>
    </row>
    <row r="147" spans="1:51" ht="15.75" x14ac:dyDescent="0.5">
      <c r="A147" s="40" t="s">
        <v>631</v>
      </c>
      <c r="B147" s="40" t="s">
        <v>632</v>
      </c>
      <c r="C147" s="17" t="s">
        <v>55</v>
      </c>
      <c r="D147" s="57"/>
      <c r="E147" s="30"/>
      <c r="F147" s="18"/>
      <c r="G147" s="40"/>
      <c r="H147" s="19"/>
      <c r="I147" s="19"/>
      <c r="J147" s="17"/>
      <c r="K147" s="17">
        <v>7</v>
      </c>
      <c r="L147" s="17" t="s">
        <v>87</v>
      </c>
      <c r="M147" s="17">
        <v>3</v>
      </c>
      <c r="N147" s="17">
        <v>18</v>
      </c>
      <c r="O147" s="17" t="s">
        <v>60</v>
      </c>
      <c r="P147" s="19"/>
      <c r="Q147" s="19"/>
      <c r="R147" s="19">
        <v>2</v>
      </c>
      <c r="S147" s="17"/>
      <c r="T147" s="19"/>
      <c r="U147" s="19"/>
      <c r="V147" s="19"/>
      <c r="W147" s="19"/>
      <c r="X147" s="20"/>
      <c r="Y147" s="19"/>
      <c r="Z147" s="13">
        <f>IF(ISBLANK($X147), SUM(R147:W147), 1)</f>
        <v>2</v>
      </c>
      <c r="AA147" s="19" t="s">
        <v>9</v>
      </c>
      <c r="AB147" s="19" t="s">
        <v>9</v>
      </c>
      <c r="AC147" s="22" t="s">
        <v>9</v>
      </c>
      <c r="AD147" s="19" t="s">
        <v>9</v>
      </c>
      <c r="AE147" s="19" t="str">
        <f>IF(K147&lt;4,"X","")</f>
        <v/>
      </c>
      <c r="AF147" s="19" t="str">
        <f>IF(COUNTBLANK(O147:Q147)&lt;=1,"X","")</f>
        <v/>
      </c>
      <c r="AG147" s="19">
        <f>$I147</f>
        <v>0</v>
      </c>
      <c r="AH147" s="19" t="str">
        <f>IF($S147 &gt; 0, "X", "")</f>
        <v/>
      </c>
      <c r="AI147" s="17" t="str">
        <f>IF(ISNUMBER(SEARCH("tuck", $F147, 1)), "X", "")</f>
        <v/>
      </c>
      <c r="AJ147" s="17" t="str">
        <f>IF(AND(SUM(R147:W147) = 3, ISBLANK($X147)), "X", "")</f>
        <v/>
      </c>
      <c r="AK147" s="19" t="str">
        <f>IF(OR($L147="ground", $L147="wild"), "X", "")</f>
        <v/>
      </c>
      <c r="AL147" s="19">
        <f>$H147</f>
        <v>0</v>
      </c>
      <c r="AM147" s="17" t="str">
        <f>IF($U147 &gt; 0, "X", "")</f>
        <v/>
      </c>
      <c r="AN147" s="19" t="str">
        <f>IF(AND($R147 &gt; 0, ISBLANK($W147), ISBLANK($S147), ISBLANK($T147), ISBLANK($U147), ISBLANK($V147)), "X", "")</f>
        <v>X</v>
      </c>
      <c r="AO147" s="19" t="str">
        <f>IF(AND(NOT(ISBLANK($O147)), ISBLANK($P147), ISBLANK($Q147)), "X", "")</f>
        <v>X</v>
      </c>
      <c r="AP147" s="19" t="str">
        <f>IF(N147&gt;65,"X","")</f>
        <v/>
      </c>
      <c r="AQ147" s="19" t="str">
        <f>IF(OR($L147="cavity", $L147="wild"), "X", "")</f>
        <v/>
      </c>
      <c r="AR147" s="17" t="str">
        <f>IF($W147 &gt; 0, "X", "")</f>
        <v/>
      </c>
      <c r="AS147" s="19" t="str">
        <f>IF(N147&lt;=30,"X","")</f>
        <v>X</v>
      </c>
      <c r="AT147" s="19" t="str">
        <f>IF(OR($L147="platform", $L147="wild"), "X", "")</f>
        <v/>
      </c>
      <c r="AU147" s="19" t="str">
        <f>IF(AND(NOT(ISBLANK($P147)), ISBLANK($Q147), ISBLANK($O147)), "X", "")</f>
        <v/>
      </c>
      <c r="AV147" s="17" t="str">
        <f>IF($V147 &gt; 0, "X", "")</f>
        <v/>
      </c>
      <c r="AW147" s="17" t="str">
        <f>IF($T147 &gt; 0, "X", "")</f>
        <v/>
      </c>
      <c r="AX147" s="19" t="str">
        <f>IF(AND(NOT(ISBLANK($Q147)), ISBLANK($O147), ISBLANK($P147)), "X", "")</f>
        <v/>
      </c>
      <c r="AY147" s="19" t="str">
        <f>IF(OR($L147="bowl", $L147="wild"), "X", "")</f>
        <v>X</v>
      </c>
    </row>
    <row r="148" spans="1:51" ht="15.75" x14ac:dyDescent="0.5">
      <c r="A148" s="40" t="s">
        <v>633</v>
      </c>
      <c r="B148" s="40" t="s">
        <v>634</v>
      </c>
      <c r="C148" s="17" t="s">
        <v>55</v>
      </c>
      <c r="D148" s="57" t="s">
        <v>63</v>
      </c>
      <c r="E148" s="16" t="s">
        <v>10</v>
      </c>
      <c r="F148" s="18" t="s">
        <v>635</v>
      </c>
      <c r="G148" s="40" t="s">
        <v>848</v>
      </c>
      <c r="H148" s="19"/>
      <c r="I148" s="19" t="s">
        <v>60</v>
      </c>
      <c r="J148" s="19"/>
      <c r="K148" s="19">
        <v>5</v>
      </c>
      <c r="L148" s="19" t="s">
        <v>66</v>
      </c>
      <c r="M148" s="19">
        <v>4</v>
      </c>
      <c r="N148" s="19">
        <v>30</v>
      </c>
      <c r="O148" s="17"/>
      <c r="P148" s="19" t="s">
        <v>60</v>
      </c>
      <c r="Q148" s="19"/>
      <c r="R148" s="19">
        <v>1</v>
      </c>
      <c r="S148" s="19">
        <v>1</v>
      </c>
      <c r="T148" s="19"/>
      <c r="U148" s="19"/>
      <c r="V148" s="19"/>
      <c r="W148" s="19"/>
      <c r="X148" s="20"/>
      <c r="Y148" s="19"/>
      <c r="Z148" s="13">
        <f>IF(ISBLANK($X148), SUM(R148:W148), 1)</f>
        <v>2</v>
      </c>
      <c r="AA148" s="19" t="s">
        <v>9</v>
      </c>
      <c r="AB148" s="19" t="s">
        <v>9</v>
      </c>
      <c r="AC148" s="22" t="s">
        <v>9</v>
      </c>
      <c r="AD148" s="19" t="s">
        <v>9</v>
      </c>
      <c r="AE148" s="19" t="str">
        <f>IF(K148&lt;4,"X","")</f>
        <v/>
      </c>
      <c r="AF148" s="19" t="str">
        <f>IF(COUNTBLANK(O148:Q148)&lt;=1,"X","")</f>
        <v/>
      </c>
      <c r="AG148" s="19" t="str">
        <f>$I148</f>
        <v>X</v>
      </c>
      <c r="AH148" s="19" t="str">
        <f>IF($S148 &gt; 0, "X", "")</f>
        <v>X</v>
      </c>
      <c r="AI148" s="17" t="str">
        <f>IF(ISNUMBER(SEARCH("tuck", $F148, 1)), "X", "")</f>
        <v>X</v>
      </c>
      <c r="AJ148" s="17" t="str">
        <f>IF(AND(SUM(R148:W148) = 3, ISBLANK($X148)), "X", "")</f>
        <v/>
      </c>
      <c r="AK148" s="19" t="str">
        <f>IF(OR($L148="ground", $L148="wild"), "X", "")</f>
        <v>X</v>
      </c>
      <c r="AL148" s="19">
        <f>$H148</f>
        <v>0</v>
      </c>
      <c r="AM148" s="17" t="str">
        <f>IF($U148 &gt; 0, "X", "")</f>
        <v/>
      </c>
      <c r="AN148" s="19" t="str">
        <f>IF(AND($R148 &gt; 0, ISBLANK($W148), ISBLANK($S148), ISBLANK($T148), ISBLANK($U148), ISBLANK($V148)), "X", "")</f>
        <v/>
      </c>
      <c r="AO148" s="19" t="str">
        <f>IF(AND(NOT(ISBLANK($O148)), ISBLANK($P148), ISBLANK($Q148)), "X", "")</f>
        <v/>
      </c>
      <c r="AP148" s="19" t="str">
        <f>IF(N148&gt;65,"X","")</f>
        <v/>
      </c>
      <c r="AQ148" s="19" t="str">
        <f>IF(OR($L148="cavity", $L148="wild"), "X", "")</f>
        <v/>
      </c>
      <c r="AR148" s="17" t="str">
        <f>IF($W148 &gt; 0, "X", "")</f>
        <v/>
      </c>
      <c r="AS148" s="19" t="str">
        <f>IF(N148&lt;=30,"X","")</f>
        <v>X</v>
      </c>
      <c r="AT148" s="19" t="str">
        <f>IF(OR($L148="platform", $L148="wild"), "X", "")</f>
        <v/>
      </c>
      <c r="AU148" s="19" t="str">
        <f>IF(AND(NOT(ISBLANK($P148)), ISBLANK($Q148), ISBLANK($O148)), "X", "")</f>
        <v>X</v>
      </c>
      <c r="AV148" s="17" t="str">
        <f>IF($V148 &gt; 0, "X", "")</f>
        <v/>
      </c>
      <c r="AW148" s="17" t="str">
        <f>IF($T148 &gt; 0, "X", "")</f>
        <v/>
      </c>
      <c r="AX148" s="19" t="str">
        <f>IF(AND(NOT(ISBLANK($Q148)), ISBLANK($O148), ISBLANK($P148)), "X", "")</f>
        <v/>
      </c>
      <c r="AY148" s="19" t="str">
        <f>IF(OR($L148="bowl", $L148="wild"), "X", "")</f>
        <v/>
      </c>
    </row>
    <row r="149" spans="1:51" ht="15.75" x14ac:dyDescent="0.5">
      <c r="A149" s="40" t="s">
        <v>636</v>
      </c>
      <c r="B149" s="40" t="s">
        <v>637</v>
      </c>
      <c r="C149" s="17" t="s">
        <v>55</v>
      </c>
      <c r="D149" s="57" t="s">
        <v>56</v>
      </c>
      <c r="E149" s="30" t="s">
        <v>10</v>
      </c>
      <c r="F149" s="18" t="s">
        <v>78</v>
      </c>
      <c r="G149" s="40" t="s">
        <v>849</v>
      </c>
      <c r="H149" s="19"/>
      <c r="I149" s="17" t="s">
        <v>60</v>
      </c>
      <c r="J149" s="17"/>
      <c r="K149" s="17">
        <v>3</v>
      </c>
      <c r="L149" s="17" t="s">
        <v>87</v>
      </c>
      <c r="M149" s="17">
        <v>6</v>
      </c>
      <c r="N149" s="17">
        <v>25</v>
      </c>
      <c r="O149" s="19" t="s">
        <v>60</v>
      </c>
      <c r="P149" s="17" t="s">
        <v>60</v>
      </c>
      <c r="Q149" s="17" t="s">
        <v>60</v>
      </c>
      <c r="R149" s="17"/>
      <c r="S149" s="19">
        <v>1</v>
      </c>
      <c r="T149" s="19">
        <v>1</v>
      </c>
      <c r="U149" s="19"/>
      <c r="V149" s="19"/>
      <c r="W149" s="17"/>
      <c r="X149" s="20"/>
      <c r="Y149" s="19"/>
      <c r="Z149" s="13">
        <f>IF(ISBLANK($X149), SUM(R149:W149), 1)</f>
        <v>2</v>
      </c>
      <c r="AA149" s="34" t="s">
        <v>9</v>
      </c>
      <c r="AB149" s="34" t="s">
        <v>9</v>
      </c>
      <c r="AC149" s="22" t="s">
        <v>9</v>
      </c>
      <c r="AD149" s="34" t="s">
        <v>9</v>
      </c>
      <c r="AE149" s="19" t="str">
        <f>IF(K149&lt;4,"X","")</f>
        <v>X</v>
      </c>
      <c r="AF149" s="19" t="str">
        <f>IF(COUNTBLANK(O149:Q149)&lt;=1,"X","")</f>
        <v>X</v>
      </c>
      <c r="AG149" s="19" t="str">
        <f>$I149</f>
        <v>X</v>
      </c>
      <c r="AH149" s="19" t="str">
        <f>IF($S149 &gt; 0, "X", "")</f>
        <v>X</v>
      </c>
      <c r="AI149" s="17" t="str">
        <f>IF(ISNUMBER(SEARCH("tuck", $F149, 1)), "X", "")</f>
        <v>X</v>
      </c>
      <c r="AJ149" s="17" t="str">
        <f>IF(AND(SUM(R149:W149) = 3, ISBLANK($X149)), "X", "")</f>
        <v/>
      </c>
      <c r="AK149" s="19" t="str">
        <f>IF(OR($L149="ground", $L149="wild"), "X", "")</f>
        <v/>
      </c>
      <c r="AL149" s="19">
        <f>$H149</f>
        <v>0</v>
      </c>
      <c r="AM149" s="17" t="str">
        <f>IF($U149 &gt; 0, "X", "")</f>
        <v/>
      </c>
      <c r="AN149" s="19" t="str">
        <f>IF(AND($R149 &gt; 0, ISBLANK($W149), ISBLANK($S149), ISBLANK($T149), ISBLANK($U149), ISBLANK($V149)), "X", "")</f>
        <v/>
      </c>
      <c r="AO149" s="19" t="str">
        <f>IF(AND(NOT(ISBLANK($O149)), ISBLANK($P149), ISBLANK($Q149)), "X", "")</f>
        <v/>
      </c>
      <c r="AP149" s="19" t="str">
        <f>IF(N149&gt;65,"X","")</f>
        <v/>
      </c>
      <c r="AQ149" s="19" t="str">
        <f>IF(OR($L149="cavity", $L149="wild"), "X", "")</f>
        <v/>
      </c>
      <c r="AR149" s="17" t="str">
        <f>IF($W149 &gt; 0, "X", "")</f>
        <v/>
      </c>
      <c r="AS149" s="19" t="str">
        <f>IF(N149&lt;=30,"X","")</f>
        <v>X</v>
      </c>
      <c r="AT149" s="19" t="str">
        <f>IF(OR($L149="platform", $L149="wild"), "X", "")</f>
        <v/>
      </c>
      <c r="AU149" s="19" t="str">
        <f>IF(AND(NOT(ISBLANK($P149)), ISBLANK($Q149), ISBLANK($O149)), "X", "")</f>
        <v/>
      </c>
      <c r="AV149" s="17" t="str">
        <f>IF($V149 &gt; 0, "X", "")</f>
        <v/>
      </c>
      <c r="AW149" s="17" t="str">
        <f>IF($T149 &gt; 0, "X", "")</f>
        <v>X</v>
      </c>
      <c r="AX149" s="19" t="str">
        <f>IF(AND(NOT(ISBLANK($Q149)), ISBLANK($O149), ISBLANK($P149)), "X", "")</f>
        <v/>
      </c>
      <c r="AY149" s="19" t="str">
        <f>IF(OR($L149="bowl", $L149="wild"), "X", "")</f>
        <v>X</v>
      </c>
    </row>
    <row r="150" spans="1:51" ht="15.75" x14ac:dyDescent="0.5">
      <c r="A150" s="39" t="s">
        <v>362</v>
      </c>
      <c r="B150" s="39" t="s">
        <v>363</v>
      </c>
      <c r="C150" s="17" t="s">
        <v>69</v>
      </c>
      <c r="D150" s="57" t="s">
        <v>97</v>
      </c>
      <c r="E150" s="16" t="s">
        <v>10</v>
      </c>
      <c r="F150" s="18" t="s">
        <v>364</v>
      </c>
      <c r="G150" s="40"/>
      <c r="H150" s="19"/>
      <c r="I150" s="19" t="s">
        <v>60</v>
      </c>
      <c r="J150" s="19"/>
      <c r="K150" s="19">
        <v>6</v>
      </c>
      <c r="L150" s="19" t="s">
        <v>59</v>
      </c>
      <c r="M150" s="19">
        <v>5</v>
      </c>
      <c r="N150" s="19">
        <v>22</v>
      </c>
      <c r="O150" s="19"/>
      <c r="P150" s="19" t="s">
        <v>60</v>
      </c>
      <c r="Q150" s="17"/>
      <c r="R150" s="19"/>
      <c r="S150" s="19">
        <v>1</v>
      </c>
      <c r="T150" s="19">
        <v>1</v>
      </c>
      <c r="U150" s="19"/>
      <c r="V150" s="19"/>
      <c r="W150" s="19"/>
      <c r="X150" s="20"/>
      <c r="Y150" s="19"/>
      <c r="Z150" s="13">
        <f>IF(ISBLANK($X150), SUM(R150:W150), 1)</f>
        <v>2</v>
      </c>
      <c r="AA150" s="19" t="s">
        <v>9</v>
      </c>
      <c r="AB150" s="19" t="s">
        <v>9</v>
      </c>
      <c r="AC150" s="22" t="s">
        <v>9</v>
      </c>
      <c r="AD150" s="19" t="s">
        <v>9</v>
      </c>
      <c r="AE150" s="19" t="str">
        <f>IF(K150&lt;4,"X","")</f>
        <v/>
      </c>
      <c r="AF150" s="19" t="str">
        <f>IF(COUNTBLANK(O150:Q150)&lt;=1,"X","")</f>
        <v/>
      </c>
      <c r="AG150" s="19" t="str">
        <f>$I150</f>
        <v>X</v>
      </c>
      <c r="AH150" s="19" t="str">
        <f>IF($S150 &gt; 0, "X", "")</f>
        <v>X</v>
      </c>
      <c r="AI150" s="17" t="str">
        <f>IF(ISNUMBER(SEARCH("tuck", $F150, 1)), "X", "")</f>
        <v>X</v>
      </c>
      <c r="AJ150" s="17" t="str">
        <f>IF(AND(SUM(R150:W150) = 3, ISBLANK($X150)), "X", "")</f>
        <v/>
      </c>
      <c r="AK150" s="19" t="str">
        <f>IF(OR($L150="ground", $L150="wild"), "X", "")</f>
        <v/>
      </c>
      <c r="AL150" s="19">
        <f>$H150</f>
        <v>0</v>
      </c>
      <c r="AM150" s="17" t="str">
        <f>IF($U150 &gt; 0, "X", "")</f>
        <v/>
      </c>
      <c r="AN150" s="19" t="str">
        <f>IF(AND($R150 &gt; 0, ISBLANK($W150), ISBLANK($S150), ISBLANK($T150), ISBLANK($U150), ISBLANK($V150)), "X", "")</f>
        <v/>
      </c>
      <c r="AO150" s="19" t="str">
        <f>IF(AND(NOT(ISBLANK($O150)), ISBLANK($P150), ISBLANK($Q150)), "X", "")</f>
        <v/>
      </c>
      <c r="AP150" s="19" t="str">
        <f>IF(N150&gt;65,"X","")</f>
        <v/>
      </c>
      <c r="AQ150" s="19" t="str">
        <f>IF(OR($L150="cavity", $L150="wild"), "X", "")</f>
        <v>X</v>
      </c>
      <c r="AR150" s="17" t="str">
        <f>IF($W150 &gt; 0, "X", "")</f>
        <v/>
      </c>
      <c r="AS150" s="19" t="str">
        <f>IF(N150&lt;=30,"X","")</f>
        <v>X</v>
      </c>
      <c r="AT150" s="19" t="str">
        <f>IF(OR($L150="platform", $L150="wild"), "X", "")</f>
        <v/>
      </c>
      <c r="AU150" s="19" t="str">
        <f>IF(AND(NOT(ISBLANK($P150)), ISBLANK($Q150), ISBLANK($O150)), "X", "")</f>
        <v>X</v>
      </c>
      <c r="AV150" s="17" t="str">
        <f>IF($V150 &gt; 0, "X", "")</f>
        <v/>
      </c>
      <c r="AW150" s="17" t="str">
        <f>IF($T150 &gt; 0, "X", "")</f>
        <v>X</v>
      </c>
      <c r="AX150" s="19" t="str">
        <f>IF(AND(NOT(ISBLANK($Q150)), ISBLANK($O150), ISBLANK($P150)), "X", "")</f>
        <v/>
      </c>
      <c r="AY150" s="19" t="str">
        <f>IF(OR($L150="bowl", $L150="wild"), "X", "")</f>
        <v/>
      </c>
    </row>
    <row r="151" spans="1:51" ht="15.75" x14ac:dyDescent="0.5">
      <c r="A151" s="40" t="s">
        <v>638</v>
      </c>
      <c r="B151" s="40" t="s">
        <v>639</v>
      </c>
      <c r="C151" s="17" t="s">
        <v>55</v>
      </c>
      <c r="D151" s="57" t="s">
        <v>85</v>
      </c>
      <c r="E151" s="16" t="s">
        <v>118</v>
      </c>
      <c r="F151" s="40" t="s">
        <v>640</v>
      </c>
      <c r="G151" s="40" t="s">
        <v>856</v>
      </c>
      <c r="H151" s="19"/>
      <c r="I151" s="19"/>
      <c r="J151" s="19"/>
      <c r="K151" s="19">
        <v>1</v>
      </c>
      <c r="L151" s="19" t="s">
        <v>59</v>
      </c>
      <c r="M151" s="19">
        <v>5</v>
      </c>
      <c r="N151" s="19">
        <v>15</v>
      </c>
      <c r="O151" s="17" t="s">
        <v>60</v>
      </c>
      <c r="P151" s="19" t="s">
        <v>60</v>
      </c>
      <c r="Q151" s="19"/>
      <c r="R151" s="19">
        <v>1</v>
      </c>
      <c r="S151" s="19"/>
      <c r="T151" s="19"/>
      <c r="U151" s="19"/>
      <c r="V151" s="19"/>
      <c r="W151" s="19"/>
      <c r="X151" s="20"/>
      <c r="Y151" s="19"/>
      <c r="Z151" s="13">
        <f>IF(ISBLANK($X151), SUM(R151:W151), 1)</f>
        <v>1</v>
      </c>
      <c r="AA151" s="19" t="s">
        <v>9</v>
      </c>
      <c r="AB151" s="19" t="s">
        <v>9</v>
      </c>
      <c r="AC151" s="22" t="s">
        <v>9</v>
      </c>
      <c r="AD151" s="19" t="s">
        <v>9</v>
      </c>
      <c r="AE151" s="19" t="str">
        <f>IF(K151&lt;4,"X","")</f>
        <v>X</v>
      </c>
      <c r="AF151" s="19" t="str">
        <f>IF(COUNTBLANK(O151:Q151)&lt;=1,"X","")</f>
        <v>X</v>
      </c>
      <c r="AG151" s="19">
        <f>$I151</f>
        <v>0</v>
      </c>
      <c r="AH151" s="19" t="str">
        <f>IF($S151 &gt; 0, "X", "")</f>
        <v/>
      </c>
      <c r="AI151" s="17" t="str">
        <f>IF(ISNUMBER(SEARCH("tuck", $F151, 1)), "X", "")</f>
        <v/>
      </c>
      <c r="AJ151" s="17" t="str">
        <f>IF(AND(SUM(R151:W151) = 3, ISBLANK($X151)), "X", "")</f>
        <v/>
      </c>
      <c r="AK151" s="19" t="str">
        <f>IF(OR($L151="ground", $L151="wild"), "X", "")</f>
        <v/>
      </c>
      <c r="AL151" s="19">
        <f>$H151</f>
        <v>0</v>
      </c>
      <c r="AM151" s="17" t="str">
        <f>IF($U151 &gt; 0, "X", "")</f>
        <v/>
      </c>
      <c r="AN151" s="19" t="str">
        <f>IF(AND($R151 &gt; 0, ISBLANK($W151), ISBLANK($S151), ISBLANK($T151), ISBLANK($U151), ISBLANK($V151)), "X", "")</f>
        <v>X</v>
      </c>
      <c r="AO151" s="19" t="str">
        <f>IF(AND(NOT(ISBLANK($O151)), ISBLANK($P151), ISBLANK($Q151)), "X", "")</f>
        <v/>
      </c>
      <c r="AP151" s="19" t="str">
        <f>IF(N151&gt;65,"X","")</f>
        <v/>
      </c>
      <c r="AQ151" s="19" t="str">
        <f>IF(OR($L151="cavity", $L151="wild"), "X", "")</f>
        <v>X</v>
      </c>
      <c r="AR151" s="17" t="str">
        <f>IF($W151 &gt; 0, "X", "")</f>
        <v/>
      </c>
      <c r="AS151" s="19" t="str">
        <f>IF(N151&lt;=30,"X","")</f>
        <v>X</v>
      </c>
      <c r="AT151" s="19" t="str">
        <f>IF(OR($L151="platform", $L151="wild"), "X", "")</f>
        <v/>
      </c>
      <c r="AU151" s="19" t="str">
        <f>IF(AND(NOT(ISBLANK($P151)), ISBLANK($Q151), ISBLANK($O151)), "X", "")</f>
        <v/>
      </c>
      <c r="AV151" s="17" t="str">
        <f>IF($V151 &gt; 0, "X", "")</f>
        <v/>
      </c>
      <c r="AW151" s="17" t="str">
        <f>IF($T151 &gt; 0, "X", "")</f>
        <v/>
      </c>
      <c r="AX151" s="19" t="str">
        <f>IF(AND(NOT(ISBLANK($Q151)), ISBLANK($O151), ISBLANK($P151)), "X", "")</f>
        <v/>
      </c>
      <c r="AY151" s="19" t="str">
        <f>IF(OR($L151="bowl", $L151="wild"), "X", "")</f>
        <v/>
      </c>
    </row>
    <row r="152" spans="1:51" ht="15.75" x14ac:dyDescent="0.5">
      <c r="A152" s="40" t="s">
        <v>408</v>
      </c>
      <c r="B152" s="40" t="s">
        <v>409</v>
      </c>
      <c r="C152" s="17" t="s">
        <v>55</v>
      </c>
      <c r="D152" s="57" t="s">
        <v>85</v>
      </c>
      <c r="E152" s="16" t="s">
        <v>118</v>
      </c>
      <c r="F152" s="18" t="s">
        <v>149</v>
      </c>
      <c r="G152" s="40" t="s">
        <v>855</v>
      </c>
      <c r="H152" s="19"/>
      <c r="I152" s="17"/>
      <c r="J152" s="19" t="s">
        <v>60</v>
      </c>
      <c r="K152" s="19">
        <v>5</v>
      </c>
      <c r="L152" s="19" t="s">
        <v>66</v>
      </c>
      <c r="M152" s="19">
        <v>4</v>
      </c>
      <c r="N152" s="19">
        <v>25</v>
      </c>
      <c r="O152" s="19"/>
      <c r="P152" s="17" t="s">
        <v>60</v>
      </c>
      <c r="Q152" s="19"/>
      <c r="R152" s="19">
        <v>1</v>
      </c>
      <c r="S152" s="19">
        <v>2</v>
      </c>
      <c r="T152" s="19"/>
      <c r="U152" s="19"/>
      <c r="V152" s="19"/>
      <c r="W152" s="19"/>
      <c r="X152" s="20"/>
      <c r="Y152" s="19"/>
      <c r="Z152" s="13">
        <f>IF(ISBLANK($X152), SUM(R152:W152), 1)</f>
        <v>3</v>
      </c>
      <c r="AA152" s="19" t="s">
        <v>60</v>
      </c>
      <c r="AB152" s="19" t="s">
        <v>9</v>
      </c>
      <c r="AC152" s="22" t="s">
        <v>9</v>
      </c>
      <c r="AD152" s="19" t="s">
        <v>60</v>
      </c>
      <c r="AE152" s="19" t="str">
        <f>IF(K152&lt;4,"X","")</f>
        <v/>
      </c>
      <c r="AF152" s="19" t="str">
        <f>IF(COUNTBLANK(O152:Q152)&lt;=1,"X","")</f>
        <v/>
      </c>
      <c r="AG152" s="19">
        <f>$I152</f>
        <v>0</v>
      </c>
      <c r="AH152" s="19" t="str">
        <f>IF($S152 &gt; 0, "X", "")</f>
        <v>X</v>
      </c>
      <c r="AI152" s="17" t="str">
        <f>IF(ISNUMBER(SEARCH("tuck", $F152, 1)), "X", "")</f>
        <v/>
      </c>
      <c r="AJ152" s="17" t="str">
        <f>IF(AND(SUM(R152:W152) = 3, ISBLANK($X152)), "X", "")</f>
        <v>X</v>
      </c>
      <c r="AK152" s="19" t="str">
        <f>IF(OR($L152="ground", $L152="wild"), "X", "")</f>
        <v>X</v>
      </c>
      <c r="AL152" s="19">
        <f>$H152</f>
        <v>0</v>
      </c>
      <c r="AM152" s="17" t="str">
        <f>IF($U152 &gt; 0, "X", "")</f>
        <v/>
      </c>
      <c r="AN152" s="19" t="str">
        <f>IF(AND($R152 &gt; 0, ISBLANK($W152), ISBLANK($S152), ISBLANK($T152), ISBLANK($U152), ISBLANK($V152)), "X", "")</f>
        <v/>
      </c>
      <c r="AO152" s="19" t="str">
        <f>IF(AND(NOT(ISBLANK($O152)), ISBLANK($P152), ISBLANK($Q152)), "X", "")</f>
        <v/>
      </c>
      <c r="AP152" s="19" t="str">
        <f>IF(N152&gt;65,"X","")</f>
        <v/>
      </c>
      <c r="AQ152" s="19" t="str">
        <f>IF(OR($L152="cavity", $L152="wild"), "X", "")</f>
        <v/>
      </c>
      <c r="AR152" s="17" t="str">
        <f>IF($W152 &gt; 0, "X", "")</f>
        <v/>
      </c>
      <c r="AS152" s="19" t="str">
        <f>IF(N152&lt;=30,"X","")</f>
        <v>X</v>
      </c>
      <c r="AT152" s="19" t="str">
        <f>IF(OR($L152="platform", $L152="wild"), "X", "")</f>
        <v/>
      </c>
      <c r="AU152" s="19" t="str">
        <f>IF(AND(NOT(ISBLANK($P152)), ISBLANK($Q152), ISBLANK($O152)), "X", "")</f>
        <v>X</v>
      </c>
      <c r="AV152" s="17" t="str">
        <f>IF($V152 &gt; 0, "X", "")</f>
        <v/>
      </c>
      <c r="AW152" s="17" t="str">
        <f>IF($T152 &gt; 0, "X", "")</f>
        <v/>
      </c>
      <c r="AX152" s="19" t="str">
        <f>IF(AND(NOT(ISBLANK($Q152)), ISBLANK($O152), ISBLANK($P152)), "X", "")</f>
        <v/>
      </c>
      <c r="AY152" s="19" t="str">
        <f>IF(OR($L152="bowl", $L152="wild"), "X", "")</f>
        <v/>
      </c>
    </row>
    <row r="153" spans="1:51" ht="15.75" x14ac:dyDescent="0.5">
      <c r="A153" s="40" t="s">
        <v>412</v>
      </c>
      <c r="B153" s="40" t="s">
        <v>413</v>
      </c>
      <c r="C153" s="17" t="s">
        <v>55</v>
      </c>
      <c r="D153" s="57" t="s">
        <v>56</v>
      </c>
      <c r="E153" s="16" t="s">
        <v>81</v>
      </c>
      <c r="F153" s="18" t="s">
        <v>414</v>
      </c>
      <c r="G153" s="40" t="s">
        <v>837</v>
      </c>
      <c r="H153" s="19"/>
      <c r="I153" s="17"/>
      <c r="J153" s="19"/>
      <c r="K153" s="19">
        <v>4</v>
      </c>
      <c r="L153" s="19" t="s">
        <v>75</v>
      </c>
      <c r="M153" s="19">
        <v>3</v>
      </c>
      <c r="N153" s="19">
        <v>112</v>
      </c>
      <c r="O153" s="17"/>
      <c r="P153" s="17" t="s">
        <v>60</v>
      </c>
      <c r="Q153" s="17"/>
      <c r="R153" s="19"/>
      <c r="S153" s="19"/>
      <c r="T153" s="19"/>
      <c r="U153" s="19"/>
      <c r="V153" s="19">
        <v>1</v>
      </c>
      <c r="W153" s="19">
        <v>2</v>
      </c>
      <c r="X153" s="20"/>
      <c r="Y153" s="19"/>
      <c r="Z153" s="13">
        <f>IF(ISBLANK($X153), SUM(R153:W153), 1)</f>
        <v>3</v>
      </c>
      <c r="AA153" s="19" t="s">
        <v>9</v>
      </c>
      <c r="AB153" s="19" t="s">
        <v>60</v>
      </c>
      <c r="AC153" s="22" t="s">
        <v>9</v>
      </c>
      <c r="AD153" s="19" t="s">
        <v>9</v>
      </c>
      <c r="AE153" s="19" t="str">
        <f>IF(K153&lt;4,"X","")</f>
        <v/>
      </c>
      <c r="AF153" s="19" t="str">
        <f>IF(COUNTBLANK(O153:Q153)&lt;=1,"X","")</f>
        <v/>
      </c>
      <c r="AG153" s="19">
        <f>$I153</f>
        <v>0</v>
      </c>
      <c r="AH153" s="19" t="str">
        <f>IF($S153 &gt; 0, "X", "")</f>
        <v/>
      </c>
      <c r="AI153" s="17" t="str">
        <f>IF(ISNUMBER(SEARCH("tuck", $F153, 1)), "X", "")</f>
        <v/>
      </c>
      <c r="AJ153" s="17" t="str">
        <f>IF(AND(SUM(R153:W153) = 3, ISBLANK($X153)), "X", "")</f>
        <v>X</v>
      </c>
      <c r="AK153" s="19" t="str">
        <f>IF(OR($L153="ground", $L153="wild"), "X", "")</f>
        <v/>
      </c>
      <c r="AL153" s="19">
        <f>$H153</f>
        <v>0</v>
      </c>
      <c r="AM153" s="17" t="str">
        <f>IF($U153 &gt; 0, "X", "")</f>
        <v/>
      </c>
      <c r="AN153" s="19" t="str">
        <f>IF(AND($R153 &gt; 0, ISBLANK($W153), ISBLANK($S153), ISBLANK($T153), ISBLANK($U153), ISBLANK($V153)), "X", "")</f>
        <v/>
      </c>
      <c r="AO153" s="19" t="str">
        <f>IF(AND(NOT(ISBLANK($O153)), ISBLANK($P153), ISBLANK($Q153)), "X", "")</f>
        <v/>
      </c>
      <c r="AP153" s="19" t="str">
        <f>IF(N153&gt;65,"X","")</f>
        <v>X</v>
      </c>
      <c r="AQ153" s="19" t="str">
        <f>IF(OR($L153="cavity", $L153="wild"), "X", "")</f>
        <v/>
      </c>
      <c r="AR153" s="17" t="str">
        <f>IF($W153 &gt; 0, "X", "")</f>
        <v>X</v>
      </c>
      <c r="AS153" s="19" t="str">
        <f>IF(N153&lt;=30,"X","")</f>
        <v/>
      </c>
      <c r="AT153" s="19" t="str">
        <f>IF(OR($L153="platform", $L153="wild"), "X", "")</f>
        <v>X</v>
      </c>
      <c r="AU153" s="19" t="str">
        <f>IF(AND(NOT(ISBLANK($P153)), ISBLANK($Q153), ISBLANK($O153)), "X", "")</f>
        <v>X</v>
      </c>
      <c r="AV153" s="17" t="str">
        <f>IF($V153 &gt; 0, "X", "")</f>
        <v>X</v>
      </c>
      <c r="AW153" s="17" t="str">
        <f>IF($T153 &gt; 0, "X", "")</f>
        <v/>
      </c>
      <c r="AX153" s="19" t="str">
        <f>IF(AND(NOT(ISBLANK($Q153)), ISBLANK($O153), ISBLANK($P153)), "X", "")</f>
        <v/>
      </c>
      <c r="AY153" s="19" t="str">
        <f>IF(OR($L153="bowl", $L153="wild"), "X", "")</f>
        <v/>
      </c>
    </row>
    <row r="154" spans="1:51" ht="15.75" x14ac:dyDescent="0.5">
      <c r="A154" s="40" t="s">
        <v>417</v>
      </c>
      <c r="B154" s="40" t="s">
        <v>418</v>
      </c>
      <c r="C154" s="17" t="s">
        <v>55</v>
      </c>
      <c r="D154" s="34" t="s">
        <v>56</v>
      </c>
      <c r="E154" s="30" t="s">
        <v>118</v>
      </c>
      <c r="F154" s="18" t="s">
        <v>212</v>
      </c>
      <c r="G154" s="40" t="s">
        <v>853</v>
      </c>
      <c r="H154" s="19"/>
      <c r="I154" s="17"/>
      <c r="J154" s="17"/>
      <c r="K154" s="17">
        <v>3</v>
      </c>
      <c r="L154" s="17" t="s">
        <v>99</v>
      </c>
      <c r="M154" s="17">
        <v>2</v>
      </c>
      <c r="N154" s="17">
        <v>36</v>
      </c>
      <c r="O154" s="19" t="s">
        <v>60</v>
      </c>
      <c r="P154" s="17" t="s">
        <v>60</v>
      </c>
      <c r="Q154" s="19" t="s">
        <v>60</v>
      </c>
      <c r="R154" s="19">
        <v>2</v>
      </c>
      <c r="S154" s="17"/>
      <c r="T154" s="17"/>
      <c r="U154" s="19"/>
      <c r="V154" s="19"/>
      <c r="W154" s="19"/>
      <c r="X154" s="20"/>
      <c r="Y154" s="19"/>
      <c r="Z154" s="13">
        <f>IF(ISBLANK($X154), SUM(R154:W154), 1)</f>
        <v>2</v>
      </c>
      <c r="AA154" s="19" t="s">
        <v>9</v>
      </c>
      <c r="AB154" s="19" t="s">
        <v>9</v>
      </c>
      <c r="AC154" s="22" t="s">
        <v>9</v>
      </c>
      <c r="AD154" s="19" t="s">
        <v>9</v>
      </c>
      <c r="AE154" s="19" t="str">
        <f>IF(K154&lt;4,"X","")</f>
        <v>X</v>
      </c>
      <c r="AF154" s="19" t="str">
        <f>IF(COUNTBLANK(O154:Q154)&lt;=1,"X","")</f>
        <v>X</v>
      </c>
      <c r="AG154" s="19">
        <f>$I154</f>
        <v>0</v>
      </c>
      <c r="AH154" s="19" t="str">
        <f>IF($S154 &gt; 0, "X", "")</f>
        <v/>
      </c>
      <c r="AI154" s="17" t="str">
        <f>IF(ISNUMBER(SEARCH("tuck", $F154, 1)), "X", "")</f>
        <v/>
      </c>
      <c r="AJ154" s="17" t="str">
        <f>IF(AND(SUM(R154:W154) = 3, ISBLANK($X154)), "X", "")</f>
        <v/>
      </c>
      <c r="AK154" s="19" t="str">
        <f>IF(OR($L154="ground", $L154="wild"), "X", "")</f>
        <v>X</v>
      </c>
      <c r="AL154" s="19">
        <f>$H154</f>
        <v>0</v>
      </c>
      <c r="AM154" s="17" t="str">
        <f>IF($U154 &gt; 0, "X", "")</f>
        <v/>
      </c>
      <c r="AN154" s="19" t="str">
        <f>IF(AND($R154 &gt; 0, ISBLANK($W154), ISBLANK($S154), ISBLANK($T154), ISBLANK($U154), ISBLANK($V154)), "X", "")</f>
        <v>X</v>
      </c>
      <c r="AO154" s="19" t="str">
        <f>IF(AND(NOT(ISBLANK($O154)), ISBLANK($P154), ISBLANK($Q154)), "X", "")</f>
        <v/>
      </c>
      <c r="AP154" s="19" t="str">
        <f>IF(N154&gt;65,"X","")</f>
        <v/>
      </c>
      <c r="AQ154" s="19" t="str">
        <f>IF(OR($L154="cavity", $L154="wild"), "X", "")</f>
        <v>X</v>
      </c>
      <c r="AR154" s="17" t="str">
        <f>IF($W154 &gt; 0, "X", "")</f>
        <v/>
      </c>
      <c r="AS154" s="19" t="str">
        <f>IF(N154&lt;=30,"X","")</f>
        <v/>
      </c>
      <c r="AT154" s="19" t="str">
        <f>IF(OR($L154="platform", $L154="wild"), "X", "")</f>
        <v>X</v>
      </c>
      <c r="AU154" s="19" t="str">
        <f>IF(AND(NOT(ISBLANK($P154)), ISBLANK($Q154), ISBLANK($O154)), "X", "")</f>
        <v/>
      </c>
      <c r="AV154" s="17" t="str">
        <f>IF($V154 &gt; 0, "X", "")</f>
        <v/>
      </c>
      <c r="AW154" s="17" t="str">
        <f>IF($T154 &gt; 0, "X", "")</f>
        <v/>
      </c>
      <c r="AX154" s="19" t="str">
        <f>IF(AND(NOT(ISBLANK($Q154)), ISBLANK($O154), ISBLANK($P154)), "X", "")</f>
        <v/>
      </c>
      <c r="AY154" s="19" t="str">
        <f>IF(OR($L154="bowl", $L154="wild"), "X", "")</f>
        <v>X</v>
      </c>
    </row>
    <row r="155" spans="1:51" ht="15.75" x14ac:dyDescent="0.5">
      <c r="A155" s="40" t="s">
        <v>422</v>
      </c>
      <c r="B155" s="40" t="s">
        <v>423</v>
      </c>
      <c r="C155" s="17" t="s">
        <v>55</v>
      </c>
      <c r="D155" s="57" t="s">
        <v>56</v>
      </c>
      <c r="E155" s="16" t="s">
        <v>64</v>
      </c>
      <c r="F155" s="18" t="s">
        <v>160</v>
      </c>
      <c r="G155" s="40"/>
      <c r="H155" s="19"/>
      <c r="I155" s="19"/>
      <c r="J155" s="19"/>
      <c r="K155" s="19">
        <v>1</v>
      </c>
      <c r="L155" s="19" t="s">
        <v>87</v>
      </c>
      <c r="M155" s="19">
        <v>3</v>
      </c>
      <c r="N155" s="19">
        <v>23</v>
      </c>
      <c r="O155" s="17" t="s">
        <v>60</v>
      </c>
      <c r="P155" s="17" t="s">
        <v>60</v>
      </c>
      <c r="Q155" s="19"/>
      <c r="R155" s="19">
        <v>1</v>
      </c>
      <c r="S155" s="19">
        <v>1</v>
      </c>
      <c r="T155" s="19"/>
      <c r="U155" s="19"/>
      <c r="V155" s="19"/>
      <c r="W155" s="19"/>
      <c r="X155" s="20" t="s">
        <v>60</v>
      </c>
      <c r="Y155" s="19"/>
      <c r="Z155" s="13">
        <f>IF(ISBLANK($X155), SUM(R155:W155), 1)</f>
        <v>1</v>
      </c>
      <c r="AA155" s="19" t="s">
        <v>9</v>
      </c>
      <c r="AB155" s="19" t="s">
        <v>9</v>
      </c>
      <c r="AC155" s="22" t="s">
        <v>9</v>
      </c>
      <c r="AD155" s="19" t="s">
        <v>9</v>
      </c>
      <c r="AE155" s="19" t="str">
        <f>IF(K155&lt;4,"X","")</f>
        <v>X</v>
      </c>
      <c r="AF155" s="19" t="str">
        <f>IF(COUNTBLANK(O155:Q155)&lt;=1,"X","")</f>
        <v>X</v>
      </c>
      <c r="AG155" s="19">
        <f>$I155</f>
        <v>0</v>
      </c>
      <c r="AH155" s="19" t="str">
        <f>IF($S155 &gt; 0, "X", "")</f>
        <v>X</v>
      </c>
      <c r="AI155" s="17" t="str">
        <f>IF(ISNUMBER(SEARCH("tuck", $F155, 1)), "X", "")</f>
        <v/>
      </c>
      <c r="AJ155" s="17" t="str">
        <f>IF(AND(SUM(R155:W155) = 3, ISBLANK($X155)), "X", "")</f>
        <v/>
      </c>
      <c r="AK155" s="19" t="str">
        <f>IF(OR($L155="ground", $L155="wild"), "X", "")</f>
        <v/>
      </c>
      <c r="AL155" s="19">
        <f>$H155</f>
        <v>0</v>
      </c>
      <c r="AM155" s="17" t="str">
        <f>IF($U155 &gt; 0, "X", "")</f>
        <v/>
      </c>
      <c r="AN155" s="19" t="str">
        <f>IF(AND($R155 &gt; 0, ISBLANK($W155), ISBLANK($S155), ISBLANK($T155), ISBLANK($U155), ISBLANK($V155)), "X", "")</f>
        <v/>
      </c>
      <c r="AO155" s="19" t="str">
        <f>IF(AND(NOT(ISBLANK($O155)), ISBLANK($P155), ISBLANK($Q155)), "X", "")</f>
        <v/>
      </c>
      <c r="AP155" s="19" t="str">
        <f>IF(N155&gt;65,"X","")</f>
        <v/>
      </c>
      <c r="AQ155" s="19" t="str">
        <f>IF(OR($L155="cavity", $L155="wild"), "X", "")</f>
        <v/>
      </c>
      <c r="AR155" s="17" t="str">
        <f>IF($W155 &gt; 0, "X", "")</f>
        <v/>
      </c>
      <c r="AS155" s="19" t="str">
        <f>IF(N155&lt;=30,"X","")</f>
        <v>X</v>
      </c>
      <c r="AT155" s="19" t="str">
        <f>IF(OR($L155="platform", $L155="wild"), "X", "")</f>
        <v/>
      </c>
      <c r="AU155" s="19" t="str">
        <f>IF(AND(NOT(ISBLANK($P155)), ISBLANK($Q155), ISBLANK($O155)), "X", "")</f>
        <v/>
      </c>
      <c r="AV155" s="17" t="str">
        <f>IF($V155 &gt; 0, "X", "")</f>
        <v/>
      </c>
      <c r="AW155" s="17" t="str">
        <f>IF($T155 &gt; 0, "X", "")</f>
        <v/>
      </c>
      <c r="AX155" s="19" t="str">
        <f>IF(AND(NOT(ISBLANK($Q155)), ISBLANK($O155), ISBLANK($P155)), "X", "")</f>
        <v/>
      </c>
      <c r="AY155" s="19" t="str">
        <f>IF(OR($L155="bowl", $L155="wild"), "X", "")</f>
        <v>X</v>
      </c>
    </row>
    <row r="156" spans="1:51" ht="15.75" x14ac:dyDescent="0.5">
      <c r="A156" s="40" t="s">
        <v>641</v>
      </c>
      <c r="B156" s="40" t="s">
        <v>642</v>
      </c>
      <c r="C156" s="17" t="s">
        <v>55</v>
      </c>
      <c r="D156" s="41" t="s">
        <v>85</v>
      </c>
      <c r="E156" s="16" t="s">
        <v>64</v>
      </c>
      <c r="F156" s="18" t="s">
        <v>643</v>
      </c>
      <c r="G156" s="40" t="s">
        <v>840</v>
      </c>
      <c r="H156" s="19"/>
      <c r="I156" s="19"/>
      <c r="J156" s="19"/>
      <c r="K156" s="19">
        <v>2</v>
      </c>
      <c r="L156" s="19" t="s">
        <v>75</v>
      </c>
      <c r="M156" s="19">
        <v>4</v>
      </c>
      <c r="N156" s="19">
        <v>28</v>
      </c>
      <c r="O156" s="19"/>
      <c r="P156" s="17" t="s">
        <v>60</v>
      </c>
      <c r="Q156" s="19"/>
      <c r="R156" s="19"/>
      <c r="S156" s="19">
        <v>2</v>
      </c>
      <c r="T156" s="19"/>
      <c r="U156" s="19"/>
      <c r="V156" s="19"/>
      <c r="W156" s="19"/>
      <c r="X156" s="20"/>
      <c r="Y156" s="19"/>
      <c r="Z156" s="13">
        <f>IF(ISBLANK($X156), SUM(R156:W156), 1)</f>
        <v>2</v>
      </c>
      <c r="AA156" s="19" t="s">
        <v>9</v>
      </c>
      <c r="AB156" s="19" t="s">
        <v>60</v>
      </c>
      <c r="AC156" s="22" t="s">
        <v>9</v>
      </c>
      <c r="AD156" s="19" t="s">
        <v>9</v>
      </c>
      <c r="AE156" s="19" t="str">
        <f>IF(K156&lt;4,"X","")</f>
        <v>X</v>
      </c>
      <c r="AF156" s="19" t="str">
        <f>IF(COUNTBLANK(O156:Q156)&lt;=1,"X","")</f>
        <v/>
      </c>
      <c r="AG156" s="19">
        <f>$I156</f>
        <v>0</v>
      </c>
      <c r="AH156" s="19" t="str">
        <f>IF($S156 &gt; 0, "X", "")</f>
        <v>X</v>
      </c>
      <c r="AI156" s="17" t="str">
        <f>IF(ISNUMBER(SEARCH("tuck", $F156, 1)), "X", "")</f>
        <v/>
      </c>
      <c r="AJ156" s="17" t="str">
        <f>IF(AND(SUM(R156:W156) = 3, ISBLANK($X156)), "X", "")</f>
        <v/>
      </c>
      <c r="AK156" s="19" t="str">
        <f>IF(OR($L156="ground", $L156="wild"), "X", "")</f>
        <v/>
      </c>
      <c r="AL156" s="19">
        <f>$H156</f>
        <v>0</v>
      </c>
      <c r="AM156" s="17" t="str">
        <f>IF($U156 &gt; 0, "X", "")</f>
        <v/>
      </c>
      <c r="AN156" s="19" t="str">
        <f>IF(AND($R156 &gt; 0, ISBLANK($W156), ISBLANK($S156), ISBLANK($T156), ISBLANK($U156), ISBLANK($V156)), "X", "")</f>
        <v/>
      </c>
      <c r="AO156" s="19" t="str">
        <f>IF(AND(NOT(ISBLANK($O156)), ISBLANK($P156), ISBLANK($Q156)), "X", "")</f>
        <v/>
      </c>
      <c r="AP156" s="19" t="str">
        <f>IF(N156&gt;65,"X","")</f>
        <v/>
      </c>
      <c r="AQ156" s="19" t="str">
        <f>IF(OR($L156="cavity", $L156="wild"), "X", "")</f>
        <v/>
      </c>
      <c r="AR156" s="17" t="str">
        <f>IF($W156 &gt; 0, "X", "")</f>
        <v/>
      </c>
      <c r="AS156" s="19" t="str">
        <f>IF(N156&lt;=30,"X","")</f>
        <v>X</v>
      </c>
      <c r="AT156" s="19" t="str">
        <f>IF(OR($L156="platform", $L156="wild"), "X", "")</f>
        <v>X</v>
      </c>
      <c r="AU156" s="19" t="str">
        <f>IF(AND(NOT(ISBLANK($P156)), ISBLANK($Q156), ISBLANK($O156)), "X", "")</f>
        <v>X</v>
      </c>
      <c r="AV156" s="17" t="str">
        <f>IF($V156 &gt; 0, "X", "")</f>
        <v/>
      </c>
      <c r="AW156" s="17" t="str">
        <f>IF($T156 &gt; 0, "X", "")</f>
        <v/>
      </c>
      <c r="AX156" s="19" t="str">
        <f>IF(AND(NOT(ISBLANK($Q156)), ISBLANK($O156), ISBLANK($P156)), "X", "")</f>
        <v/>
      </c>
      <c r="AY156" s="19" t="str">
        <f>IF(OR($L156="bowl", $L156="wild"), "X", "")</f>
        <v/>
      </c>
    </row>
    <row r="157" spans="1:51" ht="15.75" x14ac:dyDescent="0.5">
      <c r="A157" s="40" t="s">
        <v>644</v>
      </c>
      <c r="B157" s="40" t="s">
        <v>645</v>
      </c>
      <c r="C157" s="17" t="s">
        <v>55</v>
      </c>
      <c r="D157" s="57" t="s">
        <v>56</v>
      </c>
      <c r="E157" s="16" t="s">
        <v>133</v>
      </c>
      <c r="F157" s="18" t="s">
        <v>646</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IF(ISBLANK($X157), SUM(R157:W157), 1)</f>
        <v>3</v>
      </c>
      <c r="AA157" s="19" t="s">
        <v>9</v>
      </c>
      <c r="AB157" s="19" t="s">
        <v>9</v>
      </c>
      <c r="AC157" s="22" t="s">
        <v>9</v>
      </c>
      <c r="AD157" s="19" t="s">
        <v>60</v>
      </c>
      <c r="AE157" s="19" t="str">
        <f>IF(K157&lt;4,"X","")</f>
        <v/>
      </c>
      <c r="AF157" s="19" t="str">
        <f>IF(COUNTBLANK(O157:Q157)&lt;=1,"X","")</f>
        <v>X</v>
      </c>
      <c r="AG157" s="19">
        <f>$I157</f>
        <v>0</v>
      </c>
      <c r="AH157" s="19" t="str">
        <f>IF($S157 &gt; 0, "X", "")</f>
        <v>X</v>
      </c>
      <c r="AI157" s="17" t="str">
        <f>IF(ISNUMBER(SEARCH("tuck", $F157, 1)), "X", "")</f>
        <v/>
      </c>
      <c r="AJ157" s="17" t="str">
        <f>IF(AND(SUM(R157:W157) = 3, ISBLANK($X157)), "X", "")</f>
        <v>X</v>
      </c>
      <c r="AK157" s="19" t="str">
        <f>IF(OR($L157="ground", $L157="wild"), "X", "")</f>
        <v/>
      </c>
      <c r="AL157" s="19">
        <f>$H157</f>
        <v>0</v>
      </c>
      <c r="AM157" s="17" t="str">
        <f>IF($U157 &gt; 0, "X", "")</f>
        <v/>
      </c>
      <c r="AN157" s="19" t="str">
        <f>IF(AND($R157 &gt; 0, ISBLANK($W157), ISBLANK($S157), ISBLANK($T157), ISBLANK($U157), ISBLANK($V157)), "X", "")</f>
        <v/>
      </c>
      <c r="AO157" s="19" t="str">
        <f>IF(AND(NOT(ISBLANK($O157)), ISBLANK($P157), ISBLANK($Q157)), "X", "")</f>
        <v/>
      </c>
      <c r="AP157" s="19" t="str">
        <f>IF(N157&gt;65,"X","")</f>
        <v/>
      </c>
      <c r="AQ157" s="19" t="str">
        <f>IF(OR($L157="cavity", $L157="wild"), "X", "")</f>
        <v/>
      </c>
      <c r="AR157" s="17" t="str">
        <f>IF($W157 &gt; 0, "X", "")</f>
        <v/>
      </c>
      <c r="AS157" s="19" t="str">
        <f>IF(N157&lt;=30,"X","")</f>
        <v>X</v>
      </c>
      <c r="AT157" s="19" t="str">
        <f>IF(OR($L157="platform", $L157="wild"), "X", "")</f>
        <v/>
      </c>
      <c r="AU157" s="19" t="str">
        <f>IF(AND(NOT(ISBLANK($P157)), ISBLANK($Q157), ISBLANK($O157)), "X", "")</f>
        <v/>
      </c>
      <c r="AV157" s="17" t="str">
        <f>IF($V157 &gt; 0, "X", "")</f>
        <v/>
      </c>
      <c r="AW157" s="17" t="str">
        <f>IF($T157 &gt; 0, "X", "")</f>
        <v>X</v>
      </c>
      <c r="AX157" s="19" t="str">
        <f>IF(AND(NOT(ISBLANK($Q157)), ISBLANK($O157), ISBLANK($P157)), "X", "")</f>
        <v/>
      </c>
      <c r="AY157" s="19" t="str">
        <f>IF(OR($L157="bowl", $L157="wild"), "X", "")</f>
        <v>X</v>
      </c>
    </row>
    <row r="158" spans="1:51" ht="15.75" x14ac:dyDescent="0.5">
      <c r="A158" s="40" t="s">
        <v>647</v>
      </c>
      <c r="B158" s="40" t="s">
        <v>648</v>
      </c>
      <c r="C158" s="17" t="s">
        <v>55</v>
      </c>
      <c r="D158" s="34" t="s">
        <v>56</v>
      </c>
      <c r="E158" s="16" t="s">
        <v>57</v>
      </c>
      <c r="F158" s="18" t="s">
        <v>372</v>
      </c>
      <c r="G158" s="40" t="s">
        <v>839</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IF(ISBLANK($X158), SUM(R158:W158), 1)</f>
        <v>2</v>
      </c>
      <c r="AA158" s="19" t="s">
        <v>9</v>
      </c>
      <c r="AB158" s="19" t="s">
        <v>9</v>
      </c>
      <c r="AC158" s="22" t="s">
        <v>9</v>
      </c>
      <c r="AD158" s="19" t="s">
        <v>9</v>
      </c>
      <c r="AE158" s="19" t="str">
        <f>IF(K158&lt;4,"X","")</f>
        <v/>
      </c>
      <c r="AF158" s="19" t="str">
        <f>IF(COUNTBLANK(O158:Q158)&lt;=1,"X","")</f>
        <v/>
      </c>
      <c r="AG158" s="19">
        <f>$I158</f>
        <v>0</v>
      </c>
      <c r="AH158" s="19" t="str">
        <f>IF($S158 &gt; 0, "X", "")</f>
        <v>X</v>
      </c>
      <c r="AI158" s="17" t="str">
        <f>IF(ISNUMBER(SEARCH("tuck", $F158, 1)), "X", "")</f>
        <v/>
      </c>
      <c r="AJ158" s="17" t="str">
        <f>IF(AND(SUM(R158:W158) = 3, ISBLANK($X158)), "X", "")</f>
        <v/>
      </c>
      <c r="AK158" s="19" t="str">
        <f>IF(OR($L158="ground", $L158="wild"), "X", "")</f>
        <v/>
      </c>
      <c r="AL158" s="19">
        <f>$H158</f>
        <v>0</v>
      </c>
      <c r="AM158" s="17" t="str">
        <f>IF($U158 &gt; 0, "X", "")</f>
        <v/>
      </c>
      <c r="AN158" s="19" t="str">
        <f>IF(AND($R158 &gt; 0, ISBLANK($W158), ISBLANK($S158), ISBLANK($T158), ISBLANK($U158), ISBLANK($V158)), "X", "")</f>
        <v/>
      </c>
      <c r="AO158" s="19" t="str">
        <f>IF(AND(NOT(ISBLANK($O158)), ISBLANK($P158), ISBLANK($Q158)), "X", "")</f>
        <v>X</v>
      </c>
      <c r="AP158" s="19" t="str">
        <f>IF(N158&gt;65,"X","")</f>
        <v/>
      </c>
      <c r="AQ158" s="19" t="str">
        <f>IF(OR($L158="cavity", $L158="wild"), "X", "")</f>
        <v>X</v>
      </c>
      <c r="AR158" s="17" t="str">
        <f>IF($W158 &gt; 0, "X", "")</f>
        <v/>
      </c>
      <c r="AS158" s="19" t="str">
        <f>IF(N158&lt;=30,"X","")</f>
        <v>X</v>
      </c>
      <c r="AT158" s="19" t="str">
        <f>IF(OR($L158="platform", $L158="wild"), "X", "")</f>
        <v/>
      </c>
      <c r="AU158" s="19" t="str">
        <f>IF(AND(NOT(ISBLANK($P158)), ISBLANK($Q158), ISBLANK($O158)), "X", "")</f>
        <v/>
      </c>
      <c r="AV158" s="17" t="str">
        <f>IF($V158 &gt; 0, "X", "")</f>
        <v/>
      </c>
      <c r="AW158" s="17" t="str">
        <f>IF($T158 &gt; 0, "X", "")</f>
        <v/>
      </c>
      <c r="AX158" s="19" t="str">
        <f>IF(AND(NOT(ISBLANK($Q158)), ISBLANK($O158), ISBLANK($P158)), "X", "")</f>
        <v/>
      </c>
      <c r="AY158" s="19" t="str">
        <f>IF(OR($L158="bowl", $L158="wild"), "X", "")</f>
        <v/>
      </c>
    </row>
    <row r="159" spans="1:51" ht="15.75" x14ac:dyDescent="0.5">
      <c r="A159" s="40" t="s">
        <v>649</v>
      </c>
      <c r="B159" s="40" t="s">
        <v>650</v>
      </c>
      <c r="C159" s="17" t="s">
        <v>55</v>
      </c>
      <c r="D159" s="34" t="s">
        <v>56</v>
      </c>
      <c r="E159" s="16" t="s">
        <v>73</v>
      </c>
      <c r="F159" s="18" t="s">
        <v>598</v>
      </c>
      <c r="G159" s="40" t="s">
        <v>844</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IF(ISBLANK($X159), SUM(R159:W159), 1)</f>
        <v>1</v>
      </c>
      <c r="AA159" s="19" t="s">
        <v>9</v>
      </c>
      <c r="AB159" s="19" t="s">
        <v>9</v>
      </c>
      <c r="AC159" s="22" t="s">
        <v>9</v>
      </c>
      <c r="AD159" s="19" t="s">
        <v>9</v>
      </c>
      <c r="AE159" s="19" t="str">
        <f>IF(K159&lt;4,"X","")</f>
        <v>X</v>
      </c>
      <c r="AF159" s="19" t="str">
        <f>IF(COUNTBLANK(O159:Q159)&lt;=1,"X","")</f>
        <v>X</v>
      </c>
      <c r="AG159" s="19">
        <f>$I159</f>
        <v>0</v>
      </c>
      <c r="AH159" s="19" t="str">
        <f>IF($S159 &gt; 0, "X", "")</f>
        <v>X</v>
      </c>
      <c r="AI159" s="17" t="str">
        <f>IF(ISNUMBER(SEARCH("tuck", $F159, 1)), "X", "")</f>
        <v/>
      </c>
      <c r="AJ159" s="17" t="str">
        <f>IF(AND(SUM(R159:W159) = 3, ISBLANK($X159)), "X", "")</f>
        <v/>
      </c>
      <c r="AK159" s="19" t="str">
        <f>IF(OR($L159="ground", $L159="wild"), "X", "")</f>
        <v>X</v>
      </c>
      <c r="AL159" s="19">
        <f>$H159</f>
        <v>0</v>
      </c>
      <c r="AM159" s="17" t="str">
        <f>IF($U159 &gt; 0, "X", "")</f>
        <v/>
      </c>
      <c r="AN159" s="19" t="str">
        <f>IF(AND($R159 &gt; 0, ISBLANK($W159), ISBLANK($S159), ISBLANK($T159), ISBLANK($U159), ISBLANK($V159)), "X", "")</f>
        <v/>
      </c>
      <c r="AO159" s="19" t="str">
        <f>IF(AND(NOT(ISBLANK($O159)), ISBLANK($P159), ISBLANK($Q159)), "X", "")</f>
        <v/>
      </c>
      <c r="AP159" s="19" t="str">
        <f>IF(N159&gt;65,"X","")</f>
        <v/>
      </c>
      <c r="AQ159" s="19" t="str">
        <f>IF(OR($L159="cavity", $L159="wild"), "X", "")</f>
        <v/>
      </c>
      <c r="AR159" s="17" t="str">
        <f>IF($W159 &gt; 0, "X", "")</f>
        <v/>
      </c>
      <c r="AS159" s="19" t="str">
        <f>IF(N159&lt;=30,"X","")</f>
        <v/>
      </c>
      <c r="AT159" s="19" t="str">
        <f>IF(OR($L159="platform", $L159="wild"), "X", "")</f>
        <v/>
      </c>
      <c r="AU159" s="19" t="str">
        <f>IF(AND(NOT(ISBLANK($P159)), ISBLANK($Q159), ISBLANK($O159)), "X", "")</f>
        <v/>
      </c>
      <c r="AV159" s="17" t="str">
        <f>IF($V159 &gt; 0, "X", "")</f>
        <v/>
      </c>
      <c r="AW159" s="17" t="str">
        <f>IF($T159 &gt; 0, "X", "")</f>
        <v/>
      </c>
      <c r="AX159" s="19" t="str">
        <f>IF(AND(NOT(ISBLANK($Q159)), ISBLANK($O159), ISBLANK($P159)), "X", "")</f>
        <v/>
      </c>
      <c r="AY159" s="19" t="str">
        <f>IF(OR($L159="bowl", $L159="wild"), "X", "")</f>
        <v/>
      </c>
    </row>
    <row r="160" spans="1:51" ht="15.75" x14ac:dyDescent="0.5">
      <c r="A160" s="40" t="s">
        <v>651</v>
      </c>
      <c r="B160" s="40" t="s">
        <v>652</v>
      </c>
      <c r="C160" s="17" t="s">
        <v>55</v>
      </c>
      <c r="D160" s="57" t="s">
        <v>85</v>
      </c>
      <c r="E160" s="16" t="s">
        <v>118</v>
      </c>
      <c r="F160" s="40" t="s">
        <v>149</v>
      </c>
      <c r="G160" s="40" t="s">
        <v>855</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IF(ISBLANK($X160), SUM(R160:W160), 1)</f>
        <v>3</v>
      </c>
      <c r="AA160" s="19" t="s">
        <v>9</v>
      </c>
      <c r="AB160" s="19" t="s">
        <v>9</v>
      </c>
      <c r="AC160" s="22" t="s">
        <v>9</v>
      </c>
      <c r="AD160" s="19" t="s">
        <v>9</v>
      </c>
      <c r="AE160" s="19" t="str">
        <f>IF(K160&lt;4,"X","")</f>
        <v/>
      </c>
      <c r="AF160" s="19" t="str">
        <f>IF(COUNTBLANK(O160:Q160)&lt;=1,"X","")</f>
        <v/>
      </c>
      <c r="AG160" s="19">
        <f>$I160</f>
        <v>0</v>
      </c>
      <c r="AH160" s="19" t="str">
        <f>IF($S160 &gt; 0, "X", "")</f>
        <v/>
      </c>
      <c r="AI160" s="17" t="str">
        <f>IF(ISNUMBER(SEARCH("tuck", $F160, 1)), "X", "")</f>
        <v/>
      </c>
      <c r="AJ160" s="17" t="str">
        <f>IF(AND(SUM(R160:W160) = 3, ISBLANK($X160)), "X", "")</f>
        <v>X</v>
      </c>
      <c r="AK160" s="19" t="str">
        <f>IF(OR($L160="ground", $L160="wild"), "X", "")</f>
        <v/>
      </c>
      <c r="AL160" s="19">
        <f>$H160</f>
        <v>0</v>
      </c>
      <c r="AM160" s="17" t="str">
        <f>IF($U160 &gt; 0, "X", "")</f>
        <v>X</v>
      </c>
      <c r="AN160" s="19" t="str">
        <f>IF(AND($R160 &gt; 0, ISBLANK($W160), ISBLANK($S160), ISBLANK($T160), ISBLANK($U160), ISBLANK($V160)), "X", "")</f>
        <v/>
      </c>
      <c r="AO160" s="19" t="str">
        <f>IF(AND(NOT(ISBLANK($O160)), ISBLANK($P160), ISBLANK($Q160)), "X", "")</f>
        <v/>
      </c>
      <c r="AP160" s="19" t="str">
        <f>IF(N160&gt;65,"X","")</f>
        <v/>
      </c>
      <c r="AQ160" s="19" t="str">
        <f>IF(OR($L160="cavity", $L160="wild"), "X", "")</f>
        <v/>
      </c>
      <c r="AR160" s="17" t="str">
        <f>IF($W160 &gt; 0, "X", "")</f>
        <v>X</v>
      </c>
      <c r="AS160" s="19" t="str">
        <f>IF(N160&lt;=30,"X","")</f>
        <v/>
      </c>
      <c r="AT160" s="19" t="str">
        <f>IF(OR($L160="platform", $L160="wild"), "X", "")</f>
        <v>X</v>
      </c>
      <c r="AU160" s="19" t="str">
        <f>IF(AND(NOT(ISBLANK($P160)), ISBLANK($Q160), ISBLANK($O160)), "X", "")</f>
        <v/>
      </c>
      <c r="AV160" s="17" t="str">
        <f>IF($V160 &gt; 0, "X", "")</f>
        <v/>
      </c>
      <c r="AW160" s="17" t="str">
        <f>IF($T160 &gt; 0, "X", "")</f>
        <v/>
      </c>
      <c r="AX160" s="19" t="str">
        <f>IF(AND(NOT(ISBLANK($Q160)), ISBLANK($O160), ISBLANK($P160)), "X", "")</f>
        <v>X</v>
      </c>
      <c r="AY160" s="19" t="str">
        <f>IF(OR($L160="bowl", $L160="wild"), "X", "")</f>
        <v/>
      </c>
    </row>
    <row r="161" spans="1:51" ht="15.75" x14ac:dyDescent="0.5">
      <c r="A161" s="40" t="s">
        <v>653</v>
      </c>
      <c r="B161" s="40" t="s">
        <v>654</v>
      </c>
      <c r="C161" s="17" t="s">
        <v>55</v>
      </c>
      <c r="D161" s="57" t="s">
        <v>56</v>
      </c>
      <c r="E161" s="16" t="s">
        <v>64</v>
      </c>
      <c r="F161" s="18" t="s">
        <v>655</v>
      </c>
      <c r="G161" s="40" t="s">
        <v>841</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IF(ISBLANK($X161), SUM(R161:W161), 1)</f>
        <v>3</v>
      </c>
      <c r="AA161" s="19" t="s">
        <v>9</v>
      </c>
      <c r="AB161" s="19" t="s">
        <v>9</v>
      </c>
      <c r="AC161" s="22" t="s">
        <v>9</v>
      </c>
      <c r="AD161" s="19" t="s">
        <v>60</v>
      </c>
      <c r="AE161" s="19" t="str">
        <f>IF(K161&lt;4,"X","")</f>
        <v/>
      </c>
      <c r="AF161" s="19" t="str">
        <f>IF(COUNTBLANK(O161:Q161)&lt;=1,"X","")</f>
        <v/>
      </c>
      <c r="AG161" s="19">
        <f>$I161</f>
        <v>0</v>
      </c>
      <c r="AH161" s="19" t="str">
        <f>IF($S161 &gt; 0, "X", "")</f>
        <v>X</v>
      </c>
      <c r="AI161" s="17" t="str">
        <f>IF(ISNUMBER(SEARCH("tuck", $F161, 1)), "X", "")</f>
        <v/>
      </c>
      <c r="AJ161" s="17" t="str">
        <f>IF(AND(SUM(R161:W161) = 3, ISBLANK($X161)), "X", "")</f>
        <v>X</v>
      </c>
      <c r="AK161" s="19" t="str">
        <f>IF(OR($L161="ground", $L161="wild"), "X", "")</f>
        <v/>
      </c>
      <c r="AL161" s="19">
        <f>$H161</f>
        <v>0</v>
      </c>
      <c r="AM161" s="17" t="str">
        <f>IF($U161 &gt; 0, "X", "")</f>
        <v/>
      </c>
      <c r="AN161" s="19" t="str">
        <f>IF(AND($R161 &gt; 0, ISBLANK($W161), ISBLANK($S161), ISBLANK($T161), ISBLANK($U161), ISBLANK($V161)), "X", "")</f>
        <v/>
      </c>
      <c r="AO161" s="19" t="str">
        <f>IF(AND(NOT(ISBLANK($O161)), ISBLANK($P161), ISBLANK($Q161)), "X", "")</f>
        <v/>
      </c>
      <c r="AP161" s="19" t="str">
        <f>IF(N161&gt;65,"X","")</f>
        <v/>
      </c>
      <c r="AQ161" s="19" t="str">
        <f>IF(OR($L161="cavity", $L161="wild"), "X", "")</f>
        <v/>
      </c>
      <c r="AR161" s="17" t="str">
        <f>IF($W161 &gt; 0, "X", "")</f>
        <v/>
      </c>
      <c r="AS161" s="19" t="str">
        <f>IF(N161&lt;=30,"X","")</f>
        <v>X</v>
      </c>
      <c r="AT161" s="19" t="str">
        <f>IF(OR($L161="platform", $L161="wild"), "X", "")</f>
        <v/>
      </c>
      <c r="AU161" s="19" t="str">
        <f>IF(AND(NOT(ISBLANK($P161)), ISBLANK($Q161), ISBLANK($O161)), "X", "")</f>
        <v>X</v>
      </c>
      <c r="AV161" s="17" t="str">
        <f>IF($V161 &gt; 0, "X", "")</f>
        <v/>
      </c>
      <c r="AW161" s="17" t="str">
        <f>IF($T161 &gt; 0, "X", "")</f>
        <v>X</v>
      </c>
      <c r="AX161" s="19" t="str">
        <f>IF(AND(NOT(ISBLANK($Q161)), ISBLANK($O161), ISBLANK($P161)), "X", "")</f>
        <v/>
      </c>
      <c r="AY161" s="19" t="str">
        <f>IF(OR($L161="bowl", $L161="wild"), "X", "")</f>
        <v>X</v>
      </c>
    </row>
    <row r="162" spans="1:51" ht="15.75" x14ac:dyDescent="0.5">
      <c r="A162" s="39" t="s">
        <v>368</v>
      </c>
      <c r="B162" s="39" t="s">
        <v>369</v>
      </c>
      <c r="C162" s="17" t="s">
        <v>69</v>
      </c>
      <c r="D162" s="34"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IF(ISBLANK($X162), SUM(R162:W162), 1)</f>
        <v>2</v>
      </c>
      <c r="AA162" s="19" t="s">
        <v>60</v>
      </c>
      <c r="AB162" s="19" t="s">
        <v>9</v>
      </c>
      <c r="AC162" s="22" t="s">
        <v>9</v>
      </c>
      <c r="AD162" s="19" t="s">
        <v>60</v>
      </c>
      <c r="AE162" s="19" t="str">
        <f>IF(K162&lt;4,"X","")</f>
        <v>X</v>
      </c>
      <c r="AF162" s="19" t="str">
        <f>IF(COUNTBLANK(O162:Q162)&lt;=1,"X","")</f>
        <v>X</v>
      </c>
      <c r="AG162" s="19">
        <f>$I162</f>
        <v>0</v>
      </c>
      <c r="AH162" s="19" t="str">
        <f>IF($S162 &gt; 0, "X", "")</f>
        <v/>
      </c>
      <c r="AI162" s="17" t="str">
        <f>IF(ISNUMBER(SEARCH("tuck", $F162, 1)), "X", "")</f>
        <v/>
      </c>
      <c r="AJ162" s="17" t="str">
        <f>IF(AND(SUM(R162:W162) = 3, ISBLANK($X162)), "X", "")</f>
        <v/>
      </c>
      <c r="AK162" s="19" t="str">
        <f>IF(OR($L162="ground", $L162="wild"), "X", "")</f>
        <v/>
      </c>
      <c r="AL162" s="19">
        <f>$H162</f>
        <v>0</v>
      </c>
      <c r="AM162" s="17" t="str">
        <f>IF($U162 &gt; 0, "X", "")</f>
        <v/>
      </c>
      <c r="AN162" s="19" t="str">
        <f>IF(AND($R162 &gt; 0, ISBLANK($W162), ISBLANK($S162), ISBLANK($T162), ISBLANK($U162), ISBLANK($V162)), "X", "")</f>
        <v/>
      </c>
      <c r="AO162" s="19" t="str">
        <f>IF(AND(NOT(ISBLANK($O162)), ISBLANK($P162), ISBLANK($Q162)), "X", "")</f>
        <v/>
      </c>
      <c r="AP162" s="19" t="str">
        <f>IF(N162&gt;65,"X","")</f>
        <v/>
      </c>
      <c r="AQ162" s="19" t="str">
        <f>IF(OR($L162="cavity", $L162="wild"), "X", "")</f>
        <v/>
      </c>
      <c r="AR162" s="17" t="str">
        <f>IF($W162 &gt; 0, "X", "")</f>
        <v/>
      </c>
      <c r="AS162" s="19" t="str">
        <f>IF(N162&lt;=30,"X","")</f>
        <v>X</v>
      </c>
      <c r="AT162" s="19" t="str">
        <f>IF(OR($L162="platform", $L162="wild"), "X", "")</f>
        <v/>
      </c>
      <c r="AU162" s="19" t="str">
        <f>IF(AND(NOT(ISBLANK($P162)), ISBLANK($Q162), ISBLANK($O162)), "X", "")</f>
        <v/>
      </c>
      <c r="AV162" s="17" t="str">
        <f>IF($V162 &gt; 0, "X", "")</f>
        <v/>
      </c>
      <c r="AW162" s="17" t="str">
        <f>IF($T162 &gt; 0, "X", "")</f>
        <v>X</v>
      </c>
      <c r="AX162" s="19" t="str">
        <f>IF(AND(NOT(ISBLANK($Q162)), ISBLANK($O162), ISBLANK($P162)), "X", "")</f>
        <v/>
      </c>
      <c r="AY162" s="19" t="str">
        <f>IF(OR($L162="bowl", $L162="wild"), "X", "")</f>
        <v>X</v>
      </c>
    </row>
    <row r="163" spans="1:51" ht="15.75" x14ac:dyDescent="0.5">
      <c r="A163" s="40" t="s">
        <v>656</v>
      </c>
      <c r="B163" s="40" t="s">
        <v>657</v>
      </c>
      <c r="C163" s="17" t="s">
        <v>55</v>
      </c>
      <c r="D163" s="34" t="s">
        <v>56</v>
      </c>
      <c r="E163" s="16" t="s">
        <v>118</v>
      </c>
      <c r="F163" s="18" t="s">
        <v>212</v>
      </c>
      <c r="G163" s="40" t="s">
        <v>853</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IF(ISBLANK($X163), SUM(R163:W163), 1)</f>
        <v>2</v>
      </c>
      <c r="AA163" s="19" t="s">
        <v>9</v>
      </c>
      <c r="AB163" s="19" t="s">
        <v>9</v>
      </c>
      <c r="AC163" s="22" t="s">
        <v>60</v>
      </c>
      <c r="AD163" s="19" t="s">
        <v>9</v>
      </c>
      <c r="AE163" s="19" t="str">
        <f>IF(K163&lt;4,"X","")</f>
        <v>X</v>
      </c>
      <c r="AF163" s="19" t="str">
        <f>IF(COUNTBLANK(O163:Q163)&lt;=1,"X","")</f>
        <v>X</v>
      </c>
      <c r="AG163" s="19">
        <f>$I163</f>
        <v>0</v>
      </c>
      <c r="AH163" s="19" t="str">
        <f>IF($S163 &gt; 0, "X", "")</f>
        <v>X</v>
      </c>
      <c r="AI163" s="17" t="str">
        <f>IF(ISNUMBER(SEARCH("tuck", $F163, 1)), "X", "")</f>
        <v/>
      </c>
      <c r="AJ163" s="17" t="str">
        <f>IF(AND(SUM(R163:W163) = 3, ISBLANK($X163)), "X", "")</f>
        <v/>
      </c>
      <c r="AK163" s="19" t="str">
        <f>IF(OR($L163="ground", $L163="wild"), "X", "")</f>
        <v>X</v>
      </c>
      <c r="AL163" s="19">
        <f>$H163</f>
        <v>0</v>
      </c>
      <c r="AM163" s="17" t="str">
        <f>IF($U163 &gt; 0, "X", "")</f>
        <v/>
      </c>
      <c r="AN163" s="19" t="str">
        <f>IF(AND($R163 &gt; 0, ISBLANK($W163), ISBLANK($S163), ISBLANK($T163), ISBLANK($U163), ISBLANK($V163)), "X", "")</f>
        <v/>
      </c>
      <c r="AO163" s="19" t="str">
        <f>IF(AND(NOT(ISBLANK($O163)), ISBLANK($P163), ISBLANK($Q163)), "X", "")</f>
        <v/>
      </c>
      <c r="AP163" s="19" t="str">
        <f>IF(N163&gt;65,"X","")</f>
        <v/>
      </c>
      <c r="AQ163" s="19" t="str">
        <f>IF(OR($L163="cavity", $L163="wild"), "X", "")</f>
        <v/>
      </c>
      <c r="AR163" s="17" t="str">
        <f>IF($W163 &gt; 0, "X", "")</f>
        <v/>
      </c>
      <c r="AS163" s="19" t="str">
        <f>IF(N163&lt;=30,"X","")</f>
        <v>X</v>
      </c>
      <c r="AT163" s="19" t="str">
        <f>IF(OR($L163="platform", $L163="wild"), "X", "")</f>
        <v/>
      </c>
      <c r="AU163" s="19" t="str">
        <f>IF(AND(NOT(ISBLANK($P163)), ISBLANK($Q163), ISBLANK($O163)), "X", "")</f>
        <v/>
      </c>
      <c r="AV163" s="17" t="str">
        <f>IF($V163 &gt; 0, "X", "")</f>
        <v/>
      </c>
      <c r="AW163" s="17" t="str">
        <f>IF($T163 &gt; 0, "X", "")</f>
        <v/>
      </c>
      <c r="AX163" s="19" t="str">
        <f>IF(AND(NOT(ISBLANK($Q163)), ISBLANK($O163), ISBLANK($P163)), "X", "")</f>
        <v/>
      </c>
      <c r="AY163" s="19" t="str">
        <f>IF(OR($L163="bowl", $L163="wild"), "X", "")</f>
        <v/>
      </c>
    </row>
    <row r="164" spans="1:51" ht="15.75" x14ac:dyDescent="0.5">
      <c r="A164" s="39" t="s">
        <v>373</v>
      </c>
      <c r="B164" s="39" t="s">
        <v>374</v>
      </c>
      <c r="C164" s="17" t="s">
        <v>69</v>
      </c>
      <c r="D164" s="34" t="s">
        <v>85</v>
      </c>
      <c r="E164" s="30" t="s">
        <v>118</v>
      </c>
      <c r="F164" s="18" t="s">
        <v>375</v>
      </c>
      <c r="G164" s="40" t="s">
        <v>880</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IF(ISBLANK($X164), SUM(R164:W164), 1)</f>
        <v>2</v>
      </c>
      <c r="AA164" s="19" t="s">
        <v>9</v>
      </c>
      <c r="AB164" s="19" t="s">
        <v>9</v>
      </c>
      <c r="AC164" s="22" t="s">
        <v>9</v>
      </c>
      <c r="AD164" s="19" t="s">
        <v>9</v>
      </c>
      <c r="AE164" s="19" t="str">
        <f>IF(K164&lt;4,"X","")</f>
        <v/>
      </c>
      <c r="AF164" s="19" t="str">
        <f>IF(COUNTBLANK(O164:Q164)&lt;=1,"X","")</f>
        <v/>
      </c>
      <c r="AG164" s="19">
        <f>$I164</f>
        <v>0</v>
      </c>
      <c r="AH164" s="19" t="str">
        <f>IF($S164 &gt; 0, "X", "")</f>
        <v>X</v>
      </c>
      <c r="AI164" s="17" t="str">
        <f>IF(ISNUMBER(SEARCH("tuck", $F164, 1)), "X", "")</f>
        <v/>
      </c>
      <c r="AJ164" s="17" t="str">
        <f>IF(AND(SUM(R164:W164) = 3, ISBLANK($X164)), "X", "")</f>
        <v/>
      </c>
      <c r="AK164" s="19" t="str">
        <f>IF(OR($L164="ground", $L164="wild"), "X", "")</f>
        <v>X</v>
      </c>
      <c r="AL164" s="19">
        <f>$H164</f>
        <v>0</v>
      </c>
      <c r="AM164" s="17" t="str">
        <f>IF($U164 &gt; 0, "X", "")</f>
        <v/>
      </c>
      <c r="AN164" s="19" t="str">
        <f>IF(AND($R164 &gt; 0, ISBLANK($W164), ISBLANK($S164), ISBLANK($T164), ISBLANK($U164), ISBLANK($V164)), "X", "")</f>
        <v/>
      </c>
      <c r="AO164" s="19" t="str">
        <f>IF(AND(NOT(ISBLANK($O164)), ISBLANK($P164), ISBLANK($Q164)), "X", "")</f>
        <v/>
      </c>
      <c r="AP164" s="19" t="str">
        <f>IF(N164&gt;65,"X","")</f>
        <v>X</v>
      </c>
      <c r="AQ164" s="19" t="str">
        <f>IF(OR($L164="cavity", $L164="wild"), "X", "")</f>
        <v/>
      </c>
      <c r="AR164" s="17" t="str">
        <f>IF($W164 &gt; 0, "X", "")</f>
        <v/>
      </c>
      <c r="AS164" s="19" t="str">
        <f>IF(N164&lt;=30,"X","")</f>
        <v/>
      </c>
      <c r="AT164" s="19" t="str">
        <f>IF(OR($L164="platform", $L164="wild"), "X", "")</f>
        <v/>
      </c>
      <c r="AU164" s="19" t="str">
        <f>IF(AND(NOT(ISBLANK($P164)), ISBLANK($Q164), ISBLANK($O164)), "X", "")</f>
        <v>X</v>
      </c>
      <c r="AV164" s="17" t="str">
        <f>IF($V164 &gt; 0, "X", "")</f>
        <v/>
      </c>
      <c r="AW164" s="17" t="str">
        <f>IF($T164 &gt; 0, "X", "")</f>
        <v/>
      </c>
      <c r="AX164" s="19" t="str">
        <f>IF(AND(NOT(ISBLANK($Q164)), ISBLANK($O164), ISBLANK($P164)), "X", "")</f>
        <v/>
      </c>
      <c r="AY164" s="19" t="str">
        <f>IF(OR($L164="bowl", $L164="wild"), "X", "")</f>
        <v/>
      </c>
    </row>
    <row r="165" spans="1:51" ht="15.75" x14ac:dyDescent="0.5">
      <c r="A165" s="39" t="s">
        <v>378</v>
      </c>
      <c r="B165" s="39" t="s">
        <v>379</v>
      </c>
      <c r="C165" s="17" t="s">
        <v>69</v>
      </c>
      <c r="D165" s="57" t="s">
        <v>56</v>
      </c>
      <c r="E165" s="30" t="s">
        <v>106</v>
      </c>
      <c r="F165" s="18" t="s">
        <v>380</v>
      </c>
      <c r="G165" s="40" t="s">
        <v>859</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IF(ISBLANK($X165), SUM(R165:W165), 1)</f>
        <v>2</v>
      </c>
      <c r="AA165" s="19" t="s">
        <v>9</v>
      </c>
      <c r="AB165" s="19" t="s">
        <v>9</v>
      </c>
      <c r="AC165" s="22" t="s">
        <v>9</v>
      </c>
      <c r="AD165" s="19" t="s">
        <v>9</v>
      </c>
      <c r="AE165" s="19" t="str">
        <f>IF(K165&lt;4,"X","")</f>
        <v/>
      </c>
      <c r="AF165" s="19" t="str">
        <f>IF(COUNTBLANK(O165:Q165)&lt;=1,"X","")</f>
        <v>X</v>
      </c>
      <c r="AG165" s="19">
        <f>$I165</f>
        <v>0</v>
      </c>
      <c r="AH165" s="19" t="str">
        <f>IF($S165 &gt; 0, "X", "")</f>
        <v/>
      </c>
      <c r="AI165" s="17" t="str">
        <f>IF(ISNUMBER(SEARCH("tuck", $F165, 1)), "X", "")</f>
        <v/>
      </c>
      <c r="AJ165" s="17" t="str">
        <f>IF(AND(SUM(R165:W165) = 3, ISBLANK($X165)), "X", "")</f>
        <v/>
      </c>
      <c r="AK165" s="19" t="str">
        <f>IF(OR($L165="ground", $L165="wild"), "X", "")</f>
        <v/>
      </c>
      <c r="AL165" s="19">
        <f>$H165</f>
        <v>0</v>
      </c>
      <c r="AM165" s="17" t="str">
        <f>IF($U165 &gt; 0, "X", "")</f>
        <v/>
      </c>
      <c r="AN165" s="19" t="str">
        <f>IF(AND($R165 &gt; 0, ISBLANK($W165), ISBLANK($S165), ISBLANK($T165), ISBLANK($U165), ISBLANK($V165)), "X", "")</f>
        <v/>
      </c>
      <c r="AO165" s="19" t="str">
        <f>IF(AND(NOT(ISBLANK($O165)), ISBLANK($P165), ISBLANK($Q165)), "X", "")</f>
        <v/>
      </c>
      <c r="AP165" s="19" t="str">
        <f>IF(N165&gt;65,"X","")</f>
        <v/>
      </c>
      <c r="AQ165" s="19" t="str">
        <f>IF(OR($L165="cavity", $L165="wild"), "X", "")</f>
        <v>X</v>
      </c>
      <c r="AR165" s="17" t="str">
        <f>IF($W165 &gt; 0, "X", "")</f>
        <v/>
      </c>
      <c r="AS165" s="19" t="str">
        <f>IF(N165&lt;=30,"X","")</f>
        <v/>
      </c>
      <c r="AT165" s="19" t="str">
        <f>IF(OR($L165="platform", $L165="wild"), "X", "")</f>
        <v/>
      </c>
      <c r="AU165" s="19" t="str">
        <f>IF(AND(NOT(ISBLANK($P165)), ISBLANK($Q165), ISBLANK($O165)), "X", "")</f>
        <v/>
      </c>
      <c r="AV165" s="17" t="str">
        <f>IF($V165 &gt; 0, "X", "")</f>
        <v>X</v>
      </c>
      <c r="AW165" s="17" t="str">
        <f>IF($T165 &gt; 0, "X", "")</f>
        <v/>
      </c>
      <c r="AX165" s="19" t="str">
        <f>IF(AND(NOT(ISBLANK($Q165)), ISBLANK($O165), ISBLANK($P165)), "X", "")</f>
        <v/>
      </c>
      <c r="AY165" s="19" t="str">
        <f>IF(OR($L165="bowl", $L165="wild"), "X", "")</f>
        <v/>
      </c>
    </row>
    <row r="166" spans="1:51" ht="15.75" x14ac:dyDescent="0.5">
      <c r="A166" s="40" t="s">
        <v>658</v>
      </c>
      <c r="B166" s="40" t="s">
        <v>659</v>
      </c>
      <c r="C166" s="17" t="s">
        <v>55</v>
      </c>
      <c r="D166" s="57" t="s">
        <v>63</v>
      </c>
      <c r="E166" s="16" t="s">
        <v>57</v>
      </c>
      <c r="F166" s="18" t="s">
        <v>660</v>
      </c>
      <c r="G166" s="40" t="s">
        <v>839</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IF(ISBLANK($X166), SUM(R166:W166), 1)</f>
        <v>2</v>
      </c>
      <c r="AA166" s="19" t="s">
        <v>60</v>
      </c>
      <c r="AB166" s="19" t="s">
        <v>9</v>
      </c>
      <c r="AC166" s="22" t="s">
        <v>9</v>
      </c>
      <c r="AD166" s="19" t="s">
        <v>9</v>
      </c>
      <c r="AE166" s="19" t="str">
        <f>IF(K166&lt;4,"X","")</f>
        <v>X</v>
      </c>
      <c r="AF166" s="19" t="str">
        <f>IF(COUNTBLANK(O166:Q166)&lt;=1,"X","")</f>
        <v>X</v>
      </c>
      <c r="AG166" s="19">
        <f>$I166</f>
        <v>0</v>
      </c>
      <c r="AH166" s="19" t="str">
        <f>IF($S166 &gt; 0, "X", "")</f>
        <v/>
      </c>
      <c r="AI166" s="17" t="str">
        <f>IF(ISNUMBER(SEARCH("tuck", $F166, 1)), "X", "")</f>
        <v/>
      </c>
      <c r="AJ166" s="17" t="str">
        <f>IF(AND(SUM(R166:W166) = 3, ISBLANK($X166)), "X", "")</f>
        <v/>
      </c>
      <c r="AK166" s="19" t="str">
        <f>IF(OR($L166="ground", $L166="wild"), "X", "")</f>
        <v/>
      </c>
      <c r="AL166" s="19">
        <f>$H166</f>
        <v>0</v>
      </c>
      <c r="AM166" s="17" t="str">
        <f>IF($U166 &gt; 0, "X", "")</f>
        <v/>
      </c>
      <c r="AN166" s="19" t="str">
        <f>IF(AND($R166 &gt; 0, ISBLANK($W166), ISBLANK($S166), ISBLANK($T166), ISBLANK($U166), ISBLANK($V166)), "X", "")</f>
        <v/>
      </c>
      <c r="AO166" s="19" t="str">
        <f>IF(AND(NOT(ISBLANK($O166)), ISBLANK($P166), ISBLANK($Q166)), "X", "")</f>
        <v/>
      </c>
      <c r="AP166" s="19" t="str">
        <f>IF(N166&gt;65,"X","")</f>
        <v/>
      </c>
      <c r="AQ166" s="19" t="str">
        <f>IF(OR($L166="cavity", $L166="wild"), "X", "")</f>
        <v/>
      </c>
      <c r="AR166" s="17" t="str">
        <f>IF($W166 &gt; 0, "X", "")</f>
        <v/>
      </c>
      <c r="AS166" s="19" t="str">
        <f>IF(N166&lt;=30,"X","")</f>
        <v>X</v>
      </c>
      <c r="AT166" s="19" t="str">
        <f>IF(OR($L166="platform", $L166="wild"), "X", "")</f>
        <v/>
      </c>
      <c r="AU166" s="19" t="str">
        <f>IF(AND(NOT(ISBLANK($P166)), ISBLANK($Q166), ISBLANK($O166)), "X", "")</f>
        <v/>
      </c>
      <c r="AV166" s="17" t="str">
        <f>IF($V166 &gt; 0, "X", "")</f>
        <v>X</v>
      </c>
      <c r="AW166" s="17" t="str">
        <f>IF($T166 &gt; 0, "X", "")</f>
        <v/>
      </c>
      <c r="AX166" s="19" t="str">
        <f>IF(AND(NOT(ISBLANK($Q166)), ISBLANK($O166), ISBLANK($P166)), "X", "")</f>
        <v/>
      </c>
      <c r="AY166" s="19" t="str">
        <f>IF(OR($L166="bowl", $L166="wild"), "X", "")</f>
        <v>X</v>
      </c>
    </row>
    <row r="167" spans="1:51" ht="15.75" x14ac:dyDescent="0.5">
      <c r="A167" s="39" t="s">
        <v>381</v>
      </c>
      <c r="B167" s="39" t="s">
        <v>382</v>
      </c>
      <c r="C167" s="17" t="s">
        <v>69</v>
      </c>
      <c r="D167" s="34" t="s">
        <v>85</v>
      </c>
      <c r="E167" s="30" t="s">
        <v>118</v>
      </c>
      <c r="F167" s="18" t="s">
        <v>164</v>
      </c>
      <c r="G167" s="40" t="s">
        <v>876</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IF(ISBLANK($X167), SUM(R167:W167), 1)</f>
        <v>2</v>
      </c>
      <c r="AA167" s="19" t="s">
        <v>60</v>
      </c>
      <c r="AB167" s="19" t="s">
        <v>9</v>
      </c>
      <c r="AC167" s="22" t="s">
        <v>9</v>
      </c>
      <c r="AD167" s="19" t="s">
        <v>9</v>
      </c>
      <c r="AE167" s="19" t="str">
        <f>IF(K167&lt;4,"X","")</f>
        <v>X</v>
      </c>
      <c r="AF167" s="19" t="str">
        <f>IF(COUNTBLANK(O167:Q167)&lt;=1,"X","")</f>
        <v/>
      </c>
      <c r="AG167" s="19">
        <f>$I167</f>
        <v>0</v>
      </c>
      <c r="AH167" s="19" t="str">
        <f>IF($S167 &gt; 0, "X", "")</f>
        <v>X</v>
      </c>
      <c r="AI167" s="17" t="str">
        <f>IF(ISNUMBER(SEARCH("tuck", $F167, 1)), "X", "")</f>
        <v/>
      </c>
      <c r="AJ167" s="17" t="str">
        <f>IF(AND(SUM(R167:W167) = 3, ISBLANK($X167)), "X", "")</f>
        <v/>
      </c>
      <c r="AK167" s="19" t="str">
        <f>IF(OR($L167="ground", $L167="wild"), "X", "")</f>
        <v>X</v>
      </c>
      <c r="AL167" s="19">
        <f>$H167</f>
        <v>0</v>
      </c>
      <c r="AM167" s="17" t="str">
        <f>IF($U167 &gt; 0, "X", "")</f>
        <v/>
      </c>
      <c r="AN167" s="19" t="str">
        <f>IF(AND($R167 &gt; 0, ISBLANK($W167), ISBLANK($S167), ISBLANK($T167), ISBLANK($U167), ISBLANK($V167)), "X", "")</f>
        <v/>
      </c>
      <c r="AO167" s="19" t="str">
        <f>IF(AND(NOT(ISBLANK($O167)), ISBLANK($P167), ISBLANK($Q167)), "X", "")</f>
        <v>X</v>
      </c>
      <c r="AP167" s="19" t="str">
        <f>IF(N167&gt;65,"X","")</f>
        <v/>
      </c>
      <c r="AQ167" s="19" t="str">
        <f>IF(OR($L167="cavity", $L167="wild"), "X", "")</f>
        <v>X</v>
      </c>
      <c r="AR167" s="17" t="str">
        <f>IF($W167 &gt; 0, "X", "")</f>
        <v/>
      </c>
      <c r="AS167" s="19" t="str">
        <f>IF(N167&lt;=30,"X","")</f>
        <v>X</v>
      </c>
      <c r="AT167" s="19" t="str">
        <f>IF(OR($L167="platform", $L167="wild"), "X", "")</f>
        <v>X</v>
      </c>
      <c r="AU167" s="19" t="str">
        <f>IF(AND(NOT(ISBLANK($P167)), ISBLANK($Q167), ISBLANK($O167)), "X", "")</f>
        <v/>
      </c>
      <c r="AV167" s="17" t="str">
        <f>IF($V167 &gt; 0, "X", "")</f>
        <v/>
      </c>
      <c r="AW167" s="17" t="str">
        <f>IF($T167 &gt; 0, "X", "")</f>
        <v/>
      </c>
      <c r="AX167" s="19" t="str">
        <f>IF(AND(NOT(ISBLANK($Q167)), ISBLANK($O167), ISBLANK($P167)), "X", "")</f>
        <v/>
      </c>
      <c r="AY167" s="19" t="str">
        <f>IF(OR($L167="bowl", $L167="wild"), "X", "")</f>
        <v>X</v>
      </c>
    </row>
    <row r="168" spans="1:51" ht="15.75" x14ac:dyDescent="0.5">
      <c r="A168" s="40" t="s">
        <v>661</v>
      </c>
      <c r="B168" s="40" t="s">
        <v>662</v>
      </c>
      <c r="C168" s="17" t="s">
        <v>55</v>
      </c>
      <c r="D168" s="57" t="s">
        <v>56</v>
      </c>
      <c r="E168" s="16" t="s">
        <v>73</v>
      </c>
      <c r="F168" s="18" t="s">
        <v>663</v>
      </c>
      <c r="G168" s="40" t="s">
        <v>842</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IF(ISBLANK($X168), SUM(R168:W168), 1)</f>
        <v>1</v>
      </c>
      <c r="AA168" s="19" t="s">
        <v>9</v>
      </c>
      <c r="AB168" s="19" t="s">
        <v>9</v>
      </c>
      <c r="AC168" s="22" t="s">
        <v>9</v>
      </c>
      <c r="AD168" s="19" t="s">
        <v>9</v>
      </c>
      <c r="AE168" s="19" t="str">
        <f>IF(K168&lt;4,"X","")</f>
        <v>X</v>
      </c>
      <c r="AF168" s="19" t="str">
        <f>IF(COUNTBLANK(O168:Q168)&lt;=1,"X","")</f>
        <v/>
      </c>
      <c r="AG168" s="19">
        <f>$I168</f>
        <v>0</v>
      </c>
      <c r="AH168" s="19" t="str">
        <f>IF($S168 &gt; 0, "X", "")</f>
        <v>X</v>
      </c>
      <c r="AI168" s="17" t="str">
        <f>IF(ISNUMBER(SEARCH("tuck", $F168, 1)), "X", "")</f>
        <v/>
      </c>
      <c r="AJ168" s="17" t="str">
        <f>IF(AND(SUM(R168:W168) = 3, ISBLANK($X168)), "X", "")</f>
        <v/>
      </c>
      <c r="AK168" s="19" t="str">
        <f>IF(OR($L168="ground", $L168="wild"), "X", "")</f>
        <v>X</v>
      </c>
      <c r="AL168" s="19">
        <f>$H168</f>
        <v>0</v>
      </c>
      <c r="AM168" s="17" t="str">
        <f>IF($U168 &gt; 0, "X", "")</f>
        <v/>
      </c>
      <c r="AN168" s="19" t="str">
        <f>IF(AND($R168 &gt; 0, ISBLANK($W168), ISBLANK($S168), ISBLANK($T168), ISBLANK($U168), ISBLANK($V168)), "X", "")</f>
        <v/>
      </c>
      <c r="AO168" s="19" t="str">
        <f>IF(AND(NOT(ISBLANK($O168)), ISBLANK($P168), ISBLANK($Q168)), "X", "")</f>
        <v/>
      </c>
      <c r="AP168" s="19" t="str">
        <f>IF(N168&gt;65,"X","")</f>
        <v>X</v>
      </c>
      <c r="AQ168" s="19" t="str">
        <f>IF(OR($L168="cavity", $L168="wild"), "X", "")</f>
        <v/>
      </c>
      <c r="AR168" s="17" t="str">
        <f>IF($W168 &gt; 0, "X", "")</f>
        <v/>
      </c>
      <c r="AS168" s="19" t="str">
        <f>IF(N168&lt;=30,"X","")</f>
        <v/>
      </c>
      <c r="AT168" s="19" t="str">
        <f>IF(OR($L168="platform", $L168="wild"), "X", "")</f>
        <v/>
      </c>
      <c r="AU168" s="19" t="str">
        <f>IF(AND(NOT(ISBLANK($P168)), ISBLANK($Q168), ISBLANK($O168)), "X", "")</f>
        <v/>
      </c>
      <c r="AV168" s="17" t="str">
        <f>IF($V168 &gt; 0, "X", "")</f>
        <v/>
      </c>
      <c r="AW168" s="17" t="str">
        <f>IF($T168 &gt; 0, "X", "")</f>
        <v/>
      </c>
      <c r="AX168" s="19" t="str">
        <f>IF(AND(NOT(ISBLANK($Q168)), ISBLANK($O168), ISBLANK($P168)), "X", "")</f>
        <v>X</v>
      </c>
      <c r="AY168" s="19" t="str">
        <f>IF(OR($L168="bowl", $L168="wild"), "X", "")</f>
        <v/>
      </c>
    </row>
    <row r="169" spans="1:51" ht="15.75" x14ac:dyDescent="0.5">
      <c r="A169" s="40" t="s">
        <v>664</v>
      </c>
      <c r="B169" s="40" t="s">
        <v>665</v>
      </c>
      <c r="C169" s="17" t="s">
        <v>55</v>
      </c>
      <c r="D169" s="34" t="s">
        <v>56</v>
      </c>
      <c r="E169" s="16" t="s">
        <v>90</v>
      </c>
      <c r="F169" s="18" t="s">
        <v>91</v>
      </c>
      <c r="G169" s="40" t="s">
        <v>852</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IF(ISBLANK($X169), SUM(R169:W169), 1)</f>
        <v>1</v>
      </c>
      <c r="AA169" s="19" t="s">
        <v>9</v>
      </c>
      <c r="AB169" s="19" t="s">
        <v>60</v>
      </c>
      <c r="AC169" s="22" t="s">
        <v>9</v>
      </c>
      <c r="AD169" s="19" t="s">
        <v>9</v>
      </c>
      <c r="AE169" s="19" t="str">
        <f>IF(K169&lt;4,"X","")</f>
        <v/>
      </c>
      <c r="AF169" s="19" t="str">
        <f>IF(COUNTBLANK(O169:Q169)&lt;=1,"X","")</f>
        <v>X</v>
      </c>
      <c r="AG169" s="19">
        <f>$I169</f>
        <v>0</v>
      </c>
      <c r="AH169" s="19" t="str">
        <f>IF($S169 &gt; 0, "X", "")</f>
        <v/>
      </c>
      <c r="AI169" s="17" t="str">
        <f>IF(ISNUMBER(SEARCH("tuck", $F169, 1)), "X", "")</f>
        <v/>
      </c>
      <c r="AJ169" s="17" t="str">
        <f>IF(AND(SUM(R169:W169) = 3, ISBLANK($X169)), "X", "")</f>
        <v/>
      </c>
      <c r="AK169" s="19" t="str">
        <f>IF(OR($L169="ground", $L169="wild"), "X", "")</f>
        <v/>
      </c>
      <c r="AL169" s="19" t="str">
        <f>$H169</f>
        <v>X</v>
      </c>
      <c r="AM169" s="17" t="str">
        <f>IF($U169 &gt; 0, "X", "")</f>
        <v/>
      </c>
      <c r="AN169" s="19" t="str">
        <f>IF(AND($R169 &gt; 0, ISBLANK($W169), ISBLANK($S169), ISBLANK($T169), ISBLANK($U169), ISBLANK($V169)), "X", "")</f>
        <v/>
      </c>
      <c r="AO169" s="19" t="str">
        <f>IF(AND(NOT(ISBLANK($O169)), ISBLANK($P169), ISBLANK($Q169)), "X", "")</f>
        <v/>
      </c>
      <c r="AP169" s="19" t="str">
        <f>IF(N169&gt;65,"X","")</f>
        <v>X</v>
      </c>
      <c r="AQ169" s="19" t="str">
        <f>IF(OR($L169="cavity", $L169="wild"), "X", "")</f>
        <v/>
      </c>
      <c r="AR169" s="17" t="str">
        <f>IF($W169 &gt; 0, "X", "")</f>
        <v/>
      </c>
      <c r="AS169" s="19" t="str">
        <f>IF(N169&lt;=30,"X","")</f>
        <v/>
      </c>
      <c r="AT169" s="19" t="str">
        <f>IF(OR($L169="platform", $L169="wild"), "X", "")</f>
        <v>X</v>
      </c>
      <c r="AU169" s="19" t="str">
        <f>IF(AND(NOT(ISBLANK($P169)), ISBLANK($Q169), ISBLANK($O169)), "X", "")</f>
        <v/>
      </c>
      <c r="AV169" s="17" t="str">
        <f>IF($V169 &gt; 0, "X", "")</f>
        <v>X</v>
      </c>
      <c r="AW169" s="17" t="str">
        <f>IF($T169 &gt; 0, "X", "")</f>
        <v/>
      </c>
      <c r="AX169" s="19" t="str">
        <f>IF(AND(NOT(ISBLANK($Q169)), ISBLANK($O169), ISBLANK($P169)), "X", "")</f>
        <v/>
      </c>
      <c r="AY169" s="19" t="str">
        <f>IF(OR($L169="bowl", $L169="wild"), "X", "")</f>
        <v/>
      </c>
    </row>
    <row r="170" spans="1:51" ht="15.75" x14ac:dyDescent="0.5">
      <c r="A170" s="39" t="s">
        <v>383</v>
      </c>
      <c r="B170" s="39" t="s">
        <v>384</v>
      </c>
      <c r="C170" s="17" t="s">
        <v>69</v>
      </c>
      <c r="D170" s="34" t="s">
        <v>97</v>
      </c>
      <c r="E170" s="30" t="s">
        <v>118</v>
      </c>
      <c r="F170" s="18" t="s">
        <v>387</v>
      </c>
      <c r="G170" s="40" t="s">
        <v>879</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IF(ISBLANK($X170), SUM(R170:W170), 1)</f>
        <v>2</v>
      </c>
      <c r="AA170" s="19" t="s">
        <v>9</v>
      </c>
      <c r="AB170" s="19" t="s">
        <v>9</v>
      </c>
      <c r="AC170" s="22" t="s">
        <v>60</v>
      </c>
      <c r="AD170" s="19" t="s">
        <v>9</v>
      </c>
      <c r="AE170" s="19" t="str">
        <f>IF(K170&lt;4,"X","")</f>
        <v>X</v>
      </c>
      <c r="AF170" s="19" t="str">
        <f>IF(COUNTBLANK(O170:Q170)&lt;=1,"X","")</f>
        <v/>
      </c>
      <c r="AG170" s="19">
        <f>$I170</f>
        <v>0</v>
      </c>
      <c r="AH170" s="19" t="str">
        <f>IF($S170 &gt; 0, "X", "")</f>
        <v/>
      </c>
      <c r="AI170" s="17" t="str">
        <f>IF(ISNUMBER(SEARCH("tuck", $F170, 1)), "X", "")</f>
        <v/>
      </c>
      <c r="AJ170" s="17" t="str">
        <f>IF(AND(SUM(R170:W170) = 3, ISBLANK($X170)), "X", "")</f>
        <v/>
      </c>
      <c r="AK170" s="19" t="str">
        <f>IF(OR($L170="ground", $L170="wild"), "X", "")</f>
        <v/>
      </c>
      <c r="AL170" s="19">
        <f>$H170</f>
        <v>0</v>
      </c>
      <c r="AM170" s="17" t="str">
        <f>IF($U170 &gt; 0, "X", "")</f>
        <v/>
      </c>
      <c r="AN170" s="19" t="str">
        <f>IF(AND($R170 &gt; 0, ISBLANK($W170), ISBLANK($S170), ISBLANK($T170), ISBLANK($U170), ISBLANK($V170)), "X", "")</f>
        <v/>
      </c>
      <c r="AO170" s="19" t="str">
        <f>IF(AND(NOT(ISBLANK($O170)), ISBLANK($P170), ISBLANK($Q170)), "X", "")</f>
        <v/>
      </c>
      <c r="AP170" s="19" t="str">
        <f>IF(N170&gt;65,"X","")</f>
        <v/>
      </c>
      <c r="AQ170" s="19" t="str">
        <f>IF(OR($L170="cavity", $L170="wild"), "X", "")</f>
        <v/>
      </c>
      <c r="AR170" s="17" t="str">
        <f>IF($W170 &gt; 0, "X", "")</f>
        <v/>
      </c>
      <c r="AS170" s="19" t="str">
        <f>IF(N170&lt;=30,"X","")</f>
        <v>X</v>
      </c>
      <c r="AT170" s="19" t="str">
        <f>IF(OR($L170="platform", $L170="wild"), "X", "")</f>
        <v/>
      </c>
      <c r="AU170" s="19" t="str">
        <f>IF(AND(NOT(ISBLANK($P170)), ISBLANK($Q170), ISBLANK($O170)), "X", "")</f>
        <v>X</v>
      </c>
      <c r="AV170" s="17" t="str">
        <f>IF($V170 &gt; 0, "X", "")</f>
        <v/>
      </c>
      <c r="AW170" s="17" t="str">
        <f>IF($T170 &gt; 0, "X", "")</f>
        <v>X</v>
      </c>
      <c r="AX170" s="19" t="str">
        <f>IF(AND(NOT(ISBLANK($Q170)), ISBLANK($O170), ISBLANK($P170)), "X", "")</f>
        <v/>
      </c>
      <c r="AY170" s="19" t="str">
        <f>IF(OR($L170="bowl", $L170="wild"), "X", "")</f>
        <v>X</v>
      </c>
    </row>
    <row r="171" spans="1:51" ht="15.75" x14ac:dyDescent="0.5">
      <c r="A171" s="39" t="s">
        <v>388</v>
      </c>
      <c r="B171" s="39" t="s">
        <v>389</v>
      </c>
      <c r="C171" s="17" t="s">
        <v>69</v>
      </c>
      <c r="D171" s="57" t="s">
        <v>85</v>
      </c>
      <c r="E171" s="30" t="s">
        <v>169</v>
      </c>
      <c r="F171" s="18" t="s">
        <v>170</v>
      </c>
      <c r="G171" s="40" t="s">
        <v>875</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IF(ISBLANK($X171), SUM(R171:W171), 1)</f>
        <v>2</v>
      </c>
      <c r="AA171" s="19" t="s">
        <v>9</v>
      </c>
      <c r="AB171" s="19" t="s">
        <v>9</v>
      </c>
      <c r="AC171" s="22" t="s">
        <v>60</v>
      </c>
      <c r="AD171" s="19" t="s">
        <v>9</v>
      </c>
      <c r="AE171" s="19" t="str">
        <f>IF(K171&lt;4,"X","")</f>
        <v/>
      </c>
      <c r="AF171" s="19" t="str">
        <f>IF(COUNTBLANK(O171:Q171)&lt;=1,"X","")</f>
        <v/>
      </c>
      <c r="AG171" s="19">
        <f>$I171</f>
        <v>0</v>
      </c>
      <c r="AH171" s="19" t="str">
        <f>IF($S171 &gt; 0, "X", "")</f>
        <v/>
      </c>
      <c r="AI171" s="17" t="str">
        <f>IF(ISNUMBER(SEARCH("tuck", $F171, 1)), "X", "")</f>
        <v>X</v>
      </c>
      <c r="AJ171" s="17" t="str">
        <f>IF(AND(SUM(R171:W171) = 3, ISBLANK($X171)), "X", "")</f>
        <v/>
      </c>
      <c r="AK171" s="19" t="str">
        <f>IF(OR($L171="ground", $L171="wild"), "X", "")</f>
        <v>X</v>
      </c>
      <c r="AL171" s="19" t="str">
        <f>$H171</f>
        <v>X</v>
      </c>
      <c r="AM171" s="17" t="str">
        <f>IF($U171 &gt; 0, "X", "")</f>
        <v/>
      </c>
      <c r="AN171" s="19" t="str">
        <f>IF(AND($R171 &gt; 0, ISBLANK($W171), ISBLANK($S171), ISBLANK($T171), ISBLANK($U171), ISBLANK($V171)), "X", "")</f>
        <v/>
      </c>
      <c r="AO171" s="19" t="str">
        <f>IF(AND(NOT(ISBLANK($O171)), ISBLANK($P171), ISBLANK($Q171)), "X", "")</f>
        <v/>
      </c>
      <c r="AP171" s="19" t="str">
        <f>IF(N171&gt;65,"X","")</f>
        <v>X</v>
      </c>
      <c r="AQ171" s="19" t="str">
        <f>IF(OR($L171="cavity", $L171="wild"), "X", "")</f>
        <v/>
      </c>
      <c r="AR171" s="17" t="str">
        <f>IF($W171 &gt; 0, "X", "")</f>
        <v/>
      </c>
      <c r="AS171" s="19" t="str">
        <f>IF(N171&lt;=30,"X","")</f>
        <v/>
      </c>
      <c r="AT171" s="19" t="str">
        <f>IF(OR($L171="platform", $L171="wild"), "X", "")</f>
        <v/>
      </c>
      <c r="AU171" s="19" t="str">
        <f>IF(AND(NOT(ISBLANK($P171)), ISBLANK($Q171), ISBLANK($O171)), "X", "")</f>
        <v>X</v>
      </c>
      <c r="AV171" s="17" t="str">
        <f>IF($V171 &gt; 0, "X", "")</f>
        <v>X</v>
      </c>
      <c r="AW171" s="17" t="str">
        <f>IF($T171 &gt; 0, "X", "")</f>
        <v/>
      </c>
      <c r="AX171" s="19" t="str">
        <f>IF(AND(NOT(ISBLANK($Q171)), ISBLANK($O171), ISBLANK($P171)), "X", "")</f>
        <v/>
      </c>
      <c r="AY171" s="19" t="str">
        <f>IF(OR($L171="bowl", $L171="wild"), "X", "")</f>
        <v/>
      </c>
    </row>
    <row r="172" spans="1:51" ht="15.75" x14ac:dyDescent="0.5">
      <c r="A172" s="40" t="s">
        <v>666</v>
      </c>
      <c r="B172" s="40" t="s">
        <v>667</v>
      </c>
      <c r="C172" s="17" t="s">
        <v>55</v>
      </c>
      <c r="D172" s="57" t="s">
        <v>85</v>
      </c>
      <c r="E172" s="16" t="s">
        <v>118</v>
      </c>
      <c r="F172" s="18" t="s">
        <v>498</v>
      </c>
      <c r="G172" s="40" t="s">
        <v>856</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IF(ISBLANK($X172), SUM(R172:W172), 1)</f>
        <v>2</v>
      </c>
      <c r="AA172" s="19" t="s">
        <v>9</v>
      </c>
      <c r="AB172" s="19" t="s">
        <v>60</v>
      </c>
      <c r="AC172" s="22" t="s">
        <v>9</v>
      </c>
      <c r="AD172" s="19" t="s">
        <v>60</v>
      </c>
      <c r="AE172" s="19" t="str">
        <f>IF(K172&lt;4,"X","")</f>
        <v/>
      </c>
      <c r="AF172" s="19" t="str">
        <f>IF(COUNTBLANK(O172:Q172)&lt;=1,"X","")</f>
        <v/>
      </c>
      <c r="AG172" s="19">
        <f>$I172</f>
        <v>0</v>
      </c>
      <c r="AH172" s="19" t="str">
        <f>IF($S172 &gt; 0, "X", "")</f>
        <v/>
      </c>
      <c r="AI172" s="17" t="str">
        <f>IF(ISNUMBER(SEARCH("tuck", $F172, 1)), "X", "")</f>
        <v/>
      </c>
      <c r="AJ172" s="17" t="str">
        <f>IF(AND(SUM(R172:W172) = 3, ISBLANK($X172)), "X", "")</f>
        <v/>
      </c>
      <c r="AK172" s="19" t="str">
        <f>IF(OR($L172="ground", $L172="wild"), "X", "")</f>
        <v/>
      </c>
      <c r="AL172" s="19">
        <f>$H172</f>
        <v>0</v>
      </c>
      <c r="AM172" s="17" t="str">
        <f>IF($U172 &gt; 0, "X", "")</f>
        <v/>
      </c>
      <c r="AN172" s="19" t="str">
        <f>IF(AND($R172 &gt; 0, ISBLANK($W172), ISBLANK($S172), ISBLANK($T172), ISBLANK($U172), ISBLANK($V172)), "X", "")</f>
        <v/>
      </c>
      <c r="AO172" s="19" t="str">
        <f>IF(AND(NOT(ISBLANK($O172)), ISBLANK($P172), ISBLANK($Q172)), "X", "")</f>
        <v/>
      </c>
      <c r="AP172" s="19" t="str">
        <f>IF(N172&gt;65,"X","")</f>
        <v/>
      </c>
      <c r="AQ172" s="19" t="str">
        <f>IF(OR($L172="cavity", $L172="wild"), "X", "")</f>
        <v>X</v>
      </c>
      <c r="AR172" s="17" t="str">
        <f>IF($W172 &gt; 0, "X", "")</f>
        <v/>
      </c>
      <c r="AS172" s="19" t="str">
        <f>IF(N172&lt;=30,"X","")</f>
        <v/>
      </c>
      <c r="AT172" s="19" t="str">
        <f>IF(OR($L172="platform", $L172="wild"), "X", "")</f>
        <v/>
      </c>
      <c r="AU172" s="19" t="str">
        <f>IF(AND(NOT(ISBLANK($P172)), ISBLANK($Q172), ISBLANK($O172)), "X", "")</f>
        <v>X</v>
      </c>
      <c r="AV172" s="17" t="str">
        <f>IF($V172 &gt; 0, "X", "")</f>
        <v/>
      </c>
      <c r="AW172" s="17" t="str">
        <f>IF($T172 &gt; 0, "X", "")</f>
        <v>X</v>
      </c>
      <c r="AX172" s="19" t="str">
        <f>IF(AND(NOT(ISBLANK($Q172)), ISBLANK($O172), ISBLANK($P172)), "X", "")</f>
        <v/>
      </c>
      <c r="AY172" s="19" t="str">
        <f>IF(OR($L172="bowl", $L172="wild"), "X", "")</f>
        <v/>
      </c>
    </row>
    <row r="173" spans="1:51" ht="15.75" x14ac:dyDescent="0.5">
      <c r="A173" s="40" t="s">
        <v>668</v>
      </c>
      <c r="B173" s="40" t="s">
        <v>669</v>
      </c>
      <c r="C173" s="17" t="s">
        <v>55</v>
      </c>
      <c r="D173" s="34"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IF(ISBLANK($X173), SUM(R173:W173), 1)</f>
        <v>1</v>
      </c>
      <c r="AA173" s="19" t="s">
        <v>9</v>
      </c>
      <c r="AB173" s="19" t="s">
        <v>60</v>
      </c>
      <c r="AC173" s="22" t="s">
        <v>9</v>
      </c>
      <c r="AD173" s="19" t="s">
        <v>9</v>
      </c>
      <c r="AE173" s="19" t="str">
        <f>IF(K173&lt;4,"X","")</f>
        <v>X</v>
      </c>
      <c r="AF173" s="19" t="str">
        <f>IF(COUNTBLANK(O173:Q173)&lt;=1,"X","")</f>
        <v/>
      </c>
      <c r="AG173" s="19">
        <f>$I173</f>
        <v>0</v>
      </c>
      <c r="AH173" s="19" t="str">
        <f>IF($S173 &gt; 0, "X", "")</f>
        <v>X</v>
      </c>
      <c r="AI173" s="17" t="str">
        <f>IF(ISNUMBER(SEARCH("tuck", $F173, 1)), "X", "")</f>
        <v/>
      </c>
      <c r="AJ173" s="17" t="str">
        <f>IF(AND(SUM(R173:W173) = 3, ISBLANK($X173)), "X", "")</f>
        <v/>
      </c>
      <c r="AK173" s="19" t="str">
        <f>IF(OR($L173="ground", $L173="wild"), "X", "")</f>
        <v/>
      </c>
      <c r="AL173" s="19">
        <f>$H173</f>
        <v>0</v>
      </c>
      <c r="AM173" s="17" t="str">
        <f>IF($U173 &gt; 0, "X", "")</f>
        <v/>
      </c>
      <c r="AN173" s="19" t="str">
        <f>IF(AND($R173 &gt; 0, ISBLANK($W173), ISBLANK($S173), ISBLANK($T173), ISBLANK($U173), ISBLANK($V173)), "X", "")</f>
        <v/>
      </c>
      <c r="AO173" s="19" t="str">
        <f>IF(AND(NOT(ISBLANK($O173)), ISBLANK($P173), ISBLANK($Q173)), "X", "")</f>
        <v>X</v>
      </c>
      <c r="AP173" s="19" t="str">
        <f>IF(N173&gt;65,"X","")</f>
        <v/>
      </c>
      <c r="AQ173" s="19" t="str">
        <f>IF(OR($L173="cavity", $L173="wild"), "X", "")</f>
        <v>X</v>
      </c>
      <c r="AR173" s="17" t="str">
        <f>IF($W173 &gt; 0, "X", "")</f>
        <v/>
      </c>
      <c r="AS173" s="19" t="str">
        <f>IF(N173&lt;=30,"X","")</f>
        <v>X</v>
      </c>
      <c r="AT173" s="19" t="str">
        <f>IF(OR($L173="platform", $L173="wild"), "X", "")</f>
        <v/>
      </c>
      <c r="AU173" s="19" t="str">
        <f>IF(AND(NOT(ISBLANK($P173)), ISBLANK($Q173), ISBLANK($O173)), "X", "")</f>
        <v/>
      </c>
      <c r="AV173" s="17" t="str">
        <f>IF($V173 &gt; 0, "X", "")</f>
        <v/>
      </c>
      <c r="AW173" s="17" t="str">
        <f>IF($T173 &gt; 0, "X", "")</f>
        <v/>
      </c>
      <c r="AX173" s="19" t="str">
        <f>IF(AND(NOT(ISBLANK($Q173)), ISBLANK($O173), ISBLANK($P173)), "X", "")</f>
        <v/>
      </c>
      <c r="AY173" s="19" t="str">
        <f>IF(OR($L173="bowl", $L173="wild"), "X", "")</f>
        <v/>
      </c>
    </row>
    <row r="174" spans="1:51" ht="15.75" x14ac:dyDescent="0.5">
      <c r="A174" s="40" t="s">
        <v>670</v>
      </c>
      <c r="B174" s="40" t="s">
        <v>671</v>
      </c>
      <c r="C174" s="17" t="s">
        <v>55</v>
      </c>
      <c r="D174" s="57" t="s">
        <v>56</v>
      </c>
      <c r="E174" s="16" t="s">
        <v>64</v>
      </c>
      <c r="F174" s="18" t="s">
        <v>356</v>
      </c>
      <c r="G174" s="40" t="s">
        <v>839</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IF(ISBLANK($X174), SUM(R174:W174), 1)</f>
        <v>1</v>
      </c>
      <c r="AA174" s="19" t="s">
        <v>9</v>
      </c>
      <c r="AB174" s="19" t="s">
        <v>9</v>
      </c>
      <c r="AC174" s="22" t="s">
        <v>9</v>
      </c>
      <c r="AD174" s="19" t="s">
        <v>9</v>
      </c>
      <c r="AE174" s="19" t="str">
        <f>IF(K174&lt;4,"X","")</f>
        <v>X</v>
      </c>
      <c r="AF174" s="19" t="str">
        <f>IF(COUNTBLANK(O174:Q174)&lt;=1,"X","")</f>
        <v>X</v>
      </c>
      <c r="AG174" s="19">
        <f>$I174</f>
        <v>0</v>
      </c>
      <c r="AH174" s="19" t="str">
        <f>IF($S174 &gt; 0, "X", "")</f>
        <v>X</v>
      </c>
      <c r="AI174" s="17" t="str">
        <f>IF(ISNUMBER(SEARCH("tuck", $F174, 1)), "X", "")</f>
        <v/>
      </c>
      <c r="AJ174" s="17" t="str">
        <f>IF(AND(SUM(R174:W174) = 3, ISBLANK($X174)), "X", "")</f>
        <v/>
      </c>
      <c r="AK174" s="19" t="str">
        <f>IF(OR($L174="ground", $L174="wild"), "X", "")</f>
        <v/>
      </c>
      <c r="AL174" s="19">
        <f>$H174</f>
        <v>0</v>
      </c>
      <c r="AM174" s="17" t="str">
        <f>IF($U174 &gt; 0, "X", "")</f>
        <v/>
      </c>
      <c r="AN174" s="19" t="str">
        <f>IF(AND($R174 &gt; 0, ISBLANK($W174), ISBLANK($S174), ISBLANK($T174), ISBLANK($U174), ISBLANK($V174)), "X", "")</f>
        <v/>
      </c>
      <c r="AO174" s="19" t="str">
        <f>IF(AND(NOT(ISBLANK($O174)), ISBLANK($P174), ISBLANK($Q174)), "X", "")</f>
        <v/>
      </c>
      <c r="AP174" s="19" t="str">
        <f>IF(N174&gt;65,"X","")</f>
        <v/>
      </c>
      <c r="AQ174" s="19" t="str">
        <f>IF(OR($L174="cavity", $L174="wild"), "X", "")</f>
        <v/>
      </c>
      <c r="AR174" s="17" t="str">
        <f>IF($W174 &gt; 0, "X", "")</f>
        <v/>
      </c>
      <c r="AS174" s="19" t="str">
        <f>IF(N174&lt;=30,"X","")</f>
        <v/>
      </c>
      <c r="AT174" s="19" t="str">
        <f>IF(OR($L174="platform", $L174="wild"), "X", "")</f>
        <v>X</v>
      </c>
      <c r="AU174" s="19" t="str">
        <f>IF(AND(NOT(ISBLANK($P174)), ISBLANK($Q174), ISBLANK($O174)), "X", "")</f>
        <v/>
      </c>
      <c r="AV174" s="17" t="str">
        <f>IF($V174 &gt; 0, "X", "")</f>
        <v/>
      </c>
      <c r="AW174" s="17" t="str">
        <f>IF($T174 &gt; 0, "X", "")</f>
        <v/>
      </c>
      <c r="AX174" s="19" t="str">
        <f>IF(AND(NOT(ISBLANK($Q174)), ISBLANK($O174), ISBLANK($P174)), "X", "")</f>
        <v/>
      </c>
      <c r="AY174" s="19" t="str">
        <f>IF(OR($L174="bowl", $L174="wild"), "X", "")</f>
        <v/>
      </c>
    </row>
    <row r="175" spans="1:51" ht="15.75" x14ac:dyDescent="0.5">
      <c r="A175" s="39" t="s">
        <v>392</v>
      </c>
      <c r="B175" s="39" t="s">
        <v>393</v>
      </c>
      <c r="C175" s="17" t="s">
        <v>69</v>
      </c>
      <c r="D175" s="57" t="s">
        <v>56</v>
      </c>
      <c r="E175" s="30" t="s">
        <v>10</v>
      </c>
      <c r="F175" s="18" t="s">
        <v>394</v>
      </c>
      <c r="G175" s="40" t="s">
        <v>872</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IF(ISBLANK($X175), SUM(R175:W175), 1)</f>
        <v>3</v>
      </c>
      <c r="AA175" s="19" t="s">
        <v>9</v>
      </c>
      <c r="AB175" s="19" t="s">
        <v>9</v>
      </c>
      <c r="AC175" s="22" t="s">
        <v>9</v>
      </c>
      <c r="AD175" s="19" t="s">
        <v>9</v>
      </c>
      <c r="AE175" s="19" t="str">
        <f>IF(K175&lt;4,"X","")</f>
        <v/>
      </c>
      <c r="AF175" s="19" t="str">
        <f>IF(COUNTBLANK(O175:Q175)&lt;=1,"X","")</f>
        <v/>
      </c>
      <c r="AG175" s="19">
        <f>$I175</f>
        <v>0</v>
      </c>
      <c r="AH175" s="19" t="str">
        <f>IF($S175 &gt; 0, "X", "")</f>
        <v>X</v>
      </c>
      <c r="AI175" s="17" t="str">
        <f>IF(ISNUMBER(SEARCH("tuck", $F175, 1)), "X", "")</f>
        <v>X</v>
      </c>
      <c r="AJ175" s="17" t="str">
        <f>IF(AND(SUM(R175:W175) = 3, ISBLANK($X175)), "X", "")</f>
        <v>X</v>
      </c>
      <c r="AK175" s="19" t="str">
        <f>IF(OR($L175="ground", $L175="wild"), "X", "")</f>
        <v>X</v>
      </c>
      <c r="AL175" s="19">
        <f>$H175</f>
        <v>0</v>
      </c>
      <c r="AM175" s="17" t="str">
        <f>IF($U175 &gt; 0, "X", "")</f>
        <v/>
      </c>
      <c r="AN175" s="19" t="str">
        <f>IF(AND($R175 &gt; 0, ISBLANK($W175), ISBLANK($S175), ISBLANK($T175), ISBLANK($U175), ISBLANK($V175)), "X", "")</f>
        <v/>
      </c>
      <c r="AO175" s="19" t="str">
        <f>IF(AND(NOT(ISBLANK($O175)), ISBLANK($P175), ISBLANK($Q175)), "X", "")</f>
        <v/>
      </c>
      <c r="AP175" s="19" t="str">
        <f>IF(N175&gt;65,"X","")</f>
        <v>X</v>
      </c>
      <c r="AQ175" s="19" t="str">
        <f>IF(OR($L175="cavity", $L175="wild"), "X", "")</f>
        <v/>
      </c>
      <c r="AR175" s="17" t="str">
        <f>IF($W175 &gt; 0, "X", "")</f>
        <v>X</v>
      </c>
      <c r="AS175" s="19" t="str">
        <f>IF(N175&lt;=30,"X","")</f>
        <v/>
      </c>
      <c r="AT175" s="19" t="str">
        <f>IF(OR($L175="platform", $L175="wild"), "X", "")</f>
        <v/>
      </c>
      <c r="AU175" s="19" t="str">
        <f>IF(AND(NOT(ISBLANK($P175)), ISBLANK($Q175), ISBLANK($O175)), "X", "")</f>
        <v/>
      </c>
      <c r="AV175" s="17" t="str">
        <f>IF($V175 &gt; 0, "X", "")</f>
        <v/>
      </c>
      <c r="AW175" s="17" t="str">
        <f>IF($T175 &gt; 0, "X", "")</f>
        <v/>
      </c>
      <c r="AX175" s="19" t="str">
        <f>IF(AND(NOT(ISBLANK($Q175)), ISBLANK($O175), ISBLANK($P175)), "X", "")</f>
        <v>X</v>
      </c>
      <c r="AY175" s="19" t="str">
        <f>IF(OR($L175="bowl", $L175="wild"), "X", "")</f>
        <v/>
      </c>
    </row>
    <row r="176" spans="1:51" ht="15.75" x14ac:dyDescent="0.5">
      <c r="A176" s="40" t="s">
        <v>672</v>
      </c>
      <c r="B176" s="40" t="s">
        <v>673</v>
      </c>
      <c r="C176" s="17" t="s">
        <v>55</v>
      </c>
      <c r="D176" s="5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IF(ISBLANK($X176), SUM(R176:W176), 1)</f>
        <v>3</v>
      </c>
      <c r="AA176" s="19" t="s">
        <v>9</v>
      </c>
      <c r="AB176" s="19" t="s">
        <v>60</v>
      </c>
      <c r="AC176" s="22" t="s">
        <v>9</v>
      </c>
      <c r="AD176" s="19" t="s">
        <v>60</v>
      </c>
      <c r="AE176" s="19" t="str">
        <f>IF(K176&lt;4,"X","")</f>
        <v/>
      </c>
      <c r="AF176" s="19" t="str">
        <f>IF(COUNTBLANK(O176:Q176)&lt;=1,"X","")</f>
        <v/>
      </c>
      <c r="AG176" s="19">
        <f>$I176</f>
        <v>0</v>
      </c>
      <c r="AH176" s="19" t="str">
        <f>IF($S176 &gt; 0, "X", "")</f>
        <v>X</v>
      </c>
      <c r="AI176" s="17" t="str">
        <f>IF(ISNUMBER(SEARCH("tuck", $F176, 1)), "X", "")</f>
        <v/>
      </c>
      <c r="AJ176" s="17" t="str">
        <f>IF(AND(SUM(R176:W176) = 3, ISBLANK($X176)), "X", "")</f>
        <v>X</v>
      </c>
      <c r="AK176" s="19" t="str">
        <f>IF(OR($L176="ground", $L176="wild"), "X", "")</f>
        <v>X</v>
      </c>
      <c r="AL176" s="19">
        <f>$H176</f>
        <v>0</v>
      </c>
      <c r="AM176" s="17" t="str">
        <f>IF($U176 &gt; 0, "X", "")</f>
        <v/>
      </c>
      <c r="AN176" s="19" t="str">
        <f>IF(AND($R176 &gt; 0, ISBLANK($W176), ISBLANK($S176), ISBLANK($T176), ISBLANK($U176), ISBLANK($V176)), "X", "")</f>
        <v/>
      </c>
      <c r="AO176" s="19" t="str">
        <f>IF(AND(NOT(ISBLANK($O176)), ISBLANK($P176), ISBLANK($Q176)), "X", "")</f>
        <v/>
      </c>
      <c r="AP176" s="19" t="str">
        <f>IF(N176&gt;65,"X","")</f>
        <v/>
      </c>
      <c r="AQ176" s="19" t="str">
        <f>IF(OR($L176="cavity", $L176="wild"), "X", "")</f>
        <v/>
      </c>
      <c r="AR176" s="17" t="str">
        <f>IF($W176 &gt; 0, "X", "")</f>
        <v/>
      </c>
      <c r="AS176" s="19" t="str">
        <f>IF(N176&lt;=30,"X","")</f>
        <v/>
      </c>
      <c r="AT176" s="19" t="str">
        <f>IF(OR($L176="platform", $L176="wild"), "X", "")</f>
        <v/>
      </c>
      <c r="AU176" s="19" t="str">
        <f>IF(AND(NOT(ISBLANK($P176)), ISBLANK($Q176), ISBLANK($O176)), "X", "")</f>
        <v>X</v>
      </c>
      <c r="AV176" s="17" t="str">
        <f>IF($V176 &gt; 0, "X", "")</f>
        <v/>
      </c>
      <c r="AW176" s="17" t="str">
        <f>IF($T176 &gt; 0, "X", "")</f>
        <v/>
      </c>
      <c r="AX176" s="19" t="str">
        <f>IF(AND(NOT(ISBLANK($Q176)), ISBLANK($O176), ISBLANK($P176)), "X", "")</f>
        <v/>
      </c>
      <c r="AY176" s="19" t="str">
        <f>IF(OR($L176="bowl", $L176="wild"), "X", "")</f>
        <v/>
      </c>
    </row>
    <row r="177" spans="1:51" ht="15.75" x14ac:dyDescent="0.5">
      <c r="A177" s="40" t="s">
        <v>674</v>
      </c>
      <c r="B177" s="40" t="s">
        <v>675</v>
      </c>
      <c r="C177" s="17" t="s">
        <v>55</v>
      </c>
      <c r="D177" s="57" t="s">
        <v>56</v>
      </c>
      <c r="E177" s="16" t="s">
        <v>81</v>
      </c>
      <c r="F177" s="18" t="s">
        <v>676</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IF(ISBLANK($X177), SUM(R177:W177), 1)</f>
        <v>2</v>
      </c>
      <c r="AA177" s="19" t="s">
        <v>9</v>
      </c>
      <c r="AB177" s="19" t="s">
        <v>60</v>
      </c>
      <c r="AC177" s="22" t="s">
        <v>9</v>
      </c>
      <c r="AD177" s="19" t="s">
        <v>9</v>
      </c>
      <c r="AE177" s="19" t="str">
        <f>IF(K177&lt;4,"X","")</f>
        <v>X</v>
      </c>
      <c r="AF177" s="19" t="str">
        <f>IF(COUNTBLANK(O177:Q177)&lt;=1,"X","")</f>
        <v/>
      </c>
      <c r="AG177" s="19">
        <f>$I177</f>
        <v>0</v>
      </c>
      <c r="AH177" s="19" t="str">
        <f>IF($S177 &gt; 0, "X", "")</f>
        <v>X</v>
      </c>
      <c r="AI177" s="17" t="str">
        <f>IF(ISNUMBER(SEARCH("tuck", $F177, 1)), "X", "")</f>
        <v/>
      </c>
      <c r="AJ177" s="17" t="str">
        <f>IF(AND(SUM(R177:W177) = 3, ISBLANK($X177)), "X", "")</f>
        <v/>
      </c>
      <c r="AK177" s="19" t="str">
        <f>IF(OR($L177="ground", $L177="wild"), "X", "")</f>
        <v/>
      </c>
      <c r="AL177" s="19">
        <f>$H177</f>
        <v>0</v>
      </c>
      <c r="AM177" s="17" t="str">
        <f>IF($U177 &gt; 0, "X", "")</f>
        <v/>
      </c>
      <c r="AN177" s="19" t="str">
        <f>IF(AND($R177 &gt; 0, ISBLANK($W177), ISBLANK($S177), ISBLANK($T177), ISBLANK($U177), ISBLANK($V177)), "X", "")</f>
        <v/>
      </c>
      <c r="AO177" s="19" t="str">
        <f>IF(AND(NOT(ISBLANK($O177)), ISBLANK($P177), ISBLANK($Q177)), "X", "")</f>
        <v>X</v>
      </c>
      <c r="AP177" s="19" t="str">
        <f>IF(N177&gt;65,"X","")</f>
        <v/>
      </c>
      <c r="AQ177" s="19" t="str">
        <f>IF(OR($L177="cavity", $L177="wild"), "X", "")</f>
        <v/>
      </c>
      <c r="AR177" s="17" t="str">
        <f>IF($W177 &gt; 0, "X", "")</f>
        <v/>
      </c>
      <c r="AS177" s="19" t="str">
        <f>IF(N177&lt;=30,"X","")</f>
        <v>X</v>
      </c>
      <c r="AT177" s="19" t="str">
        <f>IF(OR($L177="platform", $L177="wild"), "X", "")</f>
        <v/>
      </c>
      <c r="AU177" s="19" t="str">
        <f>IF(AND(NOT(ISBLANK($P177)), ISBLANK($Q177), ISBLANK($O177)), "X", "")</f>
        <v/>
      </c>
      <c r="AV177" s="17" t="str">
        <f>IF($V177 &gt; 0, "X", "")</f>
        <v/>
      </c>
      <c r="AW177" s="17" t="str">
        <f>IF($T177 &gt; 0, "X", "")</f>
        <v>X</v>
      </c>
      <c r="AX177" s="19" t="str">
        <f>IF(AND(NOT(ISBLANK($Q177)), ISBLANK($O177), ISBLANK($P177)), "X", "")</f>
        <v/>
      </c>
      <c r="AY177" s="19" t="str">
        <f>IF(OR($L177="bowl", $L177="wild"), "X", "")</f>
        <v>X</v>
      </c>
    </row>
    <row r="178" spans="1:51" ht="15.75" x14ac:dyDescent="0.5">
      <c r="A178" s="40" t="s">
        <v>677</v>
      </c>
      <c r="B178" s="40" t="s">
        <v>678</v>
      </c>
      <c r="C178" s="17" t="s">
        <v>55</v>
      </c>
      <c r="D178" s="5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IF(ISBLANK($X178), SUM(R178:W178), 1)</f>
        <v>1</v>
      </c>
      <c r="AA178" s="19" t="s">
        <v>9</v>
      </c>
      <c r="AB178" s="19" t="s">
        <v>60</v>
      </c>
      <c r="AC178" s="22" t="s">
        <v>9</v>
      </c>
      <c r="AD178" s="19" t="s">
        <v>9</v>
      </c>
      <c r="AE178" s="19" t="str">
        <f>IF(K178&lt;4,"X","")</f>
        <v>X</v>
      </c>
      <c r="AF178" s="19" t="str">
        <f>IF(COUNTBLANK(O178:Q178)&lt;=1,"X","")</f>
        <v>X</v>
      </c>
      <c r="AG178" s="19">
        <f>$I178</f>
        <v>0</v>
      </c>
      <c r="AH178" s="19" t="str">
        <f>IF($S178 &gt; 0, "X", "")</f>
        <v>X</v>
      </c>
      <c r="AI178" s="17" t="str">
        <f>IF(ISNUMBER(SEARCH("tuck", $F178, 1)), "X", "")</f>
        <v/>
      </c>
      <c r="AJ178" s="17" t="str">
        <f>IF(AND(SUM(R178:W178) = 3, ISBLANK($X178)), "X", "")</f>
        <v/>
      </c>
      <c r="AK178" s="19" t="str">
        <f>IF(OR($L178="ground", $L178="wild"), "X", "")</f>
        <v/>
      </c>
      <c r="AL178" s="19">
        <f>$H178</f>
        <v>0</v>
      </c>
      <c r="AM178" s="17" t="str">
        <f>IF($U178 &gt; 0, "X", "")</f>
        <v/>
      </c>
      <c r="AN178" s="19" t="str">
        <f>IF(AND($R178 &gt; 0, ISBLANK($W178), ISBLANK($S178), ISBLANK($T178), ISBLANK($U178), ISBLANK($V178)), "X", "")</f>
        <v/>
      </c>
      <c r="AO178" s="19" t="str">
        <f>IF(AND(NOT(ISBLANK($O178)), ISBLANK($P178), ISBLANK($Q178)), "X", "")</f>
        <v/>
      </c>
      <c r="AP178" s="19" t="str">
        <f>IF(N178&gt;65,"X","")</f>
        <v/>
      </c>
      <c r="AQ178" s="19" t="str">
        <f>IF(OR($L178="cavity", $L178="wild"), "X", "")</f>
        <v>X</v>
      </c>
      <c r="AR178" s="17" t="str">
        <f>IF($W178 &gt; 0, "X", "")</f>
        <v/>
      </c>
      <c r="AS178" s="19" t="str">
        <f>IF(N178&lt;=30,"X","")</f>
        <v/>
      </c>
      <c r="AT178" s="19" t="str">
        <f>IF(OR($L178="platform", $L178="wild"), "X", "")</f>
        <v/>
      </c>
      <c r="AU178" s="19" t="str">
        <f>IF(AND(NOT(ISBLANK($P178)), ISBLANK($Q178), ISBLANK($O178)), "X", "")</f>
        <v/>
      </c>
      <c r="AV178" s="17" t="str">
        <f>IF($V178 &gt; 0, "X", "")</f>
        <v/>
      </c>
      <c r="AW178" s="17" t="str">
        <f>IF($T178 &gt; 0, "X", "")</f>
        <v>X</v>
      </c>
      <c r="AX178" s="19" t="str">
        <f>IF(AND(NOT(ISBLANK($Q178)), ISBLANK($O178), ISBLANK($P178)), "X", "")</f>
        <v/>
      </c>
      <c r="AY178" s="19" t="str">
        <f>IF(OR($L178="bowl", $L178="wild"), "X", "")</f>
        <v/>
      </c>
    </row>
    <row r="179" spans="1:51" ht="15.75" x14ac:dyDescent="0.5">
      <c r="A179" s="39" t="s">
        <v>398</v>
      </c>
      <c r="B179" s="39" t="s">
        <v>399</v>
      </c>
      <c r="C179" s="17" t="s">
        <v>69</v>
      </c>
      <c r="D179" s="5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IF(ISBLANK($X179), SUM(R179:W179), 1)</f>
        <v>2</v>
      </c>
      <c r="AA179" s="19" t="s">
        <v>9</v>
      </c>
      <c r="AB179" s="19" t="s">
        <v>60</v>
      </c>
      <c r="AC179" s="22" t="s">
        <v>9</v>
      </c>
      <c r="AD179" s="19" t="s">
        <v>9</v>
      </c>
      <c r="AE179" s="19" t="str">
        <f>IF(K179&lt;4,"X","")</f>
        <v/>
      </c>
      <c r="AF179" s="19" t="str">
        <f>IF(COUNTBLANK(O179:Q179)&lt;=1,"X","")</f>
        <v/>
      </c>
      <c r="AG179" s="19">
        <f>$I179</f>
        <v>0</v>
      </c>
      <c r="AH179" s="19" t="str">
        <f>IF($S179 &gt; 0, "X", "")</f>
        <v/>
      </c>
      <c r="AI179" s="17" t="str">
        <f>IF(ISNUMBER(SEARCH("tuck", $F179, 1)), "X", "")</f>
        <v/>
      </c>
      <c r="AJ179" s="17" t="str">
        <f>IF(AND(SUM(R179:W179) = 3, ISBLANK($X179)), "X", "")</f>
        <v/>
      </c>
      <c r="AK179" s="19" t="str">
        <f>IF(OR($L179="ground", $L179="wild"), "X", "")</f>
        <v>X</v>
      </c>
      <c r="AL179" s="19" t="str">
        <f>$H179</f>
        <v>X</v>
      </c>
      <c r="AM179" s="17" t="str">
        <f>IF($U179 &gt; 0, "X", "")</f>
        <v>X</v>
      </c>
      <c r="AN179" s="19" t="str">
        <f>IF(AND($R179 &gt; 0, ISBLANK($W179), ISBLANK($S179), ISBLANK($T179), ISBLANK($U179), ISBLANK($V179)), "X", "")</f>
        <v/>
      </c>
      <c r="AO179" s="19" t="str">
        <f>IF(AND(NOT(ISBLANK($O179)), ISBLANK($P179), ISBLANK($Q179)), "X", "")</f>
        <v/>
      </c>
      <c r="AP179" s="19" t="str">
        <f>IF(N179&gt;65,"X","")</f>
        <v>X</v>
      </c>
      <c r="AQ179" s="19" t="str">
        <f>IF(OR($L179="cavity", $L179="wild"), "X", "")</f>
        <v/>
      </c>
      <c r="AR179" s="17" t="str">
        <f>IF($W179 &gt; 0, "X", "")</f>
        <v/>
      </c>
      <c r="AS179" s="19" t="str">
        <f>IF(N179&lt;=30,"X","")</f>
        <v/>
      </c>
      <c r="AT179" s="19" t="str">
        <f>IF(OR($L179="platform", $L179="wild"), "X", "")</f>
        <v/>
      </c>
      <c r="AU179" s="19" t="str">
        <f>IF(AND(NOT(ISBLANK($P179)), ISBLANK($Q179), ISBLANK($O179)), "X", "")</f>
        <v/>
      </c>
      <c r="AV179" s="17" t="str">
        <f>IF($V179 &gt; 0, "X", "")</f>
        <v/>
      </c>
      <c r="AW179" s="17" t="str">
        <f>IF($T179 &gt; 0, "X", "")</f>
        <v/>
      </c>
      <c r="AX179" s="19" t="str">
        <f>IF(AND(NOT(ISBLANK($Q179)), ISBLANK($O179), ISBLANK($P179)), "X", "")</f>
        <v>X</v>
      </c>
      <c r="AY179" s="19" t="str">
        <f>IF(OR($L179="bowl", $L179="wild"), "X", "")</f>
        <v/>
      </c>
    </row>
    <row r="180" spans="1:51" ht="15.75" x14ac:dyDescent="0.5">
      <c r="A180" s="39" t="s">
        <v>403</v>
      </c>
      <c r="B180" s="39" t="s">
        <v>404</v>
      </c>
      <c r="C180" s="17" t="s">
        <v>69</v>
      </c>
      <c r="D180" s="57" t="s">
        <v>85</v>
      </c>
      <c r="E180" s="30" t="s">
        <v>137</v>
      </c>
      <c r="F180" s="18" t="s">
        <v>138</v>
      </c>
      <c r="G180" s="40" t="s">
        <v>874</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IF(ISBLANK($X180), SUM(R180:W180), 1)</f>
        <v>2</v>
      </c>
      <c r="AA180" s="19" t="s">
        <v>9</v>
      </c>
      <c r="AB180" s="19" t="s">
        <v>60</v>
      </c>
      <c r="AC180" s="22" t="s">
        <v>9</v>
      </c>
      <c r="AD180" s="19" t="s">
        <v>9</v>
      </c>
      <c r="AE180" s="19" t="str">
        <f>IF(K180&lt;4,"X","")</f>
        <v/>
      </c>
      <c r="AF180" s="19" t="str">
        <f>IF(COUNTBLANK(O180:Q180)&lt;=1,"X","")</f>
        <v/>
      </c>
      <c r="AG180" s="19">
        <f>$I180</f>
        <v>0</v>
      </c>
      <c r="AH180" s="19" t="str">
        <f>IF($S180 &gt; 0, "X", "")</f>
        <v/>
      </c>
      <c r="AI180" s="17" t="str">
        <f>IF(ISNUMBER(SEARCH("tuck", $F180, 1)), "X", "")</f>
        <v>X</v>
      </c>
      <c r="AJ180" s="17" t="str">
        <f>IF(AND(SUM(R180:W180) = 3, ISBLANK($X180)), "X", "")</f>
        <v/>
      </c>
      <c r="AK180" s="19" t="str">
        <f>IF(OR($L180="ground", $L180="wild"), "X", "")</f>
        <v/>
      </c>
      <c r="AL180" s="19" t="str">
        <f>$H180</f>
        <v>X</v>
      </c>
      <c r="AM180" s="17" t="str">
        <f>IF($U180 &gt; 0, "X", "")</f>
        <v/>
      </c>
      <c r="AN180" s="19" t="str">
        <f>IF(AND($R180 &gt; 0, ISBLANK($W180), ISBLANK($S180), ISBLANK($T180), ISBLANK($U180), ISBLANK($V180)), "X", "")</f>
        <v/>
      </c>
      <c r="AO180" s="19" t="str">
        <f>IF(AND(NOT(ISBLANK($O180)), ISBLANK($P180), ISBLANK($Q180)), "X", "")</f>
        <v>X</v>
      </c>
      <c r="AP180" s="19" t="str">
        <f>IF(N180&gt;65,"X","")</f>
        <v>X</v>
      </c>
      <c r="AQ180" s="19" t="str">
        <f>IF(OR($L180="cavity", $L180="wild"), "X", "")</f>
        <v/>
      </c>
      <c r="AR180" s="17" t="str">
        <f>IF($W180 &gt; 0, "X", "")</f>
        <v/>
      </c>
      <c r="AS180" s="19" t="str">
        <f>IF(N180&lt;=30,"X","")</f>
        <v/>
      </c>
      <c r="AT180" s="19" t="str">
        <f>IF(OR($L180="platform", $L180="wild"), "X", "")</f>
        <v>X</v>
      </c>
      <c r="AU180" s="19" t="str">
        <f>IF(AND(NOT(ISBLANK($P180)), ISBLANK($Q180), ISBLANK($O180)), "X", "")</f>
        <v/>
      </c>
      <c r="AV180" s="17" t="str">
        <f>IF($V180 &gt; 0, "X", "")</f>
        <v>X</v>
      </c>
      <c r="AW180" s="17" t="str">
        <f>IF($T180 &gt; 0, "X", "")</f>
        <v/>
      </c>
      <c r="AX180" s="19" t="str">
        <f>IF(AND(NOT(ISBLANK($Q180)), ISBLANK($O180), ISBLANK($P180)), "X", "")</f>
        <v/>
      </c>
      <c r="AY180" s="19" t="str">
        <f>IF(OR($L180="bowl", $L180="wild"), "X", "")</f>
        <v/>
      </c>
    </row>
    <row r="181" spans="1:51" ht="15.75" x14ac:dyDescent="0.5">
      <c r="A181" s="40" t="s">
        <v>679</v>
      </c>
      <c r="B181" s="40" t="s">
        <v>680</v>
      </c>
      <c r="C181" s="17" t="s">
        <v>55</v>
      </c>
      <c r="D181" s="57" t="s">
        <v>56</v>
      </c>
      <c r="E181" s="16" t="s">
        <v>90</v>
      </c>
      <c r="F181" s="18" t="s">
        <v>189</v>
      </c>
      <c r="G181" s="40" t="s">
        <v>851</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IF(ISBLANK($X181), SUM(R181:W181), 1)</f>
        <v>1</v>
      </c>
      <c r="AA181" s="19" t="s">
        <v>9</v>
      </c>
      <c r="AB181" s="19" t="s">
        <v>60</v>
      </c>
      <c r="AC181" s="22" t="s">
        <v>9</v>
      </c>
      <c r="AD181" s="19" t="s">
        <v>9</v>
      </c>
      <c r="AE181" s="19" t="str">
        <f>IF(K181&lt;4,"X","")</f>
        <v>X</v>
      </c>
      <c r="AF181" s="19" t="str">
        <f>IF(COUNTBLANK(O181:Q181)&lt;=1,"X","")</f>
        <v>X</v>
      </c>
      <c r="AG181" s="19">
        <f>$I181</f>
        <v>0</v>
      </c>
      <c r="AH181" s="19" t="str">
        <f>IF($S181 &gt; 0, "X", "")</f>
        <v/>
      </c>
      <c r="AI181" s="17" t="str">
        <f>IF(ISNUMBER(SEARCH("tuck", $F181, 1)), "X", "")</f>
        <v>X</v>
      </c>
      <c r="AJ181" s="17" t="str">
        <f>IF(AND(SUM(R181:W181) = 3, ISBLANK($X181)), "X", "")</f>
        <v/>
      </c>
      <c r="AK181" s="19" t="str">
        <f>IF(OR($L181="ground", $L181="wild"), "X", "")</f>
        <v/>
      </c>
      <c r="AL181" s="19" t="str">
        <f>$H181</f>
        <v>X</v>
      </c>
      <c r="AM181" s="17" t="str">
        <f>IF($U181 &gt; 0, "X", "")</f>
        <v/>
      </c>
      <c r="AN181" s="19" t="str">
        <f>IF(AND($R181 &gt; 0, ISBLANK($W181), ISBLANK($S181), ISBLANK($T181), ISBLANK($U181), ISBLANK($V181)), "X", "")</f>
        <v/>
      </c>
      <c r="AO181" s="19" t="str">
        <f>IF(AND(NOT(ISBLANK($O181)), ISBLANK($P181), ISBLANK($Q181)), "X", "")</f>
        <v/>
      </c>
      <c r="AP181" s="19" t="str">
        <f>IF(N181&gt;65,"X","")</f>
        <v>X</v>
      </c>
      <c r="AQ181" s="19" t="str">
        <f>IF(OR($L181="cavity", $L181="wild"), "X", "")</f>
        <v/>
      </c>
      <c r="AR181" s="17" t="str">
        <f>IF($W181 &gt; 0, "X", "")</f>
        <v/>
      </c>
      <c r="AS181" s="19" t="str">
        <f>IF(N181&lt;=30,"X","")</f>
        <v/>
      </c>
      <c r="AT181" s="19" t="str">
        <f>IF(OR($L181="platform", $L181="wild"), "X", "")</f>
        <v>X</v>
      </c>
      <c r="AU181" s="19" t="str">
        <f>IF(AND(NOT(ISBLANK($P181)), ISBLANK($Q181), ISBLANK($O181)), "X", "")</f>
        <v/>
      </c>
      <c r="AV181" s="17" t="str">
        <f>IF($V181 &gt; 0, "X", "")</f>
        <v>X</v>
      </c>
      <c r="AW181" s="17" t="str">
        <f>IF($T181 &gt; 0, "X", "")</f>
        <v/>
      </c>
      <c r="AX181" s="19" t="str">
        <f>IF(AND(NOT(ISBLANK($Q181)), ISBLANK($O181), ISBLANK($P181)), "X", "")</f>
        <v/>
      </c>
      <c r="AY181" s="19" t="str">
        <f>IF(OR($L181="bowl", $L181="wild"), "X", "")</f>
        <v/>
      </c>
    </row>
    <row r="182" spans="1:51" ht="15.75" x14ac:dyDescent="0.5">
      <c r="A182" s="40" t="s">
        <v>681</v>
      </c>
      <c r="B182" s="40" t="s">
        <v>682</v>
      </c>
      <c r="C182" s="17" t="s">
        <v>55</v>
      </c>
      <c r="D182" s="57" t="s">
        <v>56</v>
      </c>
      <c r="E182" s="16" t="s">
        <v>118</v>
      </c>
      <c r="F182" s="40" t="s">
        <v>606</v>
      </c>
      <c r="G182" s="40" t="s">
        <v>854</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IF(ISBLANK($X182), SUM(R182:W182), 1)</f>
        <v>2</v>
      </c>
      <c r="AA182" s="19" t="s">
        <v>9</v>
      </c>
      <c r="AB182" s="19" t="s">
        <v>60</v>
      </c>
      <c r="AC182" s="22" t="s">
        <v>9</v>
      </c>
      <c r="AD182" s="19" t="s">
        <v>9</v>
      </c>
      <c r="AE182" s="19" t="str">
        <f>IF(K182&lt;4,"X","")</f>
        <v>X</v>
      </c>
      <c r="AF182" s="19" t="str">
        <f>IF(COUNTBLANK(O182:Q182)&lt;=1,"X","")</f>
        <v>X</v>
      </c>
      <c r="AG182" s="19">
        <f>$I182</f>
        <v>0</v>
      </c>
      <c r="AH182" s="19" t="str">
        <f>IF($S182 &gt; 0, "X", "")</f>
        <v/>
      </c>
      <c r="AI182" s="17" t="str">
        <f>IF(ISNUMBER(SEARCH("tuck", $F182, 1)), "X", "")</f>
        <v/>
      </c>
      <c r="AJ182" s="17" t="str">
        <f>IF(AND(SUM(R182:W182) = 3, ISBLANK($X182)), "X", "")</f>
        <v/>
      </c>
      <c r="AK182" s="19" t="str">
        <f>IF(OR($L182="ground", $L182="wild"), "X", "")</f>
        <v/>
      </c>
      <c r="AL182" s="19">
        <f>$H182</f>
        <v>0</v>
      </c>
      <c r="AM182" s="17" t="str">
        <f>IF($U182 &gt; 0, "X", "")</f>
        <v/>
      </c>
      <c r="AN182" s="19" t="str">
        <f>IF(AND($R182 &gt; 0, ISBLANK($W182), ISBLANK($S182), ISBLANK($T182), ISBLANK($U182), ISBLANK($V182)), "X", "")</f>
        <v/>
      </c>
      <c r="AO182" s="19" t="str">
        <f>IF(AND(NOT(ISBLANK($O182)), ISBLANK($P182), ISBLANK($Q182)), "X", "")</f>
        <v/>
      </c>
      <c r="AP182" s="19" t="str">
        <f>IF(N182&gt;65,"X","")</f>
        <v/>
      </c>
      <c r="AQ182" s="19" t="str">
        <f>IF(OR($L182="cavity", $L182="wild"), "X", "")</f>
        <v/>
      </c>
      <c r="AR182" s="17" t="str">
        <f>IF($W182 &gt; 0, "X", "")</f>
        <v/>
      </c>
      <c r="AS182" s="19" t="str">
        <f>IF(N182&lt;=30,"X","")</f>
        <v/>
      </c>
      <c r="AT182" s="19" t="str">
        <f>IF(OR($L182="platform", $L182="wild"), "X", "")</f>
        <v/>
      </c>
      <c r="AU182" s="19" t="str">
        <f>IF(AND(NOT(ISBLANK($P182)), ISBLANK($Q182), ISBLANK($O182)), "X", "")</f>
        <v/>
      </c>
      <c r="AV182" s="17" t="str">
        <f>IF($V182 &gt; 0, "X", "")</f>
        <v/>
      </c>
      <c r="AW182" s="17" t="str">
        <f>IF($T182 &gt; 0, "X", "")</f>
        <v>X</v>
      </c>
      <c r="AX182" s="19" t="str">
        <f>IF(AND(NOT(ISBLANK($Q182)), ISBLANK($O182), ISBLANK($P182)), "X", "")</f>
        <v/>
      </c>
      <c r="AY182" s="19" t="str">
        <f>IF(OR($L182="bowl", $L182="wild"), "X", "")</f>
        <v>X</v>
      </c>
    </row>
    <row r="183" spans="1:51" ht="15.75" x14ac:dyDescent="0.5">
      <c r="A183" s="40" t="s">
        <v>683</v>
      </c>
      <c r="B183" s="40" t="s">
        <v>684</v>
      </c>
      <c r="C183" s="17" t="s">
        <v>55</v>
      </c>
      <c r="D183" s="57" t="s">
        <v>56</v>
      </c>
      <c r="E183" s="16" t="s">
        <v>73</v>
      </c>
      <c r="F183" s="18" t="s">
        <v>367</v>
      </c>
      <c r="G183" s="40" t="s">
        <v>845</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IF(ISBLANK($X183), SUM(R183:W183), 1)</f>
        <v>3</v>
      </c>
      <c r="AA183" s="19" t="s">
        <v>9</v>
      </c>
      <c r="AB183" s="19" t="s">
        <v>60</v>
      </c>
      <c r="AC183" s="22" t="s">
        <v>9</v>
      </c>
      <c r="AD183" s="19" t="s">
        <v>9</v>
      </c>
      <c r="AE183" s="19" t="str">
        <f>IF(K183&lt;4,"X","")</f>
        <v/>
      </c>
      <c r="AF183" s="19" t="str">
        <f>IF(COUNTBLANK(O183:Q183)&lt;=1,"X","")</f>
        <v/>
      </c>
      <c r="AG183" s="19">
        <f>$I183</f>
        <v>0</v>
      </c>
      <c r="AH183" s="19" t="str">
        <f>IF($S183 &gt; 0, "X", "")</f>
        <v>X</v>
      </c>
      <c r="AI183" s="17" t="str">
        <f>IF(ISNUMBER(SEARCH("tuck", $F183, 1)), "X", "")</f>
        <v/>
      </c>
      <c r="AJ183" s="17" t="str">
        <f>IF(AND(SUM(R183:W183) = 3, ISBLANK($X183)), "X", "")</f>
        <v>X</v>
      </c>
      <c r="AK183" s="19" t="str">
        <f>IF(OR($L183="ground", $L183="wild"), "X", "")</f>
        <v>X</v>
      </c>
      <c r="AL183" s="19">
        <f>$H183</f>
        <v>0</v>
      </c>
      <c r="AM183" s="17" t="str">
        <f>IF($U183 &gt; 0, "X", "")</f>
        <v/>
      </c>
      <c r="AN183" s="19" t="str">
        <f>IF(AND($R183 &gt; 0, ISBLANK($W183), ISBLANK($S183), ISBLANK($T183), ISBLANK($U183), ISBLANK($V183)), "X", "")</f>
        <v/>
      </c>
      <c r="AO183" s="19" t="str">
        <f>IF(AND(NOT(ISBLANK($O183)), ISBLANK($P183), ISBLANK($Q183)), "X", "")</f>
        <v/>
      </c>
      <c r="AP183" s="19" t="str">
        <f>IF(N183&gt;65,"X","")</f>
        <v>X</v>
      </c>
      <c r="AQ183" s="19" t="str">
        <f>IF(OR($L183="cavity", $L183="wild"), "X", "")</f>
        <v/>
      </c>
      <c r="AR183" s="17" t="str">
        <f>IF($W183 &gt; 0, "X", "")</f>
        <v/>
      </c>
      <c r="AS183" s="19" t="str">
        <f>IF(N183&lt;=30,"X","")</f>
        <v/>
      </c>
      <c r="AT183" s="19" t="str">
        <f>IF(OR($L183="platform", $L183="wild"), "X", "")</f>
        <v/>
      </c>
      <c r="AU183" s="19" t="str">
        <f>IF(AND(NOT(ISBLANK($P183)), ISBLANK($Q183), ISBLANK($O183)), "X", "")</f>
        <v/>
      </c>
      <c r="AV183" s="17" t="str">
        <f>IF($V183 &gt; 0, "X", "")</f>
        <v/>
      </c>
      <c r="AW183" s="17" t="str">
        <f>IF($T183 &gt; 0, "X", "")</f>
        <v/>
      </c>
      <c r="AX183" s="19" t="str">
        <f>IF(AND(NOT(ISBLANK($Q183)), ISBLANK($O183), ISBLANK($P183)), "X", "")</f>
        <v>X</v>
      </c>
      <c r="AY183" s="19" t="str">
        <f>IF(OR($L183="bowl", $L183="wild"), "X", "")</f>
        <v/>
      </c>
    </row>
    <row r="184" spans="1:51" ht="15.75" x14ac:dyDescent="0.5">
      <c r="A184" s="40" t="s">
        <v>685</v>
      </c>
      <c r="B184" s="40" t="s">
        <v>686</v>
      </c>
      <c r="C184" s="17" t="s">
        <v>55</v>
      </c>
      <c r="D184" s="57" t="s">
        <v>56</v>
      </c>
      <c r="E184" s="16" t="s">
        <v>81</v>
      </c>
      <c r="F184" s="18" t="s">
        <v>687</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IF(ISBLANK($X184), SUM(R184:W184), 1)</f>
        <v>1</v>
      </c>
      <c r="AA184" s="19" t="s">
        <v>9</v>
      </c>
      <c r="AB184" s="19" t="s">
        <v>9</v>
      </c>
      <c r="AC184" s="22" t="s">
        <v>9</v>
      </c>
      <c r="AD184" s="19" t="s">
        <v>9</v>
      </c>
      <c r="AE184" s="19" t="str">
        <f>IF(K184&lt;4,"X","")</f>
        <v/>
      </c>
      <c r="AF184" s="19" t="str">
        <f>IF(COUNTBLANK(O184:Q184)&lt;=1,"X","")</f>
        <v/>
      </c>
      <c r="AG184" s="19">
        <f>$I184</f>
        <v>0</v>
      </c>
      <c r="AH184" s="19" t="str">
        <f>IF($S184 &gt; 0, "X", "")</f>
        <v/>
      </c>
      <c r="AI184" s="17" t="str">
        <f>IF(ISNUMBER(SEARCH("tuck", $F184, 1)), "X", "")</f>
        <v/>
      </c>
      <c r="AJ184" s="17" t="str">
        <f>IF(AND(SUM(R184:W184) = 3, ISBLANK($X184)), "X", "")</f>
        <v/>
      </c>
      <c r="AK184" s="19" t="str">
        <f>IF(OR($L184="ground", $L184="wild"), "X", "")</f>
        <v/>
      </c>
      <c r="AL184" s="19">
        <f>$H184</f>
        <v>0</v>
      </c>
      <c r="AM184" s="17" t="str">
        <f>IF($U184 &gt; 0, "X", "")</f>
        <v>X</v>
      </c>
      <c r="AN184" s="19" t="str">
        <f>IF(AND($R184 &gt; 0, ISBLANK($W184), ISBLANK($S184), ISBLANK($T184), ISBLANK($U184), ISBLANK($V184)), "X", "")</f>
        <v/>
      </c>
      <c r="AO184" s="19" t="str">
        <f>IF(AND(NOT(ISBLANK($O184)), ISBLANK($P184), ISBLANK($Q184)), "X", "")</f>
        <v/>
      </c>
      <c r="AP184" s="19" t="str">
        <f>IF(N184&gt;65,"X","")</f>
        <v>X</v>
      </c>
      <c r="AQ184" s="19" t="str">
        <f>IF(OR($L184="cavity", $L184="wild"), "X", "")</f>
        <v/>
      </c>
      <c r="AR184" s="17" t="str">
        <f>IF($W184 &gt; 0, "X", "")</f>
        <v/>
      </c>
      <c r="AS184" s="19" t="str">
        <f>IF(N184&lt;=30,"X","")</f>
        <v/>
      </c>
      <c r="AT184" s="19" t="str">
        <f>IF(OR($L184="platform", $L184="wild"), "X", "")</f>
        <v>X</v>
      </c>
      <c r="AU184" s="19" t="str">
        <f>IF(AND(NOT(ISBLANK($P184)), ISBLANK($Q184), ISBLANK($O184)), "X", "")</f>
        <v/>
      </c>
      <c r="AV184" s="17" t="str">
        <f>IF($V184 &gt; 0, "X", "")</f>
        <v/>
      </c>
      <c r="AW184" s="17" t="str">
        <f>IF($T184 &gt; 0, "X", "")</f>
        <v/>
      </c>
      <c r="AX184" s="19" t="str">
        <f>IF(AND(NOT(ISBLANK($Q184)), ISBLANK($O184), ISBLANK($P184)), "X", "")</f>
        <v>X</v>
      </c>
      <c r="AY184" s="19" t="str">
        <f>IF(OR($L184="bowl", $L184="wild"), "X", "")</f>
        <v/>
      </c>
    </row>
    <row r="185" spans="1:51" ht="15.75" x14ac:dyDescent="0.5">
      <c r="A185" s="40" t="s">
        <v>688</v>
      </c>
      <c r="B185" s="40" t="s">
        <v>689</v>
      </c>
      <c r="C185" s="17" t="s">
        <v>55</v>
      </c>
      <c r="D185" s="57" t="s">
        <v>85</v>
      </c>
      <c r="E185" s="16" t="s">
        <v>118</v>
      </c>
      <c r="F185" s="40" t="s">
        <v>149</v>
      </c>
      <c r="G185" s="40" t="s">
        <v>855</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IF(ISBLANK($X185), SUM(R185:W185), 1)</f>
        <v>3</v>
      </c>
      <c r="AA185" s="19" t="s">
        <v>9</v>
      </c>
      <c r="AB185" s="19" t="s">
        <v>9</v>
      </c>
      <c r="AC185" s="22" t="s">
        <v>9</v>
      </c>
      <c r="AD185" s="19" t="s">
        <v>9</v>
      </c>
      <c r="AE185" s="19" t="str">
        <f>IF(K185&lt;4,"X","")</f>
        <v/>
      </c>
      <c r="AF185" s="19" t="str">
        <f>IF(COUNTBLANK(O185:Q185)&lt;=1,"X","")</f>
        <v/>
      </c>
      <c r="AG185" s="19">
        <f>$I185</f>
        <v>0</v>
      </c>
      <c r="AH185" s="19" t="str">
        <f>IF($S185 &gt; 0, "X", "")</f>
        <v>X</v>
      </c>
      <c r="AI185" s="17" t="str">
        <f>IF(ISNUMBER(SEARCH("tuck", $F185, 1)), "X", "")</f>
        <v/>
      </c>
      <c r="AJ185" s="17" t="str">
        <f>IF(AND(SUM(R185:W185) = 3, ISBLANK($X185)), "X", "")</f>
        <v>X</v>
      </c>
      <c r="AK185" s="19" t="str">
        <f>IF(OR($L185="ground", $L185="wild"), "X", "")</f>
        <v/>
      </c>
      <c r="AL185" s="19">
        <f>$H185</f>
        <v>0</v>
      </c>
      <c r="AM185" s="17" t="str">
        <f>IF($U185 &gt; 0, "X", "")</f>
        <v/>
      </c>
      <c r="AN185" s="19" t="str">
        <f>IF(AND($R185 &gt; 0, ISBLANK($W185), ISBLANK($S185), ISBLANK($T185), ISBLANK($U185), ISBLANK($V185)), "X", "")</f>
        <v/>
      </c>
      <c r="AO185" s="19" t="str">
        <f>IF(AND(NOT(ISBLANK($O185)), ISBLANK($P185), ISBLANK($Q185)), "X", "")</f>
        <v/>
      </c>
      <c r="AP185" s="19" t="str">
        <f>IF(N185&gt;65,"X","")</f>
        <v/>
      </c>
      <c r="AQ185" s="19" t="str">
        <f>IF(OR($L185="cavity", $L185="wild"), "X", "")</f>
        <v/>
      </c>
      <c r="AR185" s="17" t="str">
        <f>IF($W185 &gt; 0, "X", "")</f>
        <v/>
      </c>
      <c r="AS185" s="19" t="str">
        <f>IF(N185&lt;=30,"X","")</f>
        <v>X</v>
      </c>
      <c r="AT185" s="19" t="str">
        <f>IF(OR($L185="platform", $L185="wild"), "X", "")</f>
        <v/>
      </c>
      <c r="AU185" s="19" t="str">
        <f>IF(AND(NOT(ISBLANK($P185)), ISBLANK($Q185), ISBLANK($O185)), "X", "")</f>
        <v>X</v>
      </c>
      <c r="AV185" s="17" t="str">
        <f>IF($V185 &gt; 0, "X", "")</f>
        <v/>
      </c>
      <c r="AW185" s="17" t="str">
        <f>IF($T185 &gt; 0, "X", "")</f>
        <v/>
      </c>
      <c r="AX185" s="19" t="str">
        <f>IF(AND(NOT(ISBLANK($Q185)), ISBLANK($O185), ISBLANK($P185)), "X", "")</f>
        <v/>
      </c>
      <c r="AY185" s="19" t="str">
        <f>IF(OR($L185="bowl", $L185="wild"), "X", "")</f>
        <v>X</v>
      </c>
    </row>
    <row r="186" spans="1:51" ht="15.75" x14ac:dyDescent="0.5">
      <c r="A186" s="39" t="s">
        <v>690</v>
      </c>
      <c r="B186" s="40" t="s">
        <v>691</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IF(ISBLANK($X186), SUM(R186:W186), 1)</f>
        <v>1</v>
      </c>
      <c r="AA186" s="19" t="s">
        <v>9</v>
      </c>
      <c r="AB186" s="19" t="s">
        <v>9</v>
      </c>
      <c r="AC186" s="22" t="s">
        <v>9</v>
      </c>
      <c r="AD186" s="19" t="s">
        <v>60</v>
      </c>
      <c r="AE186" s="19" t="str">
        <f>IF(K186&lt;4,"X","")</f>
        <v>X</v>
      </c>
      <c r="AF186" s="19" t="str">
        <f>IF(COUNTBLANK(O186:Q186)&lt;=1,"X","")</f>
        <v/>
      </c>
      <c r="AG186" s="19">
        <f>$I186</f>
        <v>0</v>
      </c>
      <c r="AH186" s="19" t="str">
        <f>IF($S186 &gt; 0, "X", "")</f>
        <v/>
      </c>
      <c r="AI186" s="17" t="str">
        <f>IF(ISNUMBER(SEARCH("tuck", $F186, 1)), "X", "")</f>
        <v/>
      </c>
      <c r="AJ186" s="17" t="str">
        <f>IF(AND(SUM(R186:W186) = 3, ISBLANK($X186)), "X", "")</f>
        <v/>
      </c>
      <c r="AK186" s="19" t="str">
        <f>IF(OR($L186="ground", $L186="wild"), "X", "")</f>
        <v>X</v>
      </c>
      <c r="AL186" s="19">
        <f>$H186</f>
        <v>0</v>
      </c>
      <c r="AM186" s="17" t="str">
        <f>IF($U186 &gt; 0, "X", "")</f>
        <v/>
      </c>
      <c r="AN186" s="19" t="str">
        <f>IF(AND($R186 &gt; 0, ISBLANK($W186), ISBLANK($S186), ISBLANK($T186), ISBLANK($U186), ISBLANK($V186)), "X", "")</f>
        <v>X</v>
      </c>
      <c r="AO186" s="19" t="str">
        <f>IF(AND(NOT(ISBLANK($O186)), ISBLANK($P186), ISBLANK($Q186)), "X", "")</f>
        <v>X</v>
      </c>
      <c r="AP186" s="19" t="str">
        <f>IF(N186&gt;65,"X","")</f>
        <v/>
      </c>
      <c r="AQ186" s="19" t="str">
        <f>IF(OR($L186="cavity", $L186="wild"), "X", "")</f>
        <v/>
      </c>
      <c r="AR186" s="17" t="str">
        <f>IF($W186 &gt; 0, "X", "")</f>
        <v/>
      </c>
      <c r="AS186" s="19" t="str">
        <f>IF(N186&lt;=30,"X","")</f>
        <v>X</v>
      </c>
      <c r="AT186" s="19" t="str">
        <f>IF(OR($L186="platform", $L186="wild"), "X", "")</f>
        <v/>
      </c>
      <c r="AU186" s="19" t="str">
        <f>IF(AND(NOT(ISBLANK($P186)), ISBLANK($Q186), ISBLANK($O186)), "X", "")</f>
        <v/>
      </c>
      <c r="AV186" s="17" t="str">
        <f>IF($V186 &gt; 0, "X", "")</f>
        <v/>
      </c>
      <c r="AW186" s="17" t="str">
        <f>IF($T186 &gt; 0, "X", "")</f>
        <v/>
      </c>
      <c r="AX186" s="19" t="str">
        <f>IF(AND(NOT(ISBLANK($Q186)), ISBLANK($O186), ISBLANK($P186)), "X", "")</f>
        <v/>
      </c>
      <c r="AY186" s="19" t="str">
        <f>IF(OR($L186="bowl", $L186="wild"), "X", "")</f>
        <v/>
      </c>
    </row>
    <row r="187" spans="1:51" ht="15.75" x14ac:dyDescent="0.5">
      <c r="A187" s="39" t="s">
        <v>405</v>
      </c>
      <c r="B187" s="39" t="s">
        <v>406</v>
      </c>
      <c r="C187" s="17" t="s">
        <v>69</v>
      </c>
      <c r="D187" s="34" t="s">
        <v>56</v>
      </c>
      <c r="E187" s="30" t="s">
        <v>106</v>
      </c>
      <c r="F187" s="52" t="s">
        <v>407</v>
      </c>
      <c r="G187" s="40" t="s">
        <v>857</v>
      </c>
      <c r="H187" s="19"/>
      <c r="I187" s="19"/>
      <c r="J187" s="17"/>
      <c r="K187" s="17">
        <v>6</v>
      </c>
      <c r="L187" s="17" t="s">
        <v>87</v>
      </c>
      <c r="M187" s="17">
        <v>2</v>
      </c>
      <c r="N187" s="17">
        <v>30</v>
      </c>
      <c r="O187" s="17" t="s">
        <v>60</v>
      </c>
      <c r="P187" s="19"/>
      <c r="Q187" s="19"/>
      <c r="R187" s="19"/>
      <c r="S187" s="17">
        <v>3</v>
      </c>
      <c r="T187" s="19"/>
      <c r="U187" s="19"/>
      <c r="V187" s="19"/>
      <c r="W187" s="19"/>
      <c r="X187" s="20"/>
      <c r="Y187" s="19"/>
      <c r="Z187" s="13">
        <f>IF(ISBLANK($X187), SUM(R187:W187), 1)</f>
        <v>3</v>
      </c>
      <c r="AA187" s="19" t="s">
        <v>60</v>
      </c>
      <c r="AB187" s="19" t="s">
        <v>9</v>
      </c>
      <c r="AC187" s="22" t="s">
        <v>9</v>
      </c>
      <c r="AD187" s="19" t="s">
        <v>9</v>
      </c>
      <c r="AE187" s="19" t="str">
        <f>IF(K187&lt;4,"X","")</f>
        <v/>
      </c>
      <c r="AF187" s="19" t="str">
        <f>IF(COUNTBLANK(O187:Q187)&lt;=1,"X","")</f>
        <v/>
      </c>
      <c r="AG187" s="19">
        <f>$I187</f>
        <v>0</v>
      </c>
      <c r="AH187" s="19" t="str">
        <f>IF($S187 &gt; 0, "X", "")</f>
        <v>X</v>
      </c>
      <c r="AI187" s="17" t="str">
        <f>IF(ISNUMBER(SEARCH("tuck", $F187, 1)), "X", "")</f>
        <v/>
      </c>
      <c r="AJ187" s="17" t="str">
        <f>IF(AND(SUM(R187:W187) = 3, ISBLANK($X187)), "X", "")</f>
        <v>X</v>
      </c>
      <c r="AK187" s="19" t="str">
        <f>IF(OR($L187="ground", $L187="wild"), "X", "")</f>
        <v/>
      </c>
      <c r="AL187" s="19">
        <f>$H187</f>
        <v>0</v>
      </c>
      <c r="AM187" s="17" t="str">
        <f>IF($U187 &gt; 0, "X", "")</f>
        <v/>
      </c>
      <c r="AN187" s="19" t="str">
        <f>IF(AND($R187 &gt; 0, ISBLANK($W187), ISBLANK($S187), ISBLANK($T187), ISBLANK($U187), ISBLANK($V187)), "X", "")</f>
        <v/>
      </c>
      <c r="AO187" s="19" t="str">
        <f>IF(AND(NOT(ISBLANK($O187)), ISBLANK($P187), ISBLANK($Q187)), "X", "")</f>
        <v>X</v>
      </c>
      <c r="AP187" s="19" t="str">
        <f>IF(N187&gt;65,"X","")</f>
        <v/>
      </c>
      <c r="AQ187" s="19" t="str">
        <f>IF(OR($L187="cavity", $L187="wild"), "X", "")</f>
        <v/>
      </c>
      <c r="AR187" s="17" t="str">
        <f>IF($W187 &gt; 0, "X", "")</f>
        <v/>
      </c>
      <c r="AS187" s="19" t="str">
        <f>IF(N187&lt;=30,"X","")</f>
        <v>X</v>
      </c>
      <c r="AT187" s="19" t="str">
        <f>IF(OR($L187="platform", $L187="wild"), "X", "")</f>
        <v/>
      </c>
      <c r="AU187" s="19" t="str">
        <f>IF(AND(NOT(ISBLANK($P187)), ISBLANK($Q187), ISBLANK($O187)), "X", "")</f>
        <v/>
      </c>
      <c r="AV187" s="17" t="str">
        <f>IF($V187 &gt; 0, "X", "")</f>
        <v/>
      </c>
      <c r="AW187" s="17" t="str">
        <f>IF($T187 &gt; 0, "X", "")</f>
        <v/>
      </c>
      <c r="AX187" s="19" t="str">
        <f>IF(AND(NOT(ISBLANK($Q187)), ISBLANK($O187), ISBLANK($P187)), "X", "")</f>
        <v/>
      </c>
      <c r="AY187" s="19" t="str">
        <f>IF(OR($L187="bowl", $L187="wild"), "X", "")</f>
        <v>X</v>
      </c>
    </row>
    <row r="188" spans="1:51" ht="15.75" x14ac:dyDescent="0.5">
      <c r="A188" s="40" t="s">
        <v>692</v>
      </c>
      <c r="B188" s="40" t="s">
        <v>693</v>
      </c>
      <c r="C188" s="17" t="s">
        <v>55</v>
      </c>
      <c r="D188" s="57" t="s">
        <v>56</v>
      </c>
      <c r="E188" s="16" t="s">
        <v>90</v>
      </c>
      <c r="F188" s="18" t="s">
        <v>601</v>
      </c>
      <c r="G188" s="40" t="s">
        <v>851</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IF(ISBLANK($X188), SUM(R188:W188), 1)</f>
        <v>2</v>
      </c>
      <c r="AA188" s="19" t="s">
        <v>9</v>
      </c>
      <c r="AB188" s="19" t="s">
        <v>9</v>
      </c>
      <c r="AC188" s="22" t="s">
        <v>9</v>
      </c>
      <c r="AD188" s="19" t="s">
        <v>9</v>
      </c>
      <c r="AE188" s="19" t="str">
        <f>IF(K188&lt;4,"X","")</f>
        <v/>
      </c>
      <c r="AF188" s="19" t="str">
        <f>IF(COUNTBLANK(O188:Q188)&lt;=1,"X","")</f>
        <v>X</v>
      </c>
      <c r="AG188" s="19">
        <f>$I188</f>
        <v>0</v>
      </c>
      <c r="AH188" s="19" t="str">
        <f>IF($S188 &gt; 0, "X", "")</f>
        <v/>
      </c>
      <c r="AI188" s="17" t="str">
        <f>IF(ISNUMBER(SEARCH("tuck", $F188, 1)), "X", "")</f>
        <v>X</v>
      </c>
      <c r="AJ188" s="17" t="str">
        <f>IF(AND(SUM(R188:W188) = 3, ISBLANK($X188)), "X", "")</f>
        <v/>
      </c>
      <c r="AK188" s="19" t="str">
        <f>IF(OR($L188="ground", $L188="wild"), "X", "")</f>
        <v/>
      </c>
      <c r="AL188" s="19" t="str">
        <f>$H188</f>
        <v>X</v>
      </c>
      <c r="AM188" s="17" t="str">
        <f>IF($U188 &gt; 0, "X", "")</f>
        <v/>
      </c>
      <c r="AN188" s="19" t="str">
        <f>IF(AND($R188 &gt; 0, ISBLANK($W188), ISBLANK($S188), ISBLANK($T188), ISBLANK($U188), ISBLANK($V188)), "X", "")</f>
        <v/>
      </c>
      <c r="AO188" s="19" t="str">
        <f>IF(AND(NOT(ISBLANK($O188)), ISBLANK($P188), ISBLANK($Q188)), "X", "")</f>
        <v/>
      </c>
      <c r="AP188" s="19" t="str">
        <f>IF(N188&gt;65,"X","")</f>
        <v>X</v>
      </c>
      <c r="AQ188" s="19" t="str">
        <f>IF(OR($L188="cavity", $L188="wild"), "X", "")</f>
        <v/>
      </c>
      <c r="AR188" s="17" t="str">
        <f>IF($W188 &gt; 0, "X", "")</f>
        <v/>
      </c>
      <c r="AS188" s="19" t="str">
        <f>IF(N188&lt;=30,"X","")</f>
        <v/>
      </c>
      <c r="AT188" s="19" t="str">
        <f>IF(OR($L188="platform", $L188="wild"), "X", "")</f>
        <v>X</v>
      </c>
      <c r="AU188" s="19" t="str">
        <f>IF(AND(NOT(ISBLANK($P188)), ISBLANK($Q188), ISBLANK($O188)), "X", "")</f>
        <v/>
      </c>
      <c r="AV188" s="17" t="str">
        <f>IF($V188 &gt; 0, "X", "")</f>
        <v>X</v>
      </c>
      <c r="AW188" s="17" t="str">
        <f>IF($T188 &gt; 0, "X", "")</f>
        <v/>
      </c>
      <c r="AX188" s="19" t="str">
        <f>IF(AND(NOT(ISBLANK($Q188)), ISBLANK($O188), ISBLANK($P188)), "X", "")</f>
        <v/>
      </c>
      <c r="AY188" s="19" t="str">
        <f>IF(OR($L188="bowl", $L188="wild"), "X", "")</f>
        <v/>
      </c>
    </row>
    <row r="189" spans="1:51" ht="15.75" x14ac:dyDescent="0.5">
      <c r="A189" s="40" t="s">
        <v>694</v>
      </c>
      <c r="B189" s="40" t="s">
        <v>695</v>
      </c>
      <c r="C189" s="17" t="s">
        <v>55</v>
      </c>
      <c r="D189" s="57" t="s">
        <v>56</v>
      </c>
      <c r="E189" s="16" t="s">
        <v>73</v>
      </c>
      <c r="F189" s="18" t="s">
        <v>477</v>
      </c>
      <c r="G189" s="40" t="s">
        <v>843</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IF(ISBLANK($X189), SUM(R189:W189), 1)</f>
        <v>1</v>
      </c>
      <c r="AA189" s="19" t="s">
        <v>60</v>
      </c>
      <c r="AB189" s="19" t="s">
        <v>9</v>
      </c>
      <c r="AC189" s="22" t="s">
        <v>9</v>
      </c>
      <c r="AD189" s="19" t="s">
        <v>9</v>
      </c>
      <c r="AE189" s="19" t="str">
        <f>IF(K189&lt;4,"X","")</f>
        <v>X</v>
      </c>
      <c r="AF189" s="19" t="str">
        <f>IF(COUNTBLANK(O189:Q189)&lt;=1,"X","")</f>
        <v/>
      </c>
      <c r="AG189" s="19">
        <f>$I189</f>
        <v>0</v>
      </c>
      <c r="AH189" s="19" t="str">
        <f>IF($S189 &gt; 0, "X", "")</f>
        <v/>
      </c>
      <c r="AI189" s="17" t="str">
        <f>IF(ISNUMBER(SEARCH("tuck", $F189, 1)), "X", "")</f>
        <v/>
      </c>
      <c r="AJ189" s="17" t="str">
        <f>IF(AND(SUM(R189:W189) = 3, ISBLANK($X189)), "X", "")</f>
        <v/>
      </c>
      <c r="AK189" s="19" t="str">
        <f>IF(OR($L189="ground", $L189="wild"), "X", "")</f>
        <v/>
      </c>
      <c r="AL189" s="19">
        <f>$H189</f>
        <v>0</v>
      </c>
      <c r="AM189" s="17" t="str">
        <f>IF($U189 &gt; 0, "X", "")</f>
        <v>X</v>
      </c>
      <c r="AN189" s="19" t="str">
        <f>IF(AND($R189 &gt; 0, ISBLANK($W189), ISBLANK($S189), ISBLANK($T189), ISBLANK($U189), ISBLANK($V189)), "X", "")</f>
        <v/>
      </c>
      <c r="AO189" s="19" t="str">
        <f>IF(AND(NOT(ISBLANK($O189)), ISBLANK($P189), ISBLANK($Q189)), "X", "")</f>
        <v/>
      </c>
      <c r="AP189" s="19" t="str">
        <f>IF(N189&gt;65,"X","")</f>
        <v/>
      </c>
      <c r="AQ189" s="19" t="str">
        <f>IF(OR($L189="cavity", $L189="wild"), "X", "")</f>
        <v/>
      </c>
      <c r="AR189" s="17" t="str">
        <f>IF($W189 &gt; 0, "X", "")</f>
        <v/>
      </c>
      <c r="AS189" s="19" t="str">
        <f>IF(N189&lt;=30,"X","")</f>
        <v/>
      </c>
      <c r="AT189" s="19" t="str">
        <f>IF(OR($L189="platform", $L189="wild"), "X", "")</f>
        <v>X</v>
      </c>
      <c r="AU189" s="19" t="str">
        <f>IF(AND(NOT(ISBLANK($P189)), ISBLANK($Q189), ISBLANK($O189)), "X", "")</f>
        <v/>
      </c>
      <c r="AV189" s="17" t="str">
        <f>IF($V189 &gt; 0, "X", "")</f>
        <v/>
      </c>
      <c r="AW189" s="17" t="str">
        <f>IF($T189 &gt; 0, "X", "")</f>
        <v/>
      </c>
      <c r="AX189" s="19" t="str">
        <f>IF(AND(NOT(ISBLANK($Q189)), ISBLANK($O189), ISBLANK($P189)), "X", "")</f>
        <v>X</v>
      </c>
      <c r="AY189" s="19" t="str">
        <f>IF(OR($L189="bowl", $L189="wild"), "X", "")</f>
        <v/>
      </c>
    </row>
    <row r="190" spans="1:51" ht="15.75" x14ac:dyDescent="0.5">
      <c r="A190" s="40" t="s">
        <v>696</v>
      </c>
      <c r="B190" s="40" t="s">
        <v>697</v>
      </c>
      <c r="C190" s="17" t="s">
        <v>55</v>
      </c>
      <c r="D190" s="57" t="s">
        <v>56</v>
      </c>
      <c r="E190" s="16" t="s">
        <v>64</v>
      </c>
      <c r="F190" s="18" t="s">
        <v>698</v>
      </c>
      <c r="G190" s="40" t="s">
        <v>841</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IF(ISBLANK($X190), SUM(R190:W190), 1)</f>
        <v>2</v>
      </c>
      <c r="AA190" s="19" t="s">
        <v>9</v>
      </c>
      <c r="AB190" s="19" t="s">
        <v>9</v>
      </c>
      <c r="AC190" s="22" t="s">
        <v>9</v>
      </c>
      <c r="AD190" s="19" t="s">
        <v>9</v>
      </c>
      <c r="AE190" s="19" t="str">
        <f>IF(K190&lt;4,"X","")</f>
        <v/>
      </c>
      <c r="AF190" s="19" t="str">
        <f>IF(COUNTBLANK(O190:Q190)&lt;=1,"X","")</f>
        <v/>
      </c>
      <c r="AG190" s="19">
        <f>$I190</f>
        <v>0</v>
      </c>
      <c r="AH190" s="19" t="str">
        <f>IF($S190 &gt; 0, "X", "")</f>
        <v/>
      </c>
      <c r="AI190" s="17" t="str">
        <f>IF(ISNUMBER(SEARCH("tuck", $F190, 1)), "X", "")</f>
        <v/>
      </c>
      <c r="AJ190" s="17" t="str">
        <f>IF(AND(SUM(R190:W190) = 3, ISBLANK($X190)), "X", "")</f>
        <v/>
      </c>
      <c r="AK190" s="19" t="str">
        <f>IF(OR($L190="ground", $L190="wild"), "X", "")</f>
        <v/>
      </c>
      <c r="AL190" s="19">
        <f>$H190</f>
        <v>0</v>
      </c>
      <c r="AM190" s="17" t="str">
        <f>IF($U190 &gt; 0, "X", "")</f>
        <v/>
      </c>
      <c r="AN190" s="19" t="str">
        <f>IF(AND($R190 &gt; 0, ISBLANK($W190), ISBLANK($S190), ISBLANK($T190), ISBLANK($U190), ISBLANK($V190)), "X", "")</f>
        <v/>
      </c>
      <c r="AO190" s="19" t="str">
        <f>IF(AND(NOT(ISBLANK($O190)), ISBLANK($P190), ISBLANK($Q190)), "X", "")</f>
        <v>X</v>
      </c>
      <c r="AP190" s="19" t="str">
        <f>IF(N190&gt;65,"X","")</f>
        <v>X</v>
      </c>
      <c r="AQ190" s="19" t="str">
        <f>IF(OR($L190="cavity", $L190="wild"), "X", "")</f>
        <v>X</v>
      </c>
      <c r="AR190" s="17" t="str">
        <f>IF($W190 &gt; 0, "X", "")</f>
        <v/>
      </c>
      <c r="AS190" s="19" t="str">
        <f>IF(N190&lt;=30,"X","")</f>
        <v/>
      </c>
      <c r="AT190" s="19" t="str">
        <f>IF(OR($L190="platform", $L190="wild"), "X", "")</f>
        <v/>
      </c>
      <c r="AU190" s="19" t="str">
        <f>IF(AND(NOT(ISBLANK($P190)), ISBLANK($Q190), ISBLANK($O190)), "X", "")</f>
        <v/>
      </c>
      <c r="AV190" s="17" t="str">
        <f>IF($V190 &gt; 0, "X", "")</f>
        <v/>
      </c>
      <c r="AW190" s="17" t="str">
        <f>IF($T190 &gt; 0, "X", "")</f>
        <v>X</v>
      </c>
      <c r="AX190" s="19" t="str">
        <f>IF(AND(NOT(ISBLANK($Q190)), ISBLANK($O190), ISBLANK($P190)), "X", "")</f>
        <v/>
      </c>
      <c r="AY190" s="19" t="str">
        <f>IF(OR($L190="bowl", $L190="wild"), "X", "")</f>
        <v/>
      </c>
    </row>
    <row r="191" spans="1:51" ht="15.75" x14ac:dyDescent="0.5">
      <c r="A191" s="40" t="s">
        <v>699</v>
      </c>
      <c r="B191" s="40" t="s">
        <v>700</v>
      </c>
      <c r="C191" s="17" t="s">
        <v>55</v>
      </c>
      <c r="D191" s="57" t="s">
        <v>56</v>
      </c>
      <c r="E191" s="16" t="s">
        <v>10</v>
      </c>
      <c r="F191" s="18" t="s">
        <v>486</v>
      </c>
      <c r="G191" s="40" t="s">
        <v>849</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IF(ISBLANK($X191), SUM(R191:W191), 1)</f>
        <v>2</v>
      </c>
      <c r="AA191" s="19" t="s">
        <v>9</v>
      </c>
      <c r="AB191" s="19" t="s">
        <v>9</v>
      </c>
      <c r="AC191" s="22" t="s">
        <v>9</v>
      </c>
      <c r="AD191" s="19" t="s">
        <v>9</v>
      </c>
      <c r="AE191" s="19" t="str">
        <f>IF(K191&lt;4,"X","")</f>
        <v>X</v>
      </c>
      <c r="AF191" s="19" t="str">
        <f>IF(COUNTBLANK(O191:Q191)&lt;=1,"X","")</f>
        <v/>
      </c>
      <c r="AG191" s="19" t="str">
        <f>$I191</f>
        <v>X</v>
      </c>
      <c r="AH191" s="19" t="str">
        <f>IF($S191 &gt; 0, "X", "")</f>
        <v>X</v>
      </c>
      <c r="AI191" s="17" t="str">
        <f>IF(ISNUMBER(SEARCH("tuck", $F191, 1)), "X", "")</f>
        <v>X</v>
      </c>
      <c r="AJ191" s="17" t="str">
        <f>IF(AND(SUM(R191:W191) = 3, ISBLANK($X191)), "X", "")</f>
        <v/>
      </c>
      <c r="AK191" s="19" t="str">
        <f>IF(OR($L191="ground", $L191="wild"), "X", "")</f>
        <v/>
      </c>
      <c r="AL191" s="19">
        <f>$H191</f>
        <v>0</v>
      </c>
      <c r="AM191" s="17" t="str">
        <f>IF($U191 &gt; 0, "X", "")</f>
        <v/>
      </c>
      <c r="AN191" s="19" t="str">
        <f>IF(AND($R191 &gt; 0, ISBLANK($W191), ISBLANK($S191), ISBLANK($T191), ISBLANK($U191), ISBLANK($V191)), "X", "")</f>
        <v/>
      </c>
      <c r="AO191" s="19" t="str">
        <f>IF(AND(NOT(ISBLANK($O191)), ISBLANK($P191), ISBLANK($Q191)), "X", "")</f>
        <v>X</v>
      </c>
      <c r="AP191" s="19" t="str">
        <f>IF(N191&gt;65,"X","")</f>
        <v/>
      </c>
      <c r="AQ191" s="19" t="str">
        <f>IF(OR($L191="cavity", $L191="wild"), "X", "")</f>
        <v/>
      </c>
      <c r="AR191" s="17" t="str">
        <f>IF($W191 &gt; 0, "X", "")</f>
        <v/>
      </c>
      <c r="AS191" s="19" t="str">
        <f>IF(N191&lt;=30,"X","")</f>
        <v>X</v>
      </c>
      <c r="AT191" s="19" t="str">
        <f>IF(OR($L191="platform", $L191="wild"), "X", "")</f>
        <v/>
      </c>
      <c r="AU191" s="19" t="str">
        <f>IF(AND(NOT(ISBLANK($P191)), ISBLANK($Q191), ISBLANK($O191)), "X", "")</f>
        <v/>
      </c>
      <c r="AV191" s="17" t="str">
        <f>IF($V191 &gt; 0, "X", "")</f>
        <v/>
      </c>
      <c r="AW191" s="17" t="str">
        <f>IF($T191 &gt; 0, "X", "")</f>
        <v/>
      </c>
      <c r="AX191" s="19" t="str">
        <f>IF(AND(NOT(ISBLANK($Q191)), ISBLANK($O191), ISBLANK($P191)), "X", "")</f>
        <v/>
      </c>
      <c r="AY191" s="19" t="str">
        <f>IF(OR($L191="bowl", $L191="wild"), "X", "")</f>
        <v>X</v>
      </c>
    </row>
    <row r="192" spans="1:51" ht="15.75" x14ac:dyDescent="0.5">
      <c r="A192" s="40" t="s">
        <v>701</v>
      </c>
      <c r="B192" s="40" t="s">
        <v>702</v>
      </c>
      <c r="C192" s="17" t="s">
        <v>55</v>
      </c>
      <c r="D192" s="57"/>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IF(ISBLANK($X192), SUM(R192:W192), 1)</f>
        <v>3</v>
      </c>
      <c r="AA192" s="19" t="s">
        <v>9</v>
      </c>
      <c r="AB192" s="19" t="s">
        <v>9</v>
      </c>
      <c r="AC192" s="22" t="s">
        <v>9</v>
      </c>
      <c r="AD192" s="19" t="s">
        <v>9</v>
      </c>
      <c r="AE192" s="19" t="str">
        <f>IF(K192&lt;4,"X","")</f>
        <v/>
      </c>
      <c r="AF192" s="19" t="str">
        <f>IF(COUNTBLANK(O192:Q192)&lt;=1,"X","")</f>
        <v>X</v>
      </c>
      <c r="AG192" s="19">
        <f>$I192</f>
        <v>0</v>
      </c>
      <c r="AH192" s="19" t="str">
        <f>IF($S192 &gt; 0, "X", "")</f>
        <v>X</v>
      </c>
      <c r="AI192" s="17" t="str">
        <f>IF(ISNUMBER(SEARCH("tuck", $F192, 1)), "X", "")</f>
        <v/>
      </c>
      <c r="AJ192" s="17" t="str">
        <f>IF(AND(SUM(R192:W192) = 3, ISBLANK($X192)), "X", "")</f>
        <v>X</v>
      </c>
      <c r="AK192" s="19" t="str">
        <f>IF(OR($L192="ground", $L192="wild"), "X", "")</f>
        <v/>
      </c>
      <c r="AL192" s="19">
        <f>$H192</f>
        <v>0</v>
      </c>
      <c r="AM192" s="17" t="str">
        <f>IF($U192 &gt; 0, "X", "")</f>
        <v/>
      </c>
      <c r="AN192" s="19" t="str">
        <f>IF(AND($R192 &gt; 0, ISBLANK($W192), ISBLANK($S192), ISBLANK($T192), ISBLANK($U192), ISBLANK($V192)), "X", "")</f>
        <v/>
      </c>
      <c r="AO192" s="19" t="str">
        <f>IF(AND(NOT(ISBLANK($O192)), ISBLANK($P192), ISBLANK($Q192)), "X", "")</f>
        <v/>
      </c>
      <c r="AP192" s="19" t="str">
        <f>IF(N192&gt;65,"X","")</f>
        <v/>
      </c>
      <c r="AQ192" s="19" t="str">
        <f>IF(OR($L192="cavity", $L192="wild"), "X", "")</f>
        <v>X</v>
      </c>
      <c r="AR192" s="17" t="str">
        <f>IF($W192 &gt; 0, "X", "")</f>
        <v/>
      </c>
      <c r="AS192" s="19" t="str">
        <f>IF(N192&lt;=30,"X","")</f>
        <v>X</v>
      </c>
      <c r="AT192" s="19" t="str">
        <f>IF(OR($L192="platform", $L192="wild"), "X", "")</f>
        <v/>
      </c>
      <c r="AU192" s="19" t="str">
        <f>IF(AND(NOT(ISBLANK($P192)), ISBLANK($Q192), ISBLANK($O192)), "X", "")</f>
        <v/>
      </c>
      <c r="AV192" s="17" t="str">
        <f>IF($V192 &gt; 0, "X", "")</f>
        <v/>
      </c>
      <c r="AW192" s="17" t="str">
        <f>IF($T192 &gt; 0, "X", "")</f>
        <v/>
      </c>
      <c r="AX192" s="19" t="str">
        <f>IF(AND(NOT(ISBLANK($Q192)), ISBLANK($O192), ISBLANK($P192)), "X", "")</f>
        <v/>
      </c>
      <c r="AY192" s="19" t="str">
        <f>IF(OR($L192="bowl", $L192="wild"), "X", "")</f>
        <v/>
      </c>
    </row>
    <row r="193" spans="1:51" ht="15.75" x14ac:dyDescent="0.5">
      <c r="A193" s="40" t="s">
        <v>703</v>
      </c>
      <c r="B193" s="40" t="s">
        <v>704</v>
      </c>
      <c r="C193" s="17" t="s">
        <v>55</v>
      </c>
      <c r="D193" s="57" t="s">
        <v>56</v>
      </c>
      <c r="E193" s="16" t="s">
        <v>73</v>
      </c>
      <c r="F193" s="18" t="s">
        <v>367</v>
      </c>
      <c r="G193" s="40" t="s">
        <v>845</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IF(ISBLANK($X193), SUM(R193:W193), 1)</f>
        <v>3</v>
      </c>
      <c r="AA193" s="19" t="s">
        <v>9</v>
      </c>
      <c r="AB193" s="19" t="s">
        <v>9</v>
      </c>
      <c r="AC193" s="22" t="s">
        <v>9</v>
      </c>
      <c r="AD193" s="19" t="s">
        <v>60</v>
      </c>
      <c r="AE193" s="19" t="str">
        <f>IF(K193&lt;4,"X","")</f>
        <v/>
      </c>
      <c r="AF193" s="19" t="str">
        <f>IF(COUNTBLANK(O193:Q193)&lt;=1,"X","")</f>
        <v/>
      </c>
      <c r="AG193" s="19">
        <f>$I193</f>
        <v>0</v>
      </c>
      <c r="AH193" s="19" t="str">
        <f>IF($S193 &gt; 0, "X", "")</f>
        <v>X</v>
      </c>
      <c r="AI193" s="17" t="str">
        <f>IF(ISNUMBER(SEARCH("tuck", $F193, 1)), "X", "")</f>
        <v/>
      </c>
      <c r="AJ193" s="17" t="str">
        <f>IF(AND(SUM(R193:W193) = 3, ISBLANK($X193)), "X", "")</f>
        <v>X</v>
      </c>
      <c r="AK193" s="19" t="str">
        <f>IF(OR($L193="ground", $L193="wild"), "X", "")</f>
        <v/>
      </c>
      <c r="AL193" s="19">
        <f>$H193</f>
        <v>0</v>
      </c>
      <c r="AM193" s="17" t="str">
        <f>IF($U193 &gt; 0, "X", "")</f>
        <v/>
      </c>
      <c r="AN193" s="19" t="str">
        <f>IF(AND($R193 &gt; 0, ISBLANK($W193), ISBLANK($S193), ISBLANK($T193), ISBLANK($U193), ISBLANK($V193)), "X", "")</f>
        <v/>
      </c>
      <c r="AO193" s="19" t="str">
        <f>IF(AND(NOT(ISBLANK($O193)), ISBLANK($P193), ISBLANK($Q193)), "X", "")</f>
        <v/>
      </c>
      <c r="AP193" s="19" t="str">
        <f>IF(N193&gt;65,"X","")</f>
        <v/>
      </c>
      <c r="AQ193" s="19" t="str">
        <f>IF(OR($L193="cavity", $L193="wild"), "X", "")</f>
        <v/>
      </c>
      <c r="AR193" s="17" t="str">
        <f>IF($W193 &gt; 0, "X", "")</f>
        <v>X</v>
      </c>
      <c r="AS193" s="19" t="str">
        <f>IF(N193&lt;=30,"X","")</f>
        <v/>
      </c>
      <c r="AT193" s="19" t="str">
        <f>IF(OR($L193="platform", $L193="wild"), "X", "")</f>
        <v>X</v>
      </c>
      <c r="AU193" s="19" t="str">
        <f>IF(AND(NOT(ISBLANK($P193)), ISBLANK($Q193), ISBLANK($O193)), "X", "")</f>
        <v/>
      </c>
      <c r="AV193" s="17" t="str">
        <f>IF($V193 &gt; 0, "X", "")</f>
        <v/>
      </c>
      <c r="AW193" s="17" t="str">
        <f>IF($T193 &gt; 0, "X", "")</f>
        <v>X</v>
      </c>
      <c r="AX193" s="19" t="str">
        <f>IF(AND(NOT(ISBLANK($Q193)), ISBLANK($O193), ISBLANK($P193)), "X", "")</f>
        <v>X</v>
      </c>
      <c r="AY193" s="19" t="str">
        <f>IF(OR($L193="bowl", $L193="wild"), "X", "")</f>
        <v/>
      </c>
    </row>
    <row r="194" spans="1:51" ht="15.75" x14ac:dyDescent="0.5">
      <c r="A194" s="40" t="s">
        <v>705</v>
      </c>
      <c r="B194" s="40" t="s">
        <v>706</v>
      </c>
      <c r="C194" s="17" t="s">
        <v>55</v>
      </c>
      <c r="D194" s="57" t="s">
        <v>56</v>
      </c>
      <c r="E194" s="16" t="s">
        <v>10</v>
      </c>
      <c r="F194" s="18" t="s">
        <v>78</v>
      </c>
      <c r="G194" s="40" t="s">
        <v>849</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IF(ISBLANK($X194), SUM(R194:W194), 1)</f>
        <v>1</v>
      </c>
      <c r="AA194" s="19" t="s">
        <v>9</v>
      </c>
      <c r="AB194" s="19" t="s">
        <v>9</v>
      </c>
      <c r="AC194" s="22" t="s">
        <v>9</v>
      </c>
      <c r="AD194" s="19" t="s">
        <v>60</v>
      </c>
      <c r="AE194" s="19" t="str">
        <f>IF(K194&lt;4,"X","")</f>
        <v>X</v>
      </c>
      <c r="AF194" s="19" t="str">
        <f>IF(COUNTBLANK(O194:Q194)&lt;=1,"X","")</f>
        <v>X</v>
      </c>
      <c r="AG194" s="19" t="str">
        <f>$I194</f>
        <v>X</v>
      </c>
      <c r="AH194" s="19" t="str">
        <f>IF($S194 &gt; 0, "X", "")</f>
        <v/>
      </c>
      <c r="AI194" s="17" t="str">
        <f>IF(ISNUMBER(SEARCH("tuck", $F194, 1)), "X", "")</f>
        <v>X</v>
      </c>
      <c r="AJ194" s="17" t="str">
        <f>IF(AND(SUM(R194:W194) = 3, ISBLANK($X194)), "X", "")</f>
        <v/>
      </c>
      <c r="AK194" s="19" t="str">
        <f>IF(OR($L194="ground", $L194="wild"), "X", "")</f>
        <v/>
      </c>
      <c r="AL194" s="19">
        <f>$H194</f>
        <v>0</v>
      </c>
      <c r="AM194" s="17" t="str">
        <f>IF($U194 &gt; 0, "X", "")</f>
        <v/>
      </c>
      <c r="AN194" s="19" t="str">
        <f>IF(AND($R194 &gt; 0, ISBLANK($W194), ISBLANK($S194), ISBLANK($T194), ISBLANK($U194), ISBLANK($V194)), "X", "")</f>
        <v>X</v>
      </c>
      <c r="AO194" s="19" t="str">
        <f>IF(AND(NOT(ISBLANK($O194)), ISBLANK($P194), ISBLANK($Q194)), "X", "")</f>
        <v/>
      </c>
      <c r="AP194" s="19" t="str">
        <f>IF(N194&gt;65,"X","")</f>
        <v/>
      </c>
      <c r="AQ194" s="19" t="str">
        <f>IF(OR($L194="cavity", $L194="wild"), "X", "")</f>
        <v>X</v>
      </c>
      <c r="AR194" s="17" t="str">
        <f>IF($W194 &gt; 0, "X", "")</f>
        <v/>
      </c>
      <c r="AS194" s="19" t="str">
        <f>IF(N194&lt;=30,"X","")</f>
        <v/>
      </c>
      <c r="AT194" s="19" t="str">
        <f>IF(OR($L194="platform", $L194="wild"), "X", "")</f>
        <v/>
      </c>
      <c r="AU194" s="19" t="str">
        <f>IF(AND(NOT(ISBLANK($P194)), ISBLANK($Q194), ISBLANK($O194)), "X", "")</f>
        <v/>
      </c>
      <c r="AV194" s="17" t="str">
        <f>IF($V194 &gt; 0, "X", "")</f>
        <v/>
      </c>
      <c r="AW194" s="17" t="str">
        <f>IF($T194 &gt; 0, "X", "")</f>
        <v/>
      </c>
      <c r="AX194" s="19" t="str">
        <f>IF(AND(NOT(ISBLANK($Q194)), ISBLANK($O194), ISBLANK($P194)), "X", "")</f>
        <v/>
      </c>
      <c r="AY194" s="19" t="str">
        <f>IF(OR($L194="bowl", $L194="wild"), "X", "")</f>
        <v/>
      </c>
    </row>
    <row r="195" spans="1:51" ht="15.75" x14ac:dyDescent="0.5">
      <c r="A195" s="40" t="s">
        <v>707</v>
      </c>
      <c r="B195" s="40" t="s">
        <v>708</v>
      </c>
      <c r="C195" s="17" t="s">
        <v>55</v>
      </c>
      <c r="D195" s="57" t="s">
        <v>56</v>
      </c>
      <c r="E195" s="16" t="s">
        <v>10</v>
      </c>
      <c r="F195" s="18" t="s">
        <v>709</v>
      </c>
      <c r="G195" s="40" t="s">
        <v>849</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IF(ISBLANK($X195), SUM(R195:W195), 1)</f>
        <v>2</v>
      </c>
      <c r="AA195" s="19" t="s">
        <v>9</v>
      </c>
      <c r="AB195" s="19" t="s">
        <v>9</v>
      </c>
      <c r="AC195" s="22" t="s">
        <v>9</v>
      </c>
      <c r="AD195" s="19" t="s">
        <v>9</v>
      </c>
      <c r="AE195" s="19" t="str">
        <f>IF(K195&lt;4,"X","")</f>
        <v>X</v>
      </c>
      <c r="AF195" s="19" t="str">
        <f>IF(COUNTBLANK(O195:Q195)&lt;=1,"X","")</f>
        <v/>
      </c>
      <c r="AG195" s="19" t="str">
        <f>$I195</f>
        <v>X</v>
      </c>
      <c r="AH195" s="19" t="str">
        <f>IF($S195 &gt; 0, "X", "")</f>
        <v>X</v>
      </c>
      <c r="AI195" s="17" t="str">
        <f>IF(ISNUMBER(SEARCH("tuck", $F195, 1)), "X", "")</f>
        <v>X</v>
      </c>
      <c r="AJ195" s="17" t="str">
        <f>IF(AND(SUM(R195:W195) = 3, ISBLANK($X195)), "X", "")</f>
        <v/>
      </c>
      <c r="AK195" s="19" t="str">
        <f>IF(OR($L195="ground", $L195="wild"), "X", "")</f>
        <v/>
      </c>
      <c r="AL195" s="19">
        <f>$H195</f>
        <v>0</v>
      </c>
      <c r="AM195" s="17" t="str">
        <f>IF($U195 &gt; 0, "X", "")</f>
        <v/>
      </c>
      <c r="AN195" s="19" t="str">
        <f>IF(AND($R195 &gt; 0, ISBLANK($W195), ISBLANK($S195), ISBLANK($T195), ISBLANK($U195), ISBLANK($V195)), "X", "")</f>
        <v/>
      </c>
      <c r="AO195" s="19" t="str">
        <f>IF(AND(NOT(ISBLANK($O195)), ISBLANK($P195), ISBLANK($Q195)), "X", "")</f>
        <v>X</v>
      </c>
      <c r="AP195" s="19" t="str">
        <f>IF(N195&gt;65,"X","")</f>
        <v/>
      </c>
      <c r="AQ195" s="19" t="str">
        <f>IF(OR($L195="cavity", $L195="wild"), "X", "")</f>
        <v>X</v>
      </c>
      <c r="AR195" s="17" t="str">
        <f>IF($W195 &gt; 0, "X", "")</f>
        <v/>
      </c>
      <c r="AS195" s="19" t="str">
        <f>IF(N195&lt;=30,"X","")</f>
        <v>X</v>
      </c>
      <c r="AT195" s="19" t="str">
        <f>IF(OR($L195="platform", $L195="wild"), "X", "")</f>
        <v/>
      </c>
      <c r="AU195" s="19" t="str">
        <f>IF(AND(NOT(ISBLANK($P195)), ISBLANK($Q195), ISBLANK($O195)), "X", "")</f>
        <v/>
      </c>
      <c r="AV195" s="17" t="str">
        <f>IF($V195 &gt; 0, "X", "")</f>
        <v/>
      </c>
      <c r="AW195" s="17" t="str">
        <f>IF($T195 &gt; 0, "X", "")</f>
        <v/>
      </c>
      <c r="AX195" s="19" t="str">
        <f>IF(AND(NOT(ISBLANK($Q195)), ISBLANK($O195), ISBLANK($P195)), "X", "")</f>
        <v/>
      </c>
      <c r="AY195" s="19" t="str">
        <f>IF(OR($L195="bowl", $L195="wild"), "X", "")</f>
        <v/>
      </c>
    </row>
    <row r="196" spans="1:51" ht="15.75" x14ac:dyDescent="0.5">
      <c r="A196" s="40" t="s">
        <v>710</v>
      </c>
      <c r="B196" s="40" t="s">
        <v>711</v>
      </c>
      <c r="C196" s="17" t="s">
        <v>55</v>
      </c>
      <c r="D196" s="57" t="s">
        <v>56</v>
      </c>
      <c r="E196" s="16" t="s">
        <v>81</v>
      </c>
      <c r="F196" s="18" t="s">
        <v>712</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IF(ISBLANK($X196), SUM(R196:W196), 1)</f>
        <v>2</v>
      </c>
      <c r="AA196" s="19" t="s">
        <v>60</v>
      </c>
      <c r="AB196" s="19" t="s">
        <v>9</v>
      </c>
      <c r="AC196" s="22" t="s">
        <v>9</v>
      </c>
      <c r="AD196" s="19" t="s">
        <v>60</v>
      </c>
      <c r="AE196" s="19" t="str">
        <f>IF(K196&lt;4,"X","")</f>
        <v/>
      </c>
      <c r="AF196" s="19" t="str">
        <f>IF(COUNTBLANK(O196:Q196)&lt;=1,"X","")</f>
        <v/>
      </c>
      <c r="AG196" s="19">
        <f>$I196</f>
        <v>0</v>
      </c>
      <c r="AH196" s="19" t="str">
        <f>IF($S196 &gt; 0, "X", "")</f>
        <v>X</v>
      </c>
      <c r="AI196" s="17" t="str">
        <f>IF(ISNUMBER(SEARCH("tuck", $F196, 1)), "X", "")</f>
        <v/>
      </c>
      <c r="AJ196" s="17" t="str">
        <f>IF(AND(SUM(R196:W196) = 3, ISBLANK($X196)), "X", "")</f>
        <v/>
      </c>
      <c r="AK196" s="19" t="str">
        <f>IF(OR($L196="ground", $L196="wild"), "X", "")</f>
        <v/>
      </c>
      <c r="AL196" s="19">
        <f>$H196</f>
        <v>0</v>
      </c>
      <c r="AM196" s="17" t="str">
        <f>IF($U196 &gt; 0, "X", "")</f>
        <v/>
      </c>
      <c r="AN196" s="19" t="str">
        <f>IF(AND($R196 &gt; 0, ISBLANK($W196), ISBLANK($S196), ISBLANK($T196), ISBLANK($U196), ISBLANK($V196)), "X", "")</f>
        <v/>
      </c>
      <c r="AO196" s="19" t="str">
        <f>IF(AND(NOT(ISBLANK($O196)), ISBLANK($P196), ISBLANK($Q196)), "X", "")</f>
        <v>X</v>
      </c>
      <c r="AP196" s="19" t="str">
        <f>IF(N196&gt;65,"X","")</f>
        <v/>
      </c>
      <c r="AQ196" s="19" t="str">
        <f>IF(OR($L196="cavity", $L196="wild"), "X", "")</f>
        <v/>
      </c>
      <c r="AR196" s="17" t="str">
        <f>IF($W196 &gt; 0, "X", "")</f>
        <v/>
      </c>
      <c r="AS196" s="19" t="str">
        <f>IF(N196&lt;=30,"X","")</f>
        <v>X</v>
      </c>
      <c r="AT196" s="19" t="str">
        <f>IF(OR($L196="platform", $L196="wild"), "X", "")</f>
        <v/>
      </c>
      <c r="AU196" s="19" t="str">
        <f>IF(AND(NOT(ISBLANK($P196)), ISBLANK($Q196), ISBLANK($O196)), "X", "")</f>
        <v/>
      </c>
      <c r="AV196" s="17" t="str">
        <f>IF($V196 &gt; 0, "X", "")</f>
        <v/>
      </c>
      <c r="AW196" s="17" t="str">
        <f>IF($T196 &gt; 0, "X", "")</f>
        <v/>
      </c>
      <c r="AX196" s="19" t="str">
        <f>IF(AND(NOT(ISBLANK($Q196)), ISBLANK($O196), ISBLANK($P196)), "X", "")</f>
        <v/>
      </c>
      <c r="AY196" s="19" t="str">
        <f>IF(OR($L196="bowl", $L196="wild"), "X", "")</f>
        <v>X</v>
      </c>
    </row>
    <row r="197" spans="1:51" ht="15.75" x14ac:dyDescent="0.5">
      <c r="A197" s="39" t="s">
        <v>410</v>
      </c>
      <c r="B197" s="39" t="s">
        <v>411</v>
      </c>
      <c r="C197" s="17" t="s">
        <v>69</v>
      </c>
      <c r="D197" s="57" t="s">
        <v>85</v>
      </c>
      <c r="E197" s="30" t="s">
        <v>169</v>
      </c>
      <c r="F197" s="18" t="s">
        <v>170</v>
      </c>
      <c r="G197" s="40" t="s">
        <v>875</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IF(ISBLANK($X197), SUM(R197:W197), 1)</f>
        <v>2</v>
      </c>
      <c r="AA197" s="19" t="s">
        <v>9</v>
      </c>
      <c r="AB197" s="19" t="s">
        <v>9</v>
      </c>
      <c r="AC197" s="22" t="s">
        <v>9</v>
      </c>
      <c r="AD197" s="19" t="s">
        <v>60</v>
      </c>
      <c r="AE197" s="19" t="str">
        <f>IF(K197&lt;4,"X","")</f>
        <v/>
      </c>
      <c r="AF197" s="19" t="str">
        <f>IF(COUNTBLANK(O197:Q197)&lt;=1,"X","")</f>
        <v>X</v>
      </c>
      <c r="AG197" s="19">
        <f>$I197</f>
        <v>0</v>
      </c>
      <c r="AH197" s="19" t="str">
        <f>IF($S197 &gt; 0, "X", "")</f>
        <v/>
      </c>
      <c r="AI197" s="17" t="str">
        <f>IF(ISNUMBER(SEARCH("tuck", $F197, 1)), "X", "")</f>
        <v>X</v>
      </c>
      <c r="AJ197" s="17" t="str">
        <f>IF(AND(SUM(R197:W197) = 3, ISBLANK($X197)), "X", "")</f>
        <v/>
      </c>
      <c r="AK197" s="19" t="str">
        <f>IF(OR($L197="ground", $L197="wild"), "X", "")</f>
        <v/>
      </c>
      <c r="AL197" s="19" t="str">
        <f>$H197</f>
        <v>X</v>
      </c>
      <c r="AM197" s="17" t="str">
        <f>IF($U197 &gt; 0, "X", "")</f>
        <v/>
      </c>
      <c r="AN197" s="19" t="str">
        <f>IF(AND($R197 &gt; 0, ISBLANK($W197), ISBLANK($S197), ISBLANK($T197), ISBLANK($U197), ISBLANK($V197)), "X", "")</f>
        <v/>
      </c>
      <c r="AO197" s="19" t="str">
        <f>IF(AND(NOT(ISBLANK($O197)), ISBLANK($P197), ISBLANK($Q197)), "X", "")</f>
        <v/>
      </c>
      <c r="AP197" s="19" t="str">
        <f>IF(N197&gt;65,"X","")</f>
        <v>X</v>
      </c>
      <c r="AQ197" s="19" t="str">
        <f>IF(OR($L197="cavity", $L197="wild"), "X", "")</f>
        <v/>
      </c>
      <c r="AR197" s="17" t="str">
        <f>IF($W197 &gt; 0, "X", "")</f>
        <v>X</v>
      </c>
      <c r="AS197" s="19" t="str">
        <f>IF(N197&lt;=30,"X","")</f>
        <v/>
      </c>
      <c r="AT197" s="19" t="str">
        <f>IF(OR($L197="platform", $L197="wild"), "X", "")</f>
        <v>X</v>
      </c>
      <c r="AU197" s="19" t="str">
        <f>IF(AND(NOT(ISBLANK($P197)), ISBLANK($Q197), ISBLANK($O197)), "X", "")</f>
        <v/>
      </c>
      <c r="AV197" s="17" t="str">
        <f>IF($V197 &gt; 0, "X", "")</f>
        <v>X</v>
      </c>
      <c r="AW197" s="17" t="str">
        <f>IF($T197 &gt; 0, "X", "")</f>
        <v/>
      </c>
      <c r="AX197" s="19" t="str">
        <f>IF(AND(NOT(ISBLANK($Q197)), ISBLANK($O197), ISBLANK($P197)), "X", "")</f>
        <v/>
      </c>
      <c r="AY197" s="19" t="str">
        <f>IF(OR($L197="bowl", $L197="wild"), "X", "")</f>
        <v/>
      </c>
    </row>
    <row r="198" spans="1:51" ht="15.75" x14ac:dyDescent="0.5">
      <c r="A198" s="39" t="s">
        <v>415</v>
      </c>
      <c r="B198" s="39" t="s">
        <v>416</v>
      </c>
      <c r="C198" s="17" t="s">
        <v>69</v>
      </c>
      <c r="D198" s="57" t="s">
        <v>85</v>
      </c>
      <c r="E198" s="30" t="s">
        <v>118</v>
      </c>
      <c r="F198" s="18" t="s">
        <v>119</v>
      </c>
      <c r="G198" s="40" t="s">
        <v>880</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IF(ISBLANK($X198), SUM(R198:W198), 1)</f>
        <v>3</v>
      </c>
      <c r="AA198" s="19" t="s">
        <v>9</v>
      </c>
      <c r="AB198" s="19" t="s">
        <v>9</v>
      </c>
      <c r="AC198" s="22" t="s">
        <v>9</v>
      </c>
      <c r="AD198" s="19" t="s">
        <v>60</v>
      </c>
      <c r="AE198" s="19" t="str">
        <f>IF(K198&lt;4,"X","")</f>
        <v/>
      </c>
      <c r="AF198" s="19" t="str">
        <f>IF(COUNTBLANK(O198:Q198)&lt;=1,"X","")</f>
        <v/>
      </c>
      <c r="AG198" s="19">
        <f>$I198</f>
        <v>0</v>
      </c>
      <c r="AH198" s="19" t="str">
        <f>IF($S198 &gt; 0, "X", "")</f>
        <v/>
      </c>
      <c r="AI198" s="17" t="str">
        <f>IF(ISNUMBER(SEARCH("tuck", $F198, 1)), "X", "")</f>
        <v/>
      </c>
      <c r="AJ198" s="17" t="str">
        <f>IF(AND(SUM(R198:W198) = 3, ISBLANK($X198)), "X", "")</f>
        <v>X</v>
      </c>
      <c r="AK198" s="19" t="str">
        <f>IF(OR($L198="ground", $L198="wild"), "X", "")</f>
        <v>X</v>
      </c>
      <c r="AL198" s="19">
        <f>$H198</f>
        <v>0</v>
      </c>
      <c r="AM198" s="17" t="str">
        <f>IF($U198 &gt; 0, "X", "")</f>
        <v/>
      </c>
      <c r="AN198" s="19" t="str">
        <f>IF(AND($R198 &gt; 0, ISBLANK($W198), ISBLANK($S198), ISBLANK($T198), ISBLANK($U198), ISBLANK($V198)), "X", "")</f>
        <v>X</v>
      </c>
      <c r="AO198" s="19" t="str">
        <f>IF(AND(NOT(ISBLANK($O198)), ISBLANK($P198), ISBLANK($Q198)), "X", "")</f>
        <v/>
      </c>
      <c r="AP198" s="19" t="str">
        <f>IF(N198&gt;65,"X","")</f>
        <v/>
      </c>
      <c r="AQ198" s="19" t="str">
        <f>IF(OR($L198="cavity", $L198="wild"), "X", "")</f>
        <v/>
      </c>
      <c r="AR198" s="17" t="str">
        <f>IF($W198 &gt; 0, "X", "")</f>
        <v/>
      </c>
      <c r="AS198" s="19" t="str">
        <f>IF(N198&lt;=30,"X","")</f>
        <v/>
      </c>
      <c r="AT198" s="19" t="str">
        <f>IF(OR($L198="platform", $L198="wild"), "X", "")</f>
        <v/>
      </c>
      <c r="AU198" s="19" t="str">
        <f>IF(AND(NOT(ISBLANK($P198)), ISBLANK($Q198), ISBLANK($O198)), "X", "")</f>
        <v/>
      </c>
      <c r="AV198" s="17" t="str">
        <f>IF($V198 &gt; 0, "X", "")</f>
        <v/>
      </c>
      <c r="AW198" s="17" t="str">
        <f>IF($T198 &gt; 0, "X", "")</f>
        <v/>
      </c>
      <c r="AX198" s="19" t="str">
        <f>IF(AND(NOT(ISBLANK($Q198)), ISBLANK($O198), ISBLANK($P198)), "X", "")</f>
        <v>X</v>
      </c>
      <c r="AY198" s="19" t="str">
        <f>IF(OR($L198="bowl", $L198="wild"), "X", "")</f>
        <v/>
      </c>
    </row>
    <row r="199" spans="1:51" ht="15.75" x14ac:dyDescent="0.5">
      <c r="A199" s="39" t="s">
        <v>419</v>
      </c>
      <c r="B199" s="39" t="s">
        <v>420</v>
      </c>
      <c r="C199" s="17" t="s">
        <v>69</v>
      </c>
      <c r="D199" s="57" t="s">
        <v>56</v>
      </c>
      <c r="E199" s="30" t="s">
        <v>106</v>
      </c>
      <c r="F199" s="18" t="s">
        <v>421</v>
      </c>
      <c r="G199" s="40" t="s">
        <v>859</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IF(ISBLANK($X199), SUM(R199:W199), 1)</f>
        <v>3</v>
      </c>
      <c r="AA199" s="19" t="s">
        <v>60</v>
      </c>
      <c r="AB199" s="19" t="s">
        <v>9</v>
      </c>
      <c r="AC199" s="22" t="s">
        <v>9</v>
      </c>
      <c r="AD199" s="19" t="s">
        <v>60</v>
      </c>
      <c r="AE199" s="19" t="str">
        <f>IF(K199&lt;4,"X","")</f>
        <v/>
      </c>
      <c r="AF199" s="19" t="str">
        <f>IF(COUNTBLANK(O199:Q199)&lt;=1,"X","")</f>
        <v/>
      </c>
      <c r="AG199" s="19">
        <f>$I199</f>
        <v>0</v>
      </c>
      <c r="AH199" s="19" t="str">
        <f>IF($S199 &gt; 0, "X", "")</f>
        <v/>
      </c>
      <c r="AI199" s="17" t="str">
        <f>IF(ISNUMBER(SEARCH("tuck", $F199, 1)), "X", "")</f>
        <v/>
      </c>
      <c r="AJ199" s="17" t="str">
        <f>IF(AND(SUM(R199:W199) = 3, ISBLANK($X199)), "X", "")</f>
        <v>X</v>
      </c>
      <c r="AK199" s="19" t="str">
        <f>IF(OR($L199="ground", $L199="wild"), "X", "")</f>
        <v/>
      </c>
      <c r="AL199" s="19">
        <f>$H199</f>
        <v>0</v>
      </c>
      <c r="AM199" s="17" t="str">
        <f>IF($U199 &gt; 0, "X", "")</f>
        <v/>
      </c>
      <c r="AN199" s="19" t="str">
        <f>IF(AND($R199 &gt; 0, ISBLANK($W199), ISBLANK($S199), ISBLANK($T199), ISBLANK($U199), ISBLANK($V199)), "X", "")</f>
        <v/>
      </c>
      <c r="AO199" s="19" t="str">
        <f>IF(AND(NOT(ISBLANK($O199)), ISBLANK($P199), ISBLANK($Q199)), "X", "")</f>
        <v/>
      </c>
      <c r="AP199" s="19" t="str">
        <f>IF(N199&gt;65,"X","")</f>
        <v/>
      </c>
      <c r="AQ199" s="19" t="str">
        <f>IF(OR($L199="cavity", $L199="wild"), "X", "")</f>
        <v/>
      </c>
      <c r="AR199" s="17" t="str">
        <f>IF($W199 &gt; 0, "X", "")</f>
        <v>X</v>
      </c>
      <c r="AS199" s="19" t="str">
        <f>IF(N199&lt;=30,"X","")</f>
        <v/>
      </c>
      <c r="AT199" s="19" t="str">
        <f>IF(OR($L199="platform", $L199="wild"), "X", "")</f>
        <v/>
      </c>
      <c r="AU199" s="19" t="str">
        <f>IF(AND(NOT(ISBLANK($P199)), ISBLANK($Q199), ISBLANK($O199)), "X", "")</f>
        <v>X</v>
      </c>
      <c r="AV199" s="17" t="str">
        <f>IF($V199 &gt; 0, "X", "")</f>
        <v>X</v>
      </c>
      <c r="AW199" s="17" t="str">
        <f>IF($T199 &gt; 0, "X", "")</f>
        <v/>
      </c>
      <c r="AX199" s="19" t="str">
        <f>IF(AND(NOT(ISBLANK($Q199)), ISBLANK($O199), ISBLANK($P199)), "X", "")</f>
        <v/>
      </c>
      <c r="AY199" s="19" t="str">
        <f>IF(OR($L199="bowl", $L199="wild"), "X", "")</f>
        <v>X</v>
      </c>
    </row>
    <row r="200" spans="1:51" ht="15.75" x14ac:dyDescent="0.5">
      <c r="A200" s="40" t="s">
        <v>713</v>
      </c>
      <c r="B200" s="40" t="s">
        <v>714</v>
      </c>
      <c r="C200" s="17" t="s">
        <v>55</v>
      </c>
      <c r="D200" s="34" t="s">
        <v>56</v>
      </c>
      <c r="E200" s="16" t="s">
        <v>57</v>
      </c>
      <c r="F200" s="18" t="s">
        <v>58</v>
      </c>
      <c r="G200" s="40" t="s">
        <v>839</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IF(ISBLANK($X200), SUM(R200:W200), 1)</f>
        <v>1</v>
      </c>
      <c r="AA200" s="19" t="s">
        <v>60</v>
      </c>
      <c r="AB200" s="19" t="s">
        <v>9</v>
      </c>
      <c r="AC200" s="22" t="s">
        <v>9</v>
      </c>
      <c r="AD200" s="19" t="s">
        <v>60</v>
      </c>
      <c r="AE200" s="19" t="str">
        <f>IF(K200&lt;4,"X","")</f>
        <v>X</v>
      </c>
      <c r="AF200" s="19" t="str">
        <f>IF(COUNTBLANK(O200:Q200)&lt;=1,"X","")</f>
        <v/>
      </c>
      <c r="AG200" s="19">
        <f>$I200</f>
        <v>0</v>
      </c>
      <c r="AH200" s="19" t="str">
        <f>IF($S200 &gt; 0, "X", "")</f>
        <v>X</v>
      </c>
      <c r="AI200" s="17" t="str">
        <f>IF(ISNUMBER(SEARCH("tuck", $F200, 1)), "X", "")</f>
        <v/>
      </c>
      <c r="AJ200" s="17" t="str">
        <f>IF(AND(SUM(R200:W200) = 3, ISBLANK($X200)), "X", "")</f>
        <v/>
      </c>
      <c r="AK200" s="19" t="str">
        <f>IF(OR($L200="ground", $L200="wild"), "X", "")</f>
        <v/>
      </c>
      <c r="AL200" s="19">
        <f>$H200</f>
        <v>0</v>
      </c>
      <c r="AM200" s="17" t="str">
        <f>IF($U200 &gt; 0, "X", "")</f>
        <v/>
      </c>
      <c r="AN200" s="19" t="str">
        <f>IF(AND($R200 &gt; 0, ISBLANK($W200), ISBLANK($S200), ISBLANK($T200), ISBLANK($U200), ISBLANK($V200)), "X", "")</f>
        <v/>
      </c>
      <c r="AO200" s="19" t="str">
        <f>IF(AND(NOT(ISBLANK($O200)), ISBLANK($P200), ISBLANK($Q200)), "X", "")</f>
        <v>X</v>
      </c>
      <c r="AP200" s="19" t="str">
        <f>IF(N200&gt;65,"X","")</f>
        <v/>
      </c>
      <c r="AQ200" s="19" t="str">
        <f>IF(OR($L200="cavity", $L200="wild"), "X", "")</f>
        <v>X</v>
      </c>
      <c r="AR200" s="17" t="str">
        <f>IF($W200 &gt; 0, "X", "")</f>
        <v/>
      </c>
      <c r="AS200" s="19" t="str">
        <f>IF(N200&lt;=30,"X","")</f>
        <v/>
      </c>
      <c r="AT200" s="19" t="str">
        <f>IF(OR($L200="platform", $L200="wild"), "X", "")</f>
        <v/>
      </c>
      <c r="AU200" s="19" t="str">
        <f>IF(AND(NOT(ISBLANK($P200)), ISBLANK($Q200), ISBLANK($O200)), "X", "")</f>
        <v/>
      </c>
      <c r="AV200" s="17" t="str">
        <f>IF($V200 &gt; 0, "X", "")</f>
        <v/>
      </c>
      <c r="AW200" s="17" t="str">
        <f>IF($T200 &gt; 0, "X", "")</f>
        <v/>
      </c>
      <c r="AX200" s="19" t="str">
        <f>IF(AND(NOT(ISBLANK($Q200)), ISBLANK($O200), ISBLANK($P200)), "X", "")</f>
        <v/>
      </c>
      <c r="AY200" s="19" t="str">
        <f>IF(OR($L200="bowl", $L200="wild"), "X", "")</f>
        <v/>
      </c>
    </row>
    <row r="201" spans="1:51" ht="15.75" x14ac:dyDescent="0.5">
      <c r="A201" s="39" t="s">
        <v>715</v>
      </c>
      <c r="B201" s="40" t="s">
        <v>716</v>
      </c>
      <c r="C201" s="17" t="s">
        <v>102</v>
      </c>
      <c r="D201" s="5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IF(ISBLANK($X201), SUM(R201:W201), 1)</f>
        <v>2</v>
      </c>
      <c r="AA201" s="19" t="s">
        <v>60</v>
      </c>
      <c r="AB201" s="19" t="s">
        <v>9</v>
      </c>
      <c r="AC201" s="22" t="s">
        <v>9</v>
      </c>
      <c r="AD201" s="19" t="s">
        <v>60</v>
      </c>
      <c r="AE201" s="19" t="str">
        <f>IF(K201&lt;4,"X","")</f>
        <v>X</v>
      </c>
      <c r="AF201" s="19" t="str">
        <f>IF(COUNTBLANK(O201:Q201)&lt;=1,"X","")</f>
        <v/>
      </c>
      <c r="AG201" s="19">
        <f>$I201</f>
        <v>0</v>
      </c>
      <c r="AH201" s="19" t="str">
        <f>IF($S201 &gt; 0, "X", "")</f>
        <v/>
      </c>
      <c r="AI201" s="17" t="str">
        <f>IF(ISNUMBER(SEARCH("tuck", $F201, 1)), "X", "")</f>
        <v/>
      </c>
      <c r="AJ201" s="17" t="str">
        <f>IF(AND(SUM(R201:W201) = 3, ISBLANK($X201)), "X", "")</f>
        <v/>
      </c>
      <c r="AK201" s="19" t="str">
        <f>IF(OR($L201="ground", $L201="wild"), "X", "")</f>
        <v>X</v>
      </c>
      <c r="AL201" s="19">
        <f>$H201</f>
        <v>0</v>
      </c>
      <c r="AM201" s="17" t="str">
        <f>IF($U201 &gt; 0, "X", "")</f>
        <v>X</v>
      </c>
      <c r="AN201" s="19" t="str">
        <f>IF(AND($R201 &gt; 0, ISBLANK($W201), ISBLANK($S201), ISBLANK($T201), ISBLANK($U201), ISBLANK($V201)), "X", "")</f>
        <v/>
      </c>
      <c r="AO201" s="19" t="str">
        <f>IF(AND(NOT(ISBLANK($O201)), ISBLANK($P201), ISBLANK($Q201)), "X", "")</f>
        <v/>
      </c>
      <c r="AP201" s="19" t="str">
        <f>IF(N201&gt;65,"X","")</f>
        <v>X</v>
      </c>
      <c r="AQ201" s="19" t="str">
        <f>IF(OR($L201="cavity", $L201="wild"), "X", "")</f>
        <v/>
      </c>
      <c r="AR201" s="17" t="str">
        <f>IF($W201 &gt; 0, "X", "")</f>
        <v/>
      </c>
      <c r="AS201" s="19" t="str">
        <f>IF(N201&lt;=30,"X","")</f>
        <v/>
      </c>
      <c r="AT201" s="19" t="str">
        <f>IF(OR($L201="platform", $L201="wild"), "X", "")</f>
        <v/>
      </c>
      <c r="AU201" s="19" t="str">
        <f>IF(AND(NOT(ISBLANK($P201)), ISBLANK($Q201), ISBLANK($O201)), "X", "")</f>
        <v/>
      </c>
      <c r="AV201" s="17" t="str">
        <f>IF($V201 &gt; 0, "X", "")</f>
        <v/>
      </c>
      <c r="AW201" s="17" t="str">
        <f>IF($T201 &gt; 0, "X", "")</f>
        <v/>
      </c>
      <c r="AX201" s="19" t="str">
        <f>IF(AND(NOT(ISBLANK($Q201)), ISBLANK($O201), ISBLANK($P201)), "X", "")</f>
        <v>X</v>
      </c>
      <c r="AY201" s="19" t="str">
        <f>IF(OR($L201="bowl", $L201="wild"), "X", "")</f>
        <v/>
      </c>
    </row>
    <row r="202" spans="1:51" ht="15.75" x14ac:dyDescent="0.5">
      <c r="A202" s="40" t="s">
        <v>717</v>
      </c>
      <c r="B202" s="40" t="s">
        <v>718</v>
      </c>
      <c r="C202" s="17" t="s">
        <v>55</v>
      </c>
      <c r="D202" s="57" t="s">
        <v>56</v>
      </c>
      <c r="E202" s="16" t="s">
        <v>57</v>
      </c>
      <c r="F202" s="18" t="s">
        <v>372</v>
      </c>
      <c r="G202" s="40" t="s">
        <v>839</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IF(ISBLANK($X202), SUM(R202:W202), 1)</f>
        <v>1</v>
      </c>
      <c r="AA202" s="19" t="s">
        <v>60</v>
      </c>
      <c r="AB202" s="19" t="s">
        <v>9</v>
      </c>
      <c r="AC202" s="22" t="s">
        <v>9</v>
      </c>
      <c r="AD202" s="19" t="s">
        <v>60</v>
      </c>
      <c r="AE202" s="19" t="str">
        <f>IF(K202&lt;4,"X","")</f>
        <v>X</v>
      </c>
      <c r="AF202" s="19" t="str">
        <f>IF(COUNTBLANK(O202:Q202)&lt;=1,"X","")</f>
        <v/>
      </c>
      <c r="AG202" s="19">
        <f>$I202</f>
        <v>0</v>
      </c>
      <c r="AH202" s="19" t="str">
        <f>IF($S202 &gt; 0, "X", "")</f>
        <v>X</v>
      </c>
      <c r="AI202" s="17" t="str">
        <f>IF(ISNUMBER(SEARCH("tuck", $F202, 1)), "X", "")</f>
        <v/>
      </c>
      <c r="AJ202" s="17" t="str">
        <f>IF(AND(SUM(R202:W202) = 3, ISBLANK($X202)), "X", "")</f>
        <v/>
      </c>
      <c r="AK202" s="19" t="str">
        <f>IF(OR($L202="ground", $L202="wild"), "X", "")</f>
        <v/>
      </c>
      <c r="AL202" s="19">
        <f>$H202</f>
        <v>0</v>
      </c>
      <c r="AM202" s="17" t="str">
        <f>IF($U202 &gt; 0, "X", "")</f>
        <v/>
      </c>
      <c r="AN202" s="19" t="str">
        <f>IF(AND($R202 &gt; 0, ISBLANK($W202), ISBLANK($S202), ISBLANK($T202), ISBLANK($U202), ISBLANK($V202)), "X", "")</f>
        <v/>
      </c>
      <c r="AO202" s="19" t="str">
        <f>IF(AND(NOT(ISBLANK($O202)), ISBLANK($P202), ISBLANK($Q202)), "X", "")</f>
        <v>X</v>
      </c>
      <c r="AP202" s="19" t="str">
        <f>IF(N202&gt;65,"X","")</f>
        <v/>
      </c>
      <c r="AQ202" s="19" t="str">
        <f>IF(OR($L202="cavity", $L202="wild"), "X", "")</f>
        <v>X</v>
      </c>
      <c r="AR202" s="17" t="str">
        <f>IF($W202 &gt; 0, "X", "")</f>
        <v/>
      </c>
      <c r="AS202" s="19" t="str">
        <f>IF(N202&lt;=30,"X","")</f>
        <v>X</v>
      </c>
      <c r="AT202" s="19" t="str">
        <f>IF(OR($L202="platform", $L202="wild"), "X", "")</f>
        <v/>
      </c>
      <c r="AU202" s="19" t="str">
        <f>IF(AND(NOT(ISBLANK($P202)), ISBLANK($Q202), ISBLANK($O202)), "X", "")</f>
        <v/>
      </c>
      <c r="AV202" s="17" t="str">
        <f>IF($V202 &gt; 0, "X", "")</f>
        <v/>
      </c>
      <c r="AW202" s="17" t="str">
        <f>IF($T202 &gt; 0, "X", "")</f>
        <v/>
      </c>
      <c r="AX202" s="19" t="str">
        <f>IF(AND(NOT(ISBLANK($Q202)), ISBLANK($O202), ISBLANK($P202)), "X", "")</f>
        <v/>
      </c>
      <c r="AY202" s="19" t="str">
        <f>IF(OR($L202="bowl", $L202="wild"), "X", "")</f>
        <v/>
      </c>
    </row>
    <row r="203" spans="1:51" ht="15.75" x14ac:dyDescent="0.5">
      <c r="A203" s="40" t="s">
        <v>719</v>
      </c>
      <c r="B203" s="40" t="s">
        <v>720</v>
      </c>
      <c r="C203" s="17" t="s">
        <v>55</v>
      </c>
      <c r="D203" s="34" t="s">
        <v>85</v>
      </c>
      <c r="E203" s="16" t="s">
        <v>118</v>
      </c>
      <c r="F203" s="40" t="s">
        <v>149</v>
      </c>
      <c r="G203" s="40" t="s">
        <v>855</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IF(ISBLANK($X203), SUM(R203:W203), 1)</f>
        <v>2</v>
      </c>
      <c r="AA203" s="19" t="s">
        <v>9</v>
      </c>
      <c r="AB203" s="19" t="s">
        <v>9</v>
      </c>
      <c r="AC203" s="22" t="s">
        <v>9</v>
      </c>
      <c r="AD203" s="19" t="s">
        <v>60</v>
      </c>
      <c r="AE203" s="19" t="str">
        <f>IF(K203&lt;4,"X","")</f>
        <v/>
      </c>
      <c r="AF203" s="19" t="str">
        <f>IF(COUNTBLANK(O203:Q203)&lt;=1,"X","")</f>
        <v/>
      </c>
      <c r="AG203" s="19">
        <f>$I203</f>
        <v>0</v>
      </c>
      <c r="AH203" s="19" t="str">
        <f>IF($S203 &gt; 0, "X", "")</f>
        <v/>
      </c>
      <c r="AI203" s="17" t="str">
        <f>IF(ISNUMBER(SEARCH("tuck", $F203, 1)), "X", "")</f>
        <v/>
      </c>
      <c r="AJ203" s="17" t="str">
        <f>IF(AND(SUM(R203:W203) = 3, ISBLANK($X203)), "X", "")</f>
        <v/>
      </c>
      <c r="AK203" s="19" t="str">
        <f>IF(OR($L203="ground", $L203="wild"), "X", "")</f>
        <v/>
      </c>
      <c r="AL203" s="19">
        <f>$H203</f>
        <v>0</v>
      </c>
      <c r="AM203" s="17" t="str">
        <f>IF($U203 &gt; 0, "X", "")</f>
        <v/>
      </c>
      <c r="AN203" s="19" t="str">
        <f>IF(AND($R203 &gt; 0, ISBLANK($W203), ISBLANK($S203), ISBLANK($T203), ISBLANK($U203), ISBLANK($V203)), "X", "")</f>
        <v/>
      </c>
      <c r="AO203" s="19" t="str">
        <f>IF(AND(NOT(ISBLANK($O203)), ISBLANK($P203), ISBLANK($Q203)), "X", "")</f>
        <v>X</v>
      </c>
      <c r="AP203" s="19" t="str">
        <f>IF(N203&gt;65,"X","")</f>
        <v/>
      </c>
      <c r="AQ203" s="19" t="str">
        <f>IF(OR($L203="cavity", $L203="wild"), "X", "")</f>
        <v>X</v>
      </c>
      <c r="AR203" s="17" t="str">
        <f>IF($W203 &gt; 0, "X", "")</f>
        <v/>
      </c>
      <c r="AS203" s="19" t="str">
        <f>IF(N203&lt;=30,"X","")</f>
        <v/>
      </c>
      <c r="AT203" s="19" t="str">
        <f>IF(OR($L203="platform", $L203="wild"), "X", "")</f>
        <v/>
      </c>
      <c r="AU203" s="19" t="str">
        <f>IF(AND(NOT(ISBLANK($P203)), ISBLANK($Q203), ISBLANK($O203)), "X", "")</f>
        <v/>
      </c>
      <c r="AV203" s="17" t="str">
        <f>IF($V203 &gt; 0, "X", "")</f>
        <v/>
      </c>
      <c r="AW203" s="17" t="str">
        <f>IF($T203 &gt; 0, "X", "")</f>
        <v>X</v>
      </c>
      <c r="AX203" s="19" t="str">
        <f>IF(AND(NOT(ISBLANK($Q203)), ISBLANK($O203), ISBLANK($P203)), "X", "")</f>
        <v/>
      </c>
      <c r="AY203" s="19" t="str">
        <f>IF(OR($L203="bowl", $L203="wild"), "X", "")</f>
        <v/>
      </c>
    </row>
    <row r="204" spans="1:51" ht="15.75" x14ac:dyDescent="0.5">
      <c r="A204" s="39" t="s">
        <v>478</v>
      </c>
      <c r="B204" s="39" t="s">
        <v>479</v>
      </c>
      <c r="C204" s="17" t="s">
        <v>480</v>
      </c>
      <c r="D204" s="5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IF(ISBLANK($X204), SUM(R204:W204), 1)</f>
        <v>3</v>
      </c>
      <c r="AA204" s="19" t="s">
        <v>60</v>
      </c>
      <c r="AB204" s="19" t="s">
        <v>9</v>
      </c>
      <c r="AC204" s="22" t="s">
        <v>9</v>
      </c>
      <c r="AD204" s="19" t="s">
        <v>60</v>
      </c>
      <c r="AE204" s="19" t="str">
        <f>IF(K204&lt;4,"X","")</f>
        <v/>
      </c>
      <c r="AF204" s="19" t="str">
        <f>IF(COUNTBLANK(O204:Q204)&lt;=1,"X","")</f>
        <v/>
      </c>
      <c r="AG204" s="19">
        <f>$I204</f>
        <v>0</v>
      </c>
      <c r="AH204" s="19" t="str">
        <f>IF($S204 &gt; 0, "X", "")</f>
        <v>X</v>
      </c>
      <c r="AI204" s="17" t="str">
        <f>IF(ISNUMBER(SEARCH("tuck", $F204, 1)), "X", "")</f>
        <v/>
      </c>
      <c r="AJ204" s="17" t="str">
        <f>IF(AND(SUM(R204:W204) = 3, ISBLANK($X204)), "X", "")</f>
        <v>X</v>
      </c>
      <c r="AK204" s="19" t="str">
        <f>IF(OR($L204="ground", $L204="wild"), "X", "")</f>
        <v>X</v>
      </c>
      <c r="AL204" s="19">
        <f>$H204</f>
        <v>0</v>
      </c>
      <c r="AM204" s="17" t="str">
        <f>IF($U204 &gt; 0, "X", "")</f>
        <v>X</v>
      </c>
      <c r="AN204" s="19" t="str">
        <f>IF(AND($R204 &gt; 0, ISBLANK($W204), ISBLANK($S204), ISBLANK($T204), ISBLANK($U204), ISBLANK($V204)), "X", "")</f>
        <v/>
      </c>
      <c r="AO204" s="19" t="str">
        <f>IF(AND(NOT(ISBLANK($O204)), ISBLANK($P204), ISBLANK($Q204)), "X", "")</f>
        <v/>
      </c>
      <c r="AP204" s="19" t="str">
        <f>IF(N204&gt;65,"X","")</f>
        <v>X</v>
      </c>
      <c r="AQ204" s="19" t="str">
        <f>IF(OR($L204="cavity", $L204="wild"), "X", "")</f>
        <v/>
      </c>
      <c r="AR204" s="17" t="str">
        <f>IF($W204 &gt; 0, "X", "")</f>
        <v/>
      </c>
      <c r="AS204" s="19" t="str">
        <f>IF(N204&lt;=30,"X","")</f>
        <v/>
      </c>
      <c r="AT204" s="19" t="str">
        <f>IF(OR($L204="platform", $L204="wild"), "X", "")</f>
        <v/>
      </c>
      <c r="AU204" s="19" t="str">
        <f>IF(AND(NOT(ISBLANK($P204)), ISBLANK($Q204), ISBLANK($O204)), "X", "")</f>
        <v/>
      </c>
      <c r="AV204" s="17" t="str">
        <f>IF($V204 &gt; 0, "X", "")</f>
        <v/>
      </c>
      <c r="AW204" s="17" t="str">
        <f>IF($T204 &gt; 0, "X", "")</f>
        <v/>
      </c>
      <c r="AX204" s="19" t="str">
        <f>IF(AND(NOT(ISBLANK($Q204)), ISBLANK($O204), ISBLANK($P204)), "X", "")</f>
        <v>X</v>
      </c>
      <c r="AY204" s="19" t="str">
        <f>IF(OR($L204="bowl", $L204="wild"), "X", "")</f>
        <v/>
      </c>
    </row>
    <row r="205" spans="1:51" ht="15.75" x14ac:dyDescent="0.5">
      <c r="A205" s="40" t="s">
        <v>721</v>
      </c>
      <c r="B205" s="40" t="s">
        <v>722</v>
      </c>
      <c r="C205" s="17" t="s">
        <v>55</v>
      </c>
      <c r="D205" s="57" t="s">
        <v>85</v>
      </c>
      <c r="E205" s="16" t="s">
        <v>118</v>
      </c>
      <c r="F205" s="18" t="s">
        <v>495</v>
      </c>
      <c r="G205" s="40" t="s">
        <v>856</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IF(ISBLANK($X205), SUM(R205:W205), 1)</f>
        <v>1</v>
      </c>
      <c r="AA205" s="19" t="s">
        <v>60</v>
      </c>
      <c r="AB205" s="19" t="s">
        <v>9</v>
      </c>
      <c r="AC205" s="22" t="s">
        <v>9</v>
      </c>
      <c r="AD205" s="19" t="s">
        <v>60</v>
      </c>
      <c r="AE205" s="19" t="str">
        <f>IF(K205&lt;4,"X","")</f>
        <v>X</v>
      </c>
      <c r="AF205" s="19" t="str">
        <f>IF(COUNTBLANK(O205:Q205)&lt;=1,"X","")</f>
        <v/>
      </c>
      <c r="AG205" s="19">
        <f>$I205</f>
        <v>0</v>
      </c>
      <c r="AH205" s="19" t="str">
        <f>IF($S205 &gt; 0, "X", "")</f>
        <v/>
      </c>
      <c r="AI205" s="17" t="str">
        <f>IF(ISNUMBER(SEARCH("tuck", $F205, 1)), "X", "")</f>
        <v/>
      </c>
      <c r="AJ205" s="17" t="str">
        <f>IF(AND(SUM(R205:W205) = 3, ISBLANK($X205)), "X", "")</f>
        <v/>
      </c>
      <c r="AK205" s="19" t="str">
        <f>IF(OR($L205="ground", $L205="wild"), "X", "")</f>
        <v>X</v>
      </c>
      <c r="AL205" s="19">
        <f>$H205</f>
        <v>0</v>
      </c>
      <c r="AM205" s="17" t="str">
        <f>IF($U205 &gt; 0, "X", "")</f>
        <v/>
      </c>
      <c r="AN205" s="19" t="str">
        <f>IF(AND($R205 &gt; 0, ISBLANK($W205), ISBLANK($S205), ISBLANK($T205), ISBLANK($U205), ISBLANK($V205)), "X", "")</f>
        <v/>
      </c>
      <c r="AO205" s="19" t="str">
        <f>IF(AND(NOT(ISBLANK($O205)), ISBLANK($P205), ISBLANK($Q205)), "X", "")</f>
        <v>X</v>
      </c>
      <c r="AP205" s="19" t="str">
        <f>IF(N205&gt;65,"X","")</f>
        <v/>
      </c>
      <c r="AQ205" s="19" t="str">
        <f>IF(OR($L205="cavity", $L205="wild"), "X", "")</f>
        <v>X</v>
      </c>
      <c r="AR205" s="17" t="str">
        <f>IF($W205 &gt; 0, "X", "")</f>
        <v/>
      </c>
      <c r="AS205" s="19" t="str">
        <f>IF(N205&lt;=30,"X","")</f>
        <v>X</v>
      </c>
      <c r="AT205" s="19" t="str">
        <f>IF(OR($L205="platform", $L205="wild"), "X", "")</f>
        <v>X</v>
      </c>
      <c r="AU205" s="19" t="str">
        <f>IF(AND(NOT(ISBLANK($P205)), ISBLANK($Q205), ISBLANK($O205)), "X", "")</f>
        <v/>
      </c>
      <c r="AV205" s="17" t="str">
        <f>IF($V205 &gt; 0, "X", "")</f>
        <v/>
      </c>
      <c r="AW205" s="17" t="str">
        <f>IF($T205 &gt; 0, "X", "")</f>
        <v>X</v>
      </c>
      <c r="AX205" s="19" t="str">
        <f>IF(AND(NOT(ISBLANK($Q205)), ISBLANK($O205), ISBLANK($P205)), "X", "")</f>
        <v/>
      </c>
      <c r="AY205" s="19" t="str">
        <f>IF(OR($L205="bowl", $L205="wild"), "X", "")</f>
        <v>X</v>
      </c>
    </row>
    <row r="206" spans="1:51" ht="15.75" x14ac:dyDescent="0.5">
      <c r="A206" s="40" t="s">
        <v>723</v>
      </c>
      <c r="B206" s="40" t="s">
        <v>724</v>
      </c>
      <c r="C206" s="17" t="s">
        <v>55</v>
      </c>
      <c r="D206" s="57" t="s">
        <v>56</v>
      </c>
      <c r="E206" s="16" t="s">
        <v>57</v>
      </c>
      <c r="F206" s="18" t="s">
        <v>58</v>
      </c>
      <c r="G206" s="40" t="s">
        <v>839</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IF(ISBLANK($X206), SUM(R206:W206), 1)</f>
        <v>3</v>
      </c>
      <c r="AA206" s="19" t="s">
        <v>60</v>
      </c>
      <c r="AB206" s="19" t="s">
        <v>9</v>
      </c>
      <c r="AC206" s="22" t="s">
        <v>9</v>
      </c>
      <c r="AD206" s="19" t="s">
        <v>60</v>
      </c>
      <c r="AE206" s="19" t="str">
        <f>IF(K206&lt;4,"X","")</f>
        <v/>
      </c>
      <c r="AF206" s="19" t="str">
        <f>IF(COUNTBLANK(O206:Q206)&lt;=1,"X","")</f>
        <v>X</v>
      </c>
      <c r="AG206" s="19">
        <f>$I206</f>
        <v>0</v>
      </c>
      <c r="AH206" s="19" t="str">
        <f>IF($S206 &gt; 0, "X", "")</f>
        <v>X</v>
      </c>
      <c r="AI206" s="17" t="str">
        <f>IF(ISNUMBER(SEARCH("tuck", $F206, 1)), "X", "")</f>
        <v/>
      </c>
      <c r="AJ206" s="17" t="str">
        <f>IF(AND(SUM(R206:W206) = 3, ISBLANK($X206)), "X", "")</f>
        <v>X</v>
      </c>
      <c r="AK206" s="19" t="str">
        <f>IF(OR($L206="ground", $L206="wild"), "X", "")</f>
        <v/>
      </c>
      <c r="AL206" s="19">
        <f>$H206</f>
        <v>0</v>
      </c>
      <c r="AM206" s="17" t="str">
        <f>IF($U206 &gt; 0, "X", "")</f>
        <v/>
      </c>
      <c r="AN206" s="19" t="str">
        <f>IF(AND($R206 &gt; 0, ISBLANK($W206), ISBLANK($S206), ISBLANK($T206), ISBLANK($U206), ISBLANK($V206)), "X", "")</f>
        <v/>
      </c>
      <c r="AO206" s="19" t="str">
        <f>IF(AND(NOT(ISBLANK($O206)), ISBLANK($P206), ISBLANK($Q206)), "X", "")</f>
        <v/>
      </c>
      <c r="AP206" s="19" t="str">
        <f>IF(N206&gt;65,"X","")</f>
        <v/>
      </c>
      <c r="AQ206" s="19" t="str">
        <f>IF(OR($L206="cavity", $L206="wild"), "X", "")</f>
        <v>X</v>
      </c>
      <c r="AR206" s="17" t="str">
        <f>IF($W206 &gt; 0, "X", "")</f>
        <v>X</v>
      </c>
      <c r="AS206" s="19" t="str">
        <f>IF(N206&lt;=30,"X","")</f>
        <v/>
      </c>
      <c r="AT206" s="19" t="str">
        <f>IF(OR($L206="platform", $L206="wild"), "X", "")</f>
        <v/>
      </c>
      <c r="AU206" s="19" t="str">
        <f>IF(AND(NOT(ISBLANK($P206)), ISBLANK($Q206), ISBLANK($O206)), "X", "")</f>
        <v/>
      </c>
      <c r="AV206" s="17" t="str">
        <f>IF($V206 &gt; 0, "X", "")</f>
        <v/>
      </c>
      <c r="AW206" s="17" t="str">
        <f>IF($T206 &gt; 0, "X", "")</f>
        <v/>
      </c>
      <c r="AX206" s="19" t="str">
        <f>IF(AND(NOT(ISBLANK($Q206)), ISBLANK($O206), ISBLANK($P206)), "X", "")</f>
        <v/>
      </c>
      <c r="AY206" s="19" t="str">
        <f>IF(OR($L206="bowl", $L206="wild"), "X", "")</f>
        <v/>
      </c>
    </row>
    <row r="207" spans="1:51" ht="15.75" x14ac:dyDescent="0.5">
      <c r="A207" s="39" t="s">
        <v>424</v>
      </c>
      <c r="B207" s="39" t="s">
        <v>425</v>
      </c>
      <c r="C207" s="17" t="s">
        <v>69</v>
      </c>
      <c r="D207" s="5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IF(ISBLANK($X207), SUM(R207:W207), 1)</f>
        <v>3</v>
      </c>
      <c r="AA207" s="19" t="s">
        <v>60</v>
      </c>
      <c r="AB207" s="19" t="s">
        <v>9</v>
      </c>
      <c r="AC207" s="22" t="s">
        <v>9</v>
      </c>
      <c r="AD207" s="19" t="s">
        <v>60</v>
      </c>
      <c r="AE207" s="19" t="str">
        <f>IF(K207&lt;4,"X","")</f>
        <v>X</v>
      </c>
      <c r="AF207" s="19" t="str">
        <f>IF(COUNTBLANK(O207:Q207)&lt;=1,"X","")</f>
        <v/>
      </c>
      <c r="AG207" s="19">
        <f>$I207</f>
        <v>0</v>
      </c>
      <c r="AH207" s="19" t="str">
        <f>IF($S207 &gt; 0, "X", "")</f>
        <v>X</v>
      </c>
      <c r="AI207" s="17" t="str">
        <f>IF(ISNUMBER(SEARCH("tuck", $F207, 1)), "X", "")</f>
        <v/>
      </c>
      <c r="AJ207" s="17" t="str">
        <f>IF(AND(SUM(R207:W207) = 3, ISBLANK($X207)), "X", "")</f>
        <v>X</v>
      </c>
      <c r="AK207" s="19" t="str">
        <f>IF(OR($L207="ground", $L207="wild"), "X", "")</f>
        <v>X</v>
      </c>
      <c r="AL207" s="19">
        <f>$H207</f>
        <v>0</v>
      </c>
      <c r="AM207" s="17" t="str">
        <f>IF($U207 &gt; 0, "X", "")</f>
        <v/>
      </c>
      <c r="AN207" s="19" t="str">
        <f>IF(AND($R207 &gt; 0, ISBLANK($W207), ISBLANK($S207), ISBLANK($T207), ISBLANK($U207), ISBLANK($V207)), "X", "")</f>
        <v/>
      </c>
      <c r="AO207" s="19" t="str">
        <f>IF(AND(NOT(ISBLANK($O207)), ISBLANK($P207), ISBLANK($Q207)), "X", "")</f>
        <v/>
      </c>
      <c r="AP207" s="19" t="str">
        <f>IF(N207&gt;65,"X","")</f>
        <v/>
      </c>
      <c r="AQ207" s="19" t="str">
        <f>IF(OR($L207="cavity", $L207="wild"), "X", "")</f>
        <v/>
      </c>
      <c r="AR207" s="17" t="str">
        <f>IF($W207 &gt; 0, "X", "")</f>
        <v/>
      </c>
      <c r="AS207" s="19" t="str">
        <f>IF(N207&lt;=30,"X","")</f>
        <v/>
      </c>
      <c r="AT207" s="19" t="str">
        <f>IF(OR($L207="platform", $L207="wild"), "X", "")</f>
        <v/>
      </c>
      <c r="AU207" s="19" t="str">
        <f>IF(AND(NOT(ISBLANK($P207)), ISBLANK($Q207), ISBLANK($O207)), "X", "")</f>
        <v>X</v>
      </c>
      <c r="AV207" s="17" t="str">
        <f>IF($V207 &gt; 0, "X", "")</f>
        <v/>
      </c>
      <c r="AW207" s="17" t="str">
        <f>IF($T207 &gt; 0, "X", "")</f>
        <v/>
      </c>
      <c r="AX207" s="19" t="str">
        <f>IF(AND(NOT(ISBLANK($Q207)), ISBLANK($O207), ISBLANK($P207)), "X", "")</f>
        <v/>
      </c>
      <c r="AY207" s="19" t="str">
        <f>IF(OR($L207="bowl", $L207="wild"), "X", "")</f>
        <v/>
      </c>
    </row>
    <row r="208" spans="1:51" ht="15.75" x14ac:dyDescent="0.5">
      <c r="A208" s="30" t="s">
        <v>725</v>
      </c>
      <c r="B208" s="16" t="s">
        <v>726</v>
      </c>
      <c r="C208" s="17" t="s">
        <v>55</v>
      </c>
      <c r="D208" s="57" t="s">
        <v>56</v>
      </c>
      <c r="E208" s="16" t="s">
        <v>90</v>
      </c>
      <c r="F208" s="18" t="s">
        <v>772</v>
      </c>
      <c r="G208" s="40" t="s">
        <v>851</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IF(ISBLANK($X208), SUM(R208:W208), 1)</f>
        <v>1</v>
      </c>
      <c r="AA208" s="19" t="s">
        <v>60</v>
      </c>
      <c r="AB208" s="19" t="s">
        <v>9</v>
      </c>
      <c r="AC208" s="22" t="s">
        <v>9</v>
      </c>
      <c r="AD208" s="19" t="s">
        <v>60</v>
      </c>
      <c r="AE208" s="19" t="str">
        <f>IF(K208&lt;4,"X","")</f>
        <v>X</v>
      </c>
      <c r="AF208" s="19" t="str">
        <f>IF(COUNTBLANK(O208:Q208)&lt;=1,"X","")</f>
        <v/>
      </c>
      <c r="AG208" s="19">
        <f>$I208</f>
        <v>0</v>
      </c>
      <c r="AH208" s="19" t="str">
        <f>IF($S208 &gt; 0, "X", "")</f>
        <v/>
      </c>
      <c r="AI208" s="17" t="str">
        <f>IF(ISNUMBER(SEARCH("tuck", $F208, 1)), "X", "")</f>
        <v>X</v>
      </c>
      <c r="AJ208" s="17" t="str">
        <f>IF(AND(SUM(R208:W208) = 3, ISBLANK($X208)), "X", "")</f>
        <v/>
      </c>
      <c r="AK208" s="19" t="str">
        <f>IF(OR($L208="ground", $L208="wild"), "X", "")</f>
        <v/>
      </c>
      <c r="AL208" s="19" t="str">
        <f>$H208</f>
        <v>X</v>
      </c>
      <c r="AM208" s="17" t="str">
        <f>IF($U208 &gt; 0, "X", "")</f>
        <v/>
      </c>
      <c r="AN208" s="19" t="str">
        <f>IF(AND($R208 &gt; 0, ISBLANK($W208), ISBLANK($S208), ISBLANK($T208), ISBLANK($U208), ISBLANK($V208)), "X", "")</f>
        <v/>
      </c>
      <c r="AO208" s="19" t="str">
        <f>IF(AND(NOT(ISBLANK($O208)), ISBLANK($P208), ISBLANK($Q208)), "X", "")</f>
        <v>X</v>
      </c>
      <c r="AP208" s="19" t="str">
        <f>IF(N208&gt;65,"X","")</f>
        <v>X</v>
      </c>
      <c r="AQ208" s="19" t="str">
        <f>IF(OR($L208="cavity", $L208="wild"), "X", "")</f>
        <v/>
      </c>
      <c r="AR208" s="17" t="str">
        <f>IF($W208 &gt; 0, "X", "")</f>
        <v/>
      </c>
      <c r="AS208" s="19" t="str">
        <f>IF(N208&lt;=30,"X","")</f>
        <v/>
      </c>
      <c r="AT208" s="19" t="str">
        <f>IF(OR($L208="platform", $L208="wild"), "X", "")</f>
        <v>X</v>
      </c>
      <c r="AU208" s="19" t="str">
        <f>IF(AND(NOT(ISBLANK($P208)), ISBLANK($Q208), ISBLANK($O208)), "X", "")</f>
        <v/>
      </c>
      <c r="AV208" s="17" t="str">
        <f>IF($V208 &gt; 0, "X", "")</f>
        <v>X</v>
      </c>
      <c r="AW208" s="17" t="str">
        <f>IF($T208 &gt; 0, "X", "")</f>
        <v/>
      </c>
      <c r="AX208" s="19" t="str">
        <f>IF(AND(NOT(ISBLANK($Q208)), ISBLANK($O208), ISBLANK($P208)), "X", "")</f>
        <v/>
      </c>
      <c r="AY208" s="19" t="str">
        <f>IF(OR($L208="bowl", $L208="wild"), "X", "")</f>
        <v/>
      </c>
    </row>
    <row r="209" spans="1:51" ht="15.75" x14ac:dyDescent="0.5">
      <c r="A209" s="40" t="s">
        <v>727</v>
      </c>
      <c r="B209" s="40" t="s">
        <v>728</v>
      </c>
      <c r="C209" s="17" t="s">
        <v>55</v>
      </c>
      <c r="D209" s="57" t="s">
        <v>56</v>
      </c>
      <c r="E209" s="16" t="s">
        <v>90</v>
      </c>
      <c r="F209" s="40" t="s">
        <v>189</v>
      </c>
      <c r="G209" s="40" t="s">
        <v>851</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IF(ISBLANK($X209), SUM(R209:W209), 1)</f>
        <v>2</v>
      </c>
      <c r="AA209" s="19" t="s">
        <v>60</v>
      </c>
      <c r="AB209" s="19" t="s">
        <v>9</v>
      </c>
      <c r="AC209" s="22" t="s">
        <v>9</v>
      </c>
      <c r="AD209" s="19" t="s">
        <v>60</v>
      </c>
      <c r="AE209" s="19" t="str">
        <f>IF(K209&lt;4,"X","")</f>
        <v/>
      </c>
      <c r="AF209" s="19" t="str">
        <f>IF(COUNTBLANK(O209:Q209)&lt;=1,"X","")</f>
        <v>X</v>
      </c>
      <c r="AG209" s="19">
        <f>$I209</f>
        <v>0</v>
      </c>
      <c r="AH209" s="19" t="str">
        <f>IF($S209 &gt; 0, "X", "")</f>
        <v/>
      </c>
      <c r="AI209" s="17" t="str">
        <f>IF(ISNUMBER(SEARCH("tuck", $F209, 1)), "X", "")</f>
        <v>X</v>
      </c>
      <c r="AJ209" s="17" t="str">
        <f>IF(AND(SUM(R209:W209) = 3, ISBLANK($X209)), "X", "")</f>
        <v/>
      </c>
      <c r="AK209" s="19" t="str">
        <f>IF(OR($L209="ground", $L209="wild"), "X", "")</f>
        <v/>
      </c>
      <c r="AL209" s="19" t="str">
        <f>$H209</f>
        <v>X</v>
      </c>
      <c r="AM209" s="17" t="str">
        <f>IF($U209 &gt; 0, "X", "")</f>
        <v/>
      </c>
      <c r="AN209" s="19" t="str">
        <f>IF(AND($R209 &gt; 0, ISBLANK($W209), ISBLANK($S209), ISBLANK($T209), ISBLANK($U209), ISBLANK($V209)), "X", "")</f>
        <v/>
      </c>
      <c r="AO209" s="19" t="str">
        <f>IF(AND(NOT(ISBLANK($O209)), ISBLANK($P209), ISBLANK($Q209)), "X", "")</f>
        <v/>
      </c>
      <c r="AP209" s="19" t="str">
        <f>IF(N209&gt;65,"X","")</f>
        <v>X</v>
      </c>
      <c r="AQ209" s="19" t="str">
        <f>IF(OR($L209="cavity", $L209="wild"), "X", "")</f>
        <v/>
      </c>
      <c r="AR209" s="17" t="str">
        <f>IF($W209 &gt; 0, "X", "")</f>
        <v/>
      </c>
      <c r="AS209" s="19" t="str">
        <f>IF(N209&lt;=30,"X","")</f>
        <v/>
      </c>
      <c r="AT209" s="19" t="str">
        <f>IF(OR($L209="platform", $L209="wild"), "X", "")</f>
        <v>X</v>
      </c>
      <c r="AU209" s="19" t="str">
        <f>IF(AND(NOT(ISBLANK($P209)), ISBLANK($Q209), ISBLANK($O209)), "X", "")</f>
        <v/>
      </c>
      <c r="AV209" s="17" t="str">
        <f>IF($V209 &gt; 0, "X", "")</f>
        <v>X</v>
      </c>
      <c r="AW209" s="17" t="str">
        <f>IF($T209 &gt; 0, "X", "")</f>
        <v/>
      </c>
      <c r="AX209" s="19" t="str">
        <f>IF(AND(NOT(ISBLANK($Q209)), ISBLANK($O209), ISBLANK($P209)), "X", "")</f>
        <v/>
      </c>
      <c r="AY209" s="19" t="str">
        <f>IF(OR($L209="bowl", $L209="wild"), "X", "")</f>
        <v/>
      </c>
    </row>
    <row r="210" spans="1:51" ht="15.75" x14ac:dyDescent="0.5">
      <c r="A210" s="40" t="s">
        <v>729</v>
      </c>
      <c r="B210" s="40" t="s">
        <v>730</v>
      </c>
      <c r="C210" s="17" t="s">
        <v>55</v>
      </c>
      <c r="D210" s="57" t="s">
        <v>56</v>
      </c>
      <c r="E210" s="16" t="s">
        <v>10</v>
      </c>
      <c r="F210" s="18" t="s">
        <v>312</v>
      </c>
      <c r="G210" s="40" t="s">
        <v>849</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IF(ISBLANK($X210), SUM(R210:W210), 1)</f>
        <v>1</v>
      </c>
      <c r="AA210" s="19" t="s">
        <v>60</v>
      </c>
      <c r="AB210" s="19" t="s">
        <v>9</v>
      </c>
      <c r="AC210" s="22" t="s">
        <v>9</v>
      </c>
      <c r="AD210" s="19" t="s">
        <v>60</v>
      </c>
      <c r="AE210" s="19" t="str">
        <f>IF(K210&lt;4,"X","")</f>
        <v>X</v>
      </c>
      <c r="AF210" s="19" t="str">
        <f>IF(COUNTBLANK(O210:Q210)&lt;=1,"X","")</f>
        <v>X</v>
      </c>
      <c r="AG210" s="19" t="str">
        <f>$I210</f>
        <v>X</v>
      </c>
      <c r="AH210" s="19" t="str">
        <f>IF($S210 &gt; 0, "X", "")</f>
        <v>X</v>
      </c>
      <c r="AI210" s="17" t="str">
        <f>IF(ISNUMBER(SEARCH("tuck", $F210, 1)), "X", "")</f>
        <v>X</v>
      </c>
      <c r="AJ210" s="17" t="str">
        <f>IF(AND(SUM(R210:W210) = 3, ISBLANK($X210)), "X", "")</f>
        <v/>
      </c>
      <c r="AK210" s="19" t="str">
        <f>IF(OR($L210="ground", $L210="wild"), "X", "")</f>
        <v/>
      </c>
      <c r="AL210" s="19">
        <f>$H210</f>
        <v>0</v>
      </c>
      <c r="AM210" s="17" t="str">
        <f>IF($U210 &gt; 0, "X", "")</f>
        <v/>
      </c>
      <c r="AN210" s="19" t="str">
        <f>IF(AND($R210 &gt; 0, ISBLANK($W210), ISBLANK($S210), ISBLANK($T210), ISBLANK($U210), ISBLANK($V210)), "X", "")</f>
        <v/>
      </c>
      <c r="AO210" s="19" t="str">
        <f>IF(AND(NOT(ISBLANK($O210)), ISBLANK($P210), ISBLANK($Q210)), "X", "")</f>
        <v/>
      </c>
      <c r="AP210" s="19" t="str">
        <f>IF(N210&gt;65,"X","")</f>
        <v/>
      </c>
      <c r="AQ210" s="19" t="str">
        <f>IF(OR($L210="cavity", $L210="wild"), "X", "")</f>
        <v/>
      </c>
      <c r="AR210" s="17" t="str">
        <f>IF($W210 &gt; 0, "X", "")</f>
        <v/>
      </c>
      <c r="AS210" s="19" t="str">
        <f>IF(N210&lt;=30,"X","")</f>
        <v/>
      </c>
      <c r="AT210" s="19" t="str">
        <f>IF(OR($L210="platform", $L210="wild"), "X", "")</f>
        <v/>
      </c>
      <c r="AU210" s="19" t="str">
        <f>IF(AND(NOT(ISBLANK($P210)), ISBLANK($Q210), ISBLANK($O210)), "X", "")</f>
        <v/>
      </c>
      <c r="AV210" s="17" t="str">
        <f>IF($V210 &gt; 0, "X", "")</f>
        <v/>
      </c>
      <c r="AW210" s="17" t="str">
        <f>IF($T210 &gt; 0, "X", "")</f>
        <v/>
      </c>
      <c r="AX210" s="19" t="str">
        <f>IF(AND(NOT(ISBLANK($Q210)), ISBLANK($O210), ISBLANK($P210)), "X", "")</f>
        <v/>
      </c>
      <c r="AY210" s="19" t="str">
        <f>IF(OR($L210="bowl", $L210="wild"), "X", "")</f>
        <v>X</v>
      </c>
    </row>
    <row r="211" spans="1:51" ht="15.75" x14ac:dyDescent="0.5">
      <c r="A211" s="40" t="s">
        <v>731</v>
      </c>
      <c r="B211" s="40" t="s">
        <v>732</v>
      </c>
      <c r="C211" s="17" t="s">
        <v>55</v>
      </c>
      <c r="D211" s="57" t="s">
        <v>56</v>
      </c>
      <c r="E211" s="16" t="s">
        <v>10</v>
      </c>
      <c r="F211" s="18" t="s">
        <v>78</v>
      </c>
      <c r="G211" s="40" t="s">
        <v>849</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IF(ISBLANK($X211), SUM(R211:W211), 1)</f>
        <v>2</v>
      </c>
      <c r="AA211" s="19" t="s">
        <v>60</v>
      </c>
      <c r="AB211" s="19" t="s">
        <v>9</v>
      </c>
      <c r="AC211" s="22" t="s">
        <v>9</v>
      </c>
      <c r="AD211" s="19" t="s">
        <v>9</v>
      </c>
      <c r="AE211" s="19" t="str">
        <f>IF(K211&lt;4,"X","")</f>
        <v/>
      </c>
      <c r="AF211" s="19" t="str">
        <f>IF(COUNTBLANK(O211:Q211)&lt;=1,"X","")</f>
        <v/>
      </c>
      <c r="AG211" s="19" t="str">
        <f>$I211</f>
        <v>X</v>
      </c>
      <c r="AH211" s="19" t="str">
        <f>IF($S211 &gt; 0, "X", "")</f>
        <v/>
      </c>
      <c r="AI211" s="17" t="str">
        <f>IF(ISNUMBER(SEARCH("tuck", $F211, 1)), "X", "")</f>
        <v>X</v>
      </c>
      <c r="AJ211" s="17" t="str">
        <f>IF(AND(SUM(R211:W211) = 3, ISBLANK($X211)), "X", "")</f>
        <v/>
      </c>
      <c r="AK211" s="19" t="str">
        <f>IF(OR($L211="ground", $L211="wild"), "X", "")</f>
        <v>X</v>
      </c>
      <c r="AL211" s="19">
        <f>$H211</f>
        <v>0</v>
      </c>
      <c r="AM211" s="17" t="str">
        <f>IF($U211 &gt; 0, "X", "")</f>
        <v/>
      </c>
      <c r="AN211" s="19" t="str">
        <f>IF(AND($R211 &gt; 0, ISBLANK($W211), ISBLANK($S211), ISBLANK($T211), ISBLANK($U211), ISBLANK($V211)), "X", "")</f>
        <v/>
      </c>
      <c r="AO211" s="19" t="str">
        <f>IF(AND(NOT(ISBLANK($O211)), ISBLANK($P211), ISBLANK($Q211)), "X", "")</f>
        <v/>
      </c>
      <c r="AP211" s="19" t="str">
        <f>IF(N211&gt;65,"X","")</f>
        <v>X</v>
      </c>
      <c r="AQ211" s="19" t="str">
        <f>IF(OR($L211="cavity", $L211="wild"), "X", "")</f>
        <v/>
      </c>
      <c r="AR211" s="17" t="str">
        <f>IF($W211 &gt; 0, "X", "")</f>
        <v>X</v>
      </c>
      <c r="AS211" s="19" t="str">
        <f>IF(N211&lt;=30,"X","")</f>
        <v/>
      </c>
      <c r="AT211" s="19" t="str">
        <f>IF(OR($L211="platform", $L211="wild"), "X", "")</f>
        <v/>
      </c>
      <c r="AU211" s="19" t="str">
        <f>IF(AND(NOT(ISBLANK($P211)), ISBLANK($Q211), ISBLANK($O211)), "X", "")</f>
        <v/>
      </c>
      <c r="AV211" s="17" t="str">
        <f>IF($V211 &gt; 0, "X", "")</f>
        <v/>
      </c>
      <c r="AW211" s="17" t="str">
        <f>IF($T211 &gt; 0, "X", "")</f>
        <v/>
      </c>
      <c r="AX211" s="19" t="str">
        <f>IF(AND(NOT(ISBLANK($Q211)), ISBLANK($O211), ISBLANK($P211)), "X", "")</f>
        <v>X</v>
      </c>
      <c r="AY211" s="19" t="str">
        <f>IF(OR($L211="bowl", $L211="wild"), "X", "")</f>
        <v/>
      </c>
    </row>
    <row r="212" spans="1:51" ht="15.75" x14ac:dyDescent="0.5">
      <c r="A212" s="40" t="s">
        <v>736</v>
      </c>
      <c r="B212" s="40" t="s">
        <v>737</v>
      </c>
      <c r="C212" s="17" t="s">
        <v>55</v>
      </c>
      <c r="D212" s="57" t="s">
        <v>85</v>
      </c>
      <c r="E212" s="16" t="s">
        <v>118</v>
      </c>
      <c r="F212" s="18" t="s">
        <v>149</v>
      </c>
      <c r="G212" s="40" t="s">
        <v>855</v>
      </c>
      <c r="H212" s="19"/>
      <c r="I212" s="19"/>
      <c r="J212" s="19" t="s">
        <v>60</v>
      </c>
      <c r="K212" s="19">
        <v>6</v>
      </c>
      <c r="L212" s="19" t="s">
        <v>75</v>
      </c>
      <c r="M212" s="19">
        <v>2</v>
      </c>
      <c r="N212" s="19">
        <v>127</v>
      </c>
      <c r="O212" s="17"/>
      <c r="P212" s="19"/>
      <c r="Q212" s="19" t="s">
        <v>60</v>
      </c>
      <c r="R212" s="19">
        <v>1</v>
      </c>
      <c r="S212" s="19">
        <v>1</v>
      </c>
      <c r="T212" s="19"/>
      <c r="U212" s="19">
        <v>1</v>
      </c>
      <c r="V212" s="19"/>
      <c r="W212" s="19"/>
      <c r="X212" s="20"/>
      <c r="Y212" s="19"/>
      <c r="Z212" s="13">
        <f>IF(ISBLANK($X212), SUM(R212:W212), 1)</f>
        <v>3</v>
      </c>
      <c r="AA212" s="19" t="s">
        <v>60</v>
      </c>
      <c r="AB212" s="19" t="s">
        <v>9</v>
      </c>
      <c r="AC212" s="22" t="s">
        <v>9</v>
      </c>
      <c r="AD212" s="19" t="s">
        <v>60</v>
      </c>
      <c r="AE212" s="19" t="str">
        <f>IF(K212&lt;4,"X","")</f>
        <v/>
      </c>
      <c r="AF212" s="19" t="str">
        <f>IF(COUNTBLANK(O212:Q212)&lt;=1,"X","")</f>
        <v/>
      </c>
      <c r="AG212" s="19">
        <f>$I212</f>
        <v>0</v>
      </c>
      <c r="AH212" s="19" t="str">
        <f>IF($S212 &gt; 0, "X", "")</f>
        <v>X</v>
      </c>
      <c r="AI212" s="17" t="str">
        <f>IF(ISNUMBER(SEARCH("tuck", $F212, 1)), "X", "")</f>
        <v/>
      </c>
      <c r="AJ212" s="17" t="str">
        <f>IF(AND(SUM(R212:W212) = 3, ISBLANK($X212)), "X", "")</f>
        <v>X</v>
      </c>
      <c r="AK212" s="19" t="str">
        <f>IF(OR($L212="ground", $L212="wild"), "X", "")</f>
        <v/>
      </c>
      <c r="AL212" s="19">
        <f>$H212</f>
        <v>0</v>
      </c>
      <c r="AM212" s="17" t="str">
        <f>IF($U212 &gt; 0, "X", "")</f>
        <v>X</v>
      </c>
      <c r="AN212" s="19" t="str">
        <f>IF(AND($R212 &gt; 0, ISBLANK($W212), ISBLANK($S212), ISBLANK($T212), ISBLANK($U212), ISBLANK($V212)), "X", "")</f>
        <v/>
      </c>
      <c r="AO212" s="19" t="str">
        <f>IF(AND(NOT(ISBLANK($O212)), ISBLANK($P212), ISBLANK($Q212)), "X", "")</f>
        <v/>
      </c>
      <c r="AP212" s="19" t="str">
        <f>IF(N212&gt;65,"X","")</f>
        <v>X</v>
      </c>
      <c r="AQ212" s="19" t="str">
        <f>IF(OR($L212="cavity", $L212="wild"), "X", "")</f>
        <v/>
      </c>
      <c r="AR212" s="17" t="str">
        <f>IF($W212 &gt; 0, "X", "")</f>
        <v/>
      </c>
      <c r="AS212" s="19" t="str">
        <f>IF(N212&lt;=30,"X","")</f>
        <v/>
      </c>
      <c r="AT212" s="19" t="str">
        <f>IF(OR($L212="platform", $L212="wild"), "X", "")</f>
        <v>X</v>
      </c>
      <c r="AU212" s="19" t="str">
        <f>IF(AND(NOT(ISBLANK($P212)), ISBLANK($Q212), ISBLANK($O212)), "X", "")</f>
        <v/>
      </c>
      <c r="AV212" s="17" t="str">
        <f>IF($V212 &gt; 0, "X", "")</f>
        <v/>
      </c>
      <c r="AW212" s="17" t="str">
        <f>IF($T212 &gt; 0, "X", "")</f>
        <v/>
      </c>
      <c r="AX212" s="19" t="str">
        <f>IF(AND(NOT(ISBLANK($Q212)), ISBLANK($O212), ISBLANK($P212)), "X", "")</f>
        <v>X</v>
      </c>
      <c r="AY212" s="19" t="str">
        <f>IF(OR($L212="bowl", $L212="wild"), "X", "")</f>
        <v/>
      </c>
    </row>
    <row r="213" spans="1:51" ht="15.75" x14ac:dyDescent="0.5">
      <c r="A213" s="16" t="s">
        <v>733</v>
      </c>
      <c r="B213" s="16" t="s">
        <v>734</v>
      </c>
      <c r="C213" s="17" t="s">
        <v>55</v>
      </c>
      <c r="D213" s="57" t="s">
        <v>56</v>
      </c>
      <c r="E213" s="16" t="s">
        <v>133</v>
      </c>
      <c r="F213" s="40" t="s">
        <v>735</v>
      </c>
      <c r="G213" s="40"/>
      <c r="H213" s="19"/>
      <c r="I213" s="19"/>
      <c r="J213" s="17"/>
      <c r="K213" s="19">
        <v>6</v>
      </c>
      <c r="L213" s="19" t="s">
        <v>87</v>
      </c>
      <c r="M213" s="19">
        <v>3</v>
      </c>
      <c r="N213" s="19">
        <v>33</v>
      </c>
      <c r="O213" s="19" t="s">
        <v>60</v>
      </c>
      <c r="P213" s="19"/>
      <c r="Q213" s="17"/>
      <c r="R213" s="19">
        <v>1</v>
      </c>
      <c r="S213" s="19">
        <v>1</v>
      </c>
      <c r="T213" s="19">
        <v>1</v>
      </c>
      <c r="U213" s="19"/>
      <c r="V213" s="19"/>
      <c r="W213" s="19"/>
      <c r="X213" s="20"/>
      <c r="Y213" s="19"/>
      <c r="Z213" s="13">
        <f>IF(ISBLANK($X213), SUM(R213:W213), 1)</f>
        <v>3</v>
      </c>
      <c r="AA213" s="19" t="s">
        <v>60</v>
      </c>
      <c r="AB213" s="19" t="s">
        <v>9</v>
      </c>
      <c r="AC213" s="22" t="s">
        <v>9</v>
      </c>
      <c r="AD213" s="19" t="s">
        <v>60</v>
      </c>
      <c r="AE213" s="19" t="str">
        <f>IF(K213&lt;4,"X","")</f>
        <v/>
      </c>
      <c r="AF213" s="19" t="str">
        <f>IF(COUNTBLANK(O213:Q213)&lt;=1,"X","")</f>
        <v/>
      </c>
      <c r="AG213" s="19">
        <f>$I213</f>
        <v>0</v>
      </c>
      <c r="AH213" s="19" t="str">
        <f>IF($S213 &gt; 0, "X", "")</f>
        <v>X</v>
      </c>
      <c r="AI213" s="17" t="str">
        <f>IF(ISNUMBER(SEARCH("tuck", $F213, 1)), "X", "")</f>
        <v/>
      </c>
      <c r="AJ213" s="17" t="str">
        <f>IF(AND(SUM(R213:W213) = 3, ISBLANK($X213)), "X", "")</f>
        <v>X</v>
      </c>
      <c r="AK213" s="19" t="str">
        <f>IF(OR($L213="ground", $L213="wild"), "X", "")</f>
        <v/>
      </c>
      <c r="AL213" s="19">
        <f>$H213</f>
        <v>0</v>
      </c>
      <c r="AM213" s="17" t="str">
        <f>IF($U213 &gt; 0, "X", "")</f>
        <v/>
      </c>
      <c r="AN213" s="19" t="str">
        <f>IF(AND($R213 &gt; 0, ISBLANK($W213), ISBLANK($S213), ISBLANK($T213), ISBLANK($U213), ISBLANK($V213)), "X", "")</f>
        <v/>
      </c>
      <c r="AO213" s="19" t="str">
        <f>IF(AND(NOT(ISBLANK($O213)), ISBLANK($P213), ISBLANK($Q213)), "X", "")</f>
        <v>X</v>
      </c>
      <c r="AP213" s="19" t="str">
        <f>IF(N213&gt;65,"X","")</f>
        <v/>
      </c>
      <c r="AQ213" s="19" t="str">
        <f>IF(OR($L213="cavity", $L213="wild"), "X", "")</f>
        <v/>
      </c>
      <c r="AR213" s="17" t="str">
        <f>IF($W213 &gt; 0, "X", "")</f>
        <v/>
      </c>
      <c r="AS213" s="19" t="str">
        <f>IF(N213&lt;=30,"X","")</f>
        <v/>
      </c>
      <c r="AT213" s="19" t="str">
        <f>IF(OR($L213="platform", $L213="wild"), "X", "")</f>
        <v/>
      </c>
      <c r="AU213" s="19" t="str">
        <f>IF(AND(NOT(ISBLANK($P213)), ISBLANK($Q213), ISBLANK($O213)), "X", "")</f>
        <v/>
      </c>
      <c r="AV213" s="17" t="str">
        <f>IF($V213 &gt; 0, "X", "")</f>
        <v/>
      </c>
      <c r="AW213" s="17" t="str">
        <f>IF($T213 &gt; 0, "X", "")</f>
        <v>X</v>
      </c>
      <c r="AX213" s="19" t="str">
        <f>IF(AND(NOT(ISBLANK($Q213)), ISBLANK($O213), ISBLANK($P213)), "X", "")</f>
        <v/>
      </c>
      <c r="AY213" s="19" t="str">
        <f>IF(OR($L213="bowl", $L213="wild"), "X", "")</f>
        <v>X</v>
      </c>
    </row>
    <row r="214" spans="1:51" ht="15.75" x14ac:dyDescent="0.5">
      <c r="A214" s="40" t="s">
        <v>738</v>
      </c>
      <c r="B214" s="40" t="s">
        <v>739</v>
      </c>
      <c r="C214" s="17" t="s">
        <v>55</v>
      </c>
      <c r="D214" s="57" t="s">
        <v>85</v>
      </c>
      <c r="E214" s="16" t="s">
        <v>118</v>
      </c>
      <c r="F214" s="18" t="s">
        <v>495</v>
      </c>
      <c r="G214" s="40" t="s">
        <v>856</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IF(ISBLANK($X214), SUM(R214:W214), 1)</f>
        <v>1</v>
      </c>
      <c r="AA214" s="19" t="s">
        <v>60</v>
      </c>
      <c r="AB214" s="19" t="s">
        <v>9</v>
      </c>
      <c r="AC214" s="22" t="s">
        <v>9</v>
      </c>
      <c r="AD214" s="19" t="s">
        <v>60</v>
      </c>
      <c r="AE214" s="19" t="str">
        <f>IF(K214&lt;4,"X","")</f>
        <v>X</v>
      </c>
      <c r="AF214" s="19" t="str">
        <f>IF(COUNTBLANK(O214:Q214)&lt;=1,"X","")</f>
        <v/>
      </c>
      <c r="AG214" s="19">
        <f>$I214</f>
        <v>0</v>
      </c>
      <c r="AH214" s="19" t="str">
        <f>IF($S214 &gt; 0, "X", "")</f>
        <v>X</v>
      </c>
      <c r="AI214" s="17" t="str">
        <f>IF(ISNUMBER(SEARCH("tuck", $F214, 1)), "X", "")</f>
        <v/>
      </c>
      <c r="AJ214" s="17" t="str">
        <f>IF(AND(SUM(R214:W214) = 3, ISBLANK($X214)), "X", "")</f>
        <v/>
      </c>
      <c r="AK214" s="19" t="str">
        <f>IF(OR($L214="ground", $L214="wild"), "X", "")</f>
        <v/>
      </c>
      <c r="AL214" s="19">
        <f>$H214</f>
        <v>0</v>
      </c>
      <c r="AM214" s="17" t="str">
        <f>IF($U214 &gt; 0, "X", "")</f>
        <v/>
      </c>
      <c r="AN214" s="19" t="str">
        <f>IF(AND($R214 &gt; 0, ISBLANK($W214), ISBLANK($S214), ISBLANK($T214), ISBLANK($U214), ISBLANK($V214)), "X", "")</f>
        <v/>
      </c>
      <c r="AO214" s="19" t="str">
        <f>IF(AND(NOT(ISBLANK($O214)), ISBLANK($P214), ISBLANK($Q214)), "X", "")</f>
        <v>X</v>
      </c>
      <c r="AP214" s="19" t="str">
        <f>IF(N214&gt;65,"X","")</f>
        <v/>
      </c>
      <c r="AQ214" s="19" t="str">
        <f>IF(OR($L214="cavity", $L214="wild"), "X", "")</f>
        <v/>
      </c>
      <c r="AR214" s="17" t="str">
        <f>IF($W214 &gt; 0, "X", "")</f>
        <v/>
      </c>
      <c r="AS214" s="19" t="str">
        <f>IF(N214&lt;=30,"X","")</f>
        <v>X</v>
      </c>
      <c r="AT214" s="19" t="str">
        <f>IF(OR($L214="platform", $L214="wild"), "X", "")</f>
        <v/>
      </c>
      <c r="AU214" s="19" t="str">
        <f>IF(AND(NOT(ISBLANK($P214)), ISBLANK($Q214), ISBLANK($O214)), "X", "")</f>
        <v/>
      </c>
      <c r="AV214" s="17" t="str">
        <f>IF($V214 &gt; 0, "X", "")</f>
        <v/>
      </c>
      <c r="AW214" s="17" t="str">
        <f>IF($T214 &gt; 0, "X", "")</f>
        <v>X</v>
      </c>
      <c r="AX214" s="19" t="str">
        <f>IF(AND(NOT(ISBLANK($Q214)), ISBLANK($O214), ISBLANK($P214)), "X", "")</f>
        <v/>
      </c>
      <c r="AY214" s="19" t="str">
        <f>IF(OR($L214="bowl", $L214="wild"), "X", "")</f>
        <v>X</v>
      </c>
    </row>
    <row r="215" spans="1:51" ht="15.75" x14ac:dyDescent="0.5">
      <c r="A215" s="40" t="s">
        <v>740</v>
      </c>
      <c r="B215" s="40" t="s">
        <v>741</v>
      </c>
      <c r="C215" s="17" t="s">
        <v>55</v>
      </c>
      <c r="D215" s="57" t="s">
        <v>56</v>
      </c>
      <c r="E215" s="16" t="s">
        <v>133</v>
      </c>
      <c r="F215" s="18" t="s">
        <v>134</v>
      </c>
      <c r="G215" s="40" t="s">
        <v>834</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IF(ISBLANK($X215), SUM(R215:W215), 1)</f>
        <v>1</v>
      </c>
      <c r="AA215" s="19" t="s">
        <v>60</v>
      </c>
      <c r="AB215" s="19" t="s">
        <v>9</v>
      </c>
      <c r="AC215" s="22" t="s">
        <v>9</v>
      </c>
      <c r="AD215" s="19" t="s">
        <v>60</v>
      </c>
      <c r="AE215" s="19" t="str">
        <f>IF(K215&lt;4,"X","")</f>
        <v/>
      </c>
      <c r="AF215" s="19" t="str">
        <f>IF(COUNTBLANK(O215:Q215)&lt;=1,"X","")</f>
        <v>X</v>
      </c>
      <c r="AG215" s="19">
        <f>$I215</f>
        <v>0</v>
      </c>
      <c r="AH215" s="19" t="str">
        <f>IF($S215 &gt; 0, "X", "")</f>
        <v/>
      </c>
      <c r="AI215" s="17" t="str">
        <f>IF(ISNUMBER(SEARCH("tuck", $F215, 1)), "X", "")</f>
        <v/>
      </c>
      <c r="AJ215" s="17" t="str">
        <f>IF(AND(SUM(R215:W215) = 3, ISBLANK($X215)), "X", "")</f>
        <v/>
      </c>
      <c r="AK215" s="19" t="str">
        <f>IF(OR($L215="ground", $L215="wild"), "X", "")</f>
        <v/>
      </c>
      <c r="AL215" s="19">
        <f>$H215</f>
        <v>0</v>
      </c>
      <c r="AM215" s="17" t="str">
        <f>IF($U215 &gt; 0, "X", "")</f>
        <v/>
      </c>
      <c r="AN215" s="19" t="str">
        <f>IF(AND($R215 &gt; 0, ISBLANK($W215), ISBLANK($S215), ISBLANK($T215), ISBLANK($U215), ISBLANK($V215)), "X", "")</f>
        <v/>
      </c>
      <c r="AO215" s="19" t="str">
        <f>IF(AND(NOT(ISBLANK($O215)), ISBLANK($P215), ISBLANK($Q215)), "X", "")</f>
        <v/>
      </c>
      <c r="AP215" s="19" t="str">
        <f>IF(N215&gt;65,"X","")</f>
        <v/>
      </c>
      <c r="AQ215" s="19" t="str">
        <f>IF(OR($L215="cavity", $L215="wild"), "X", "")</f>
        <v/>
      </c>
      <c r="AR215" s="17" t="str">
        <f>IF($W215 &gt; 0, "X", "")</f>
        <v>X</v>
      </c>
      <c r="AS215" s="19" t="str">
        <f>IF(N215&lt;=30,"X","")</f>
        <v>X</v>
      </c>
      <c r="AT215" s="19" t="str">
        <f>IF(OR($L215="platform", $L215="wild"), "X", "")</f>
        <v/>
      </c>
      <c r="AU215" s="19" t="str">
        <f>IF(AND(NOT(ISBLANK($P215)), ISBLANK($Q215), ISBLANK($O215)), "X", "")</f>
        <v/>
      </c>
      <c r="AV215" s="17" t="str">
        <f>IF($V215 &gt; 0, "X", "")</f>
        <v/>
      </c>
      <c r="AW215" s="17" t="str">
        <f>IF($T215 &gt; 0, "X", "")</f>
        <v/>
      </c>
      <c r="AX215" s="19" t="str">
        <f>IF(AND(NOT(ISBLANK($Q215)), ISBLANK($O215), ISBLANK($P215)), "X", "")</f>
        <v/>
      </c>
      <c r="AY215" s="19" t="str">
        <f>IF(OR($L215="bowl", $L215="wild"), "X", "")</f>
        <v>X</v>
      </c>
    </row>
    <row r="216" spans="1:51" ht="15.75" x14ac:dyDescent="0.5">
      <c r="A216" s="40" t="s">
        <v>742</v>
      </c>
      <c r="B216" s="40" t="s">
        <v>743</v>
      </c>
      <c r="C216" s="17" t="s">
        <v>55</v>
      </c>
      <c r="D216" s="57" t="s">
        <v>56</v>
      </c>
      <c r="E216" s="16" t="s">
        <v>73</v>
      </c>
      <c r="F216" s="18" t="s">
        <v>477</v>
      </c>
      <c r="G216" s="40" t="s">
        <v>843</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IF(ISBLANK($X216), SUM(R216:W216), 1)</f>
        <v>1</v>
      </c>
      <c r="AA216" s="19" t="s">
        <v>9</v>
      </c>
      <c r="AB216" s="19" t="s">
        <v>9</v>
      </c>
      <c r="AC216" s="22" t="s">
        <v>9</v>
      </c>
      <c r="AD216" s="19" t="s">
        <v>60</v>
      </c>
      <c r="AE216" s="19" t="str">
        <f>IF(K216&lt;4,"X","")</f>
        <v>X</v>
      </c>
      <c r="AF216" s="19" t="str">
        <f>IF(COUNTBLANK(O216:Q216)&lt;=1,"X","")</f>
        <v/>
      </c>
      <c r="AG216" s="19">
        <f>$I216</f>
        <v>0</v>
      </c>
      <c r="AH216" s="19" t="str">
        <f>IF($S216 &gt; 0, "X", "")</f>
        <v>X</v>
      </c>
      <c r="AI216" s="17" t="str">
        <f>IF(ISNUMBER(SEARCH("tuck", $F216, 1)), "X", "")</f>
        <v/>
      </c>
      <c r="AJ216" s="17" t="str">
        <f>IF(AND(SUM(R216:W216) = 3, ISBLANK($X216)), "X", "")</f>
        <v/>
      </c>
      <c r="AK216" s="19" t="str">
        <f>IF(OR($L216="ground", $L216="wild"), "X", "")</f>
        <v/>
      </c>
      <c r="AL216" s="19">
        <f>$H216</f>
        <v>0</v>
      </c>
      <c r="AM216" s="17" t="str">
        <f>IF($U216 &gt; 0, "X", "")</f>
        <v/>
      </c>
      <c r="AN216" s="19" t="str">
        <f>IF(AND($R216 &gt; 0, ISBLANK($W216), ISBLANK($S216), ISBLANK($T216), ISBLANK($U216), ISBLANK($V216)), "X", "")</f>
        <v/>
      </c>
      <c r="AO216" s="19" t="str">
        <f>IF(AND(NOT(ISBLANK($O216)), ISBLANK($P216), ISBLANK($Q216)), "X", "")</f>
        <v/>
      </c>
      <c r="AP216" s="19" t="str">
        <f>IF(N216&gt;65,"X","")</f>
        <v/>
      </c>
      <c r="AQ216" s="19" t="str">
        <f>IF(OR($L216="cavity", $L216="wild"), "X", "")</f>
        <v/>
      </c>
      <c r="AR216" s="17" t="str">
        <f>IF($W216 &gt; 0, "X", "")</f>
        <v/>
      </c>
      <c r="AS216" s="19" t="str">
        <f>IF(N216&lt;=30,"X","")</f>
        <v/>
      </c>
      <c r="AT216" s="19" t="str">
        <f>IF(OR($L216="platform", $L216="wild"), "X", "")</f>
        <v>X</v>
      </c>
      <c r="AU216" s="19" t="str">
        <f>IF(AND(NOT(ISBLANK($P216)), ISBLANK($Q216), ISBLANK($O216)), "X", "")</f>
        <v/>
      </c>
      <c r="AV216" s="17" t="str">
        <f>IF($V216 &gt; 0, "X", "")</f>
        <v/>
      </c>
      <c r="AW216" s="17" t="str">
        <f>IF($T216 &gt; 0, "X", "")</f>
        <v/>
      </c>
      <c r="AX216" s="19" t="str">
        <f>IF(AND(NOT(ISBLANK($Q216)), ISBLANK($O216), ISBLANK($P216)), "X", "")</f>
        <v>X</v>
      </c>
      <c r="AY216" s="19" t="str">
        <f>IF(OR($L216="bowl", $L216="wild"), "X", "")</f>
        <v/>
      </c>
    </row>
    <row r="217" spans="1:51" ht="15.75" x14ac:dyDescent="0.5">
      <c r="A217" s="39" t="s">
        <v>429</v>
      </c>
      <c r="B217" s="39" t="s">
        <v>430</v>
      </c>
      <c r="C217" s="17" t="s">
        <v>69</v>
      </c>
      <c r="D217" s="5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IF(ISBLANK($X217), SUM(R217:W217), 1)</f>
        <v>2</v>
      </c>
      <c r="AA217" s="19" t="s">
        <v>9</v>
      </c>
      <c r="AB217" s="19" t="s">
        <v>9</v>
      </c>
      <c r="AC217" s="22" t="s">
        <v>9</v>
      </c>
      <c r="AD217" s="19" t="s">
        <v>9</v>
      </c>
      <c r="AE217" s="19" t="str">
        <f>IF(K217&lt;4,"X","")</f>
        <v>X</v>
      </c>
      <c r="AF217" s="19" t="str">
        <f>IF(COUNTBLANK(O217:Q217)&lt;=1,"X","")</f>
        <v>X</v>
      </c>
      <c r="AG217" s="19" t="str">
        <f>$I217</f>
        <v>X</v>
      </c>
      <c r="AH217" s="19" t="str">
        <f>IF($S217 &gt; 0, "X", "")</f>
        <v/>
      </c>
      <c r="AI217" s="17" t="str">
        <f>IF(ISNUMBER(SEARCH("tuck", $F217, 1)), "X", "")</f>
        <v>X</v>
      </c>
      <c r="AJ217" s="17" t="str">
        <f>IF(AND(SUM(R217:W217) = 3, ISBLANK($X217)), "X", "")</f>
        <v/>
      </c>
      <c r="AK217" s="19" t="str">
        <f>IF(OR($L217="ground", $L217="wild"), "X", "")</f>
        <v>X</v>
      </c>
      <c r="AL217" s="19">
        <f>$H217</f>
        <v>0</v>
      </c>
      <c r="AM217" s="17" t="str">
        <f>IF($U217 &gt; 0, "X", "")</f>
        <v/>
      </c>
      <c r="AN217" s="19" t="str">
        <f>IF(AND($R217 &gt; 0, ISBLANK($W217), ISBLANK($S217), ISBLANK($T217), ISBLANK($U217), ISBLANK($V217)), "X", "")</f>
        <v/>
      </c>
      <c r="AO217" s="19" t="str">
        <f>IF(AND(NOT(ISBLANK($O217)), ISBLANK($P217), ISBLANK($Q217)), "X", "")</f>
        <v/>
      </c>
      <c r="AP217" s="19" t="str">
        <f>IF(N217&gt;65,"X","")</f>
        <v/>
      </c>
      <c r="AQ217" s="19" t="str">
        <f>IF(OR($L217="cavity", $L217="wild"), "X", "")</f>
        <v/>
      </c>
      <c r="AR217" s="17" t="str">
        <f>IF($W217 &gt; 0, "X", "")</f>
        <v>X</v>
      </c>
      <c r="AS217" s="19" t="str">
        <f>IF(N217&lt;=30,"X","")</f>
        <v/>
      </c>
      <c r="AT217" s="19" t="str">
        <f>IF(OR($L217="platform", $L217="wild"), "X", "")</f>
        <v/>
      </c>
      <c r="AU217" s="19" t="str">
        <f>IF(AND(NOT(ISBLANK($P217)), ISBLANK($Q217), ISBLANK($O217)), "X", "")</f>
        <v/>
      </c>
      <c r="AV217" s="17" t="str">
        <f>IF($V217 &gt; 0, "X", "")</f>
        <v/>
      </c>
      <c r="AW217" s="17" t="str">
        <f>IF($T217 &gt; 0, "X", "")</f>
        <v/>
      </c>
      <c r="AX217" s="19" t="str">
        <f>IF(AND(NOT(ISBLANK($Q217)), ISBLANK($O217), ISBLANK($P217)), "X", "")</f>
        <v/>
      </c>
      <c r="AY217" s="19" t="str">
        <f>IF(OR($L217="bowl", $L217="wild"), "X", "")</f>
        <v/>
      </c>
    </row>
    <row r="218" spans="1:51" ht="15.75" x14ac:dyDescent="0.5">
      <c r="A218" s="40" t="s">
        <v>744</v>
      </c>
      <c r="B218" s="16" t="s">
        <v>745</v>
      </c>
      <c r="C218" s="17" t="s">
        <v>55</v>
      </c>
      <c r="D218" s="57" t="s">
        <v>56</v>
      </c>
      <c r="E218" s="16" t="s">
        <v>10</v>
      </c>
      <c r="F218" s="18" t="s">
        <v>242</v>
      </c>
      <c r="G218" s="40" t="s">
        <v>850</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IF(ISBLANK($X218), SUM(R218:W218), 1)</f>
        <v>3</v>
      </c>
      <c r="AA218" s="19" t="s">
        <v>9</v>
      </c>
      <c r="AB218" s="19" t="s">
        <v>60</v>
      </c>
      <c r="AC218" s="22" t="s">
        <v>9</v>
      </c>
      <c r="AD218" s="19" t="s">
        <v>9</v>
      </c>
      <c r="AE218" s="19" t="str">
        <f>IF(K218&lt;4,"X","")</f>
        <v/>
      </c>
      <c r="AF218" s="19" t="str">
        <f>IF(COUNTBLANK(O218:Q218)&lt;=1,"X","")</f>
        <v>X</v>
      </c>
      <c r="AG218" s="19" t="str">
        <f>$I218</f>
        <v>X</v>
      </c>
      <c r="AH218" s="19" t="str">
        <f>IF($S218 &gt; 0, "X", "")</f>
        <v>X</v>
      </c>
      <c r="AI218" s="17" t="str">
        <f>IF(ISNUMBER(SEARCH("tuck", $F218, 1)), "X", "")</f>
        <v>X</v>
      </c>
      <c r="AJ218" s="17" t="str">
        <f>IF(AND(SUM(R218:W218) = 3, ISBLANK($X218)), "X", "")</f>
        <v>X</v>
      </c>
      <c r="AK218" s="19" t="str">
        <f>IF(OR($L218="ground", $L218="wild"), "X", "")</f>
        <v>X</v>
      </c>
      <c r="AL218" s="19">
        <f>$H218</f>
        <v>0</v>
      </c>
      <c r="AM218" s="17" t="str">
        <f>IF($U218 &gt; 0, "X", "")</f>
        <v/>
      </c>
      <c r="AN218" s="19" t="str">
        <f>IF(AND($R218 &gt; 0, ISBLANK($W218), ISBLANK($S218), ISBLANK($T218), ISBLANK($U218), ISBLANK($V218)), "X", "")</f>
        <v/>
      </c>
      <c r="AO218" s="19" t="str">
        <f>IF(AND(NOT(ISBLANK($O218)), ISBLANK($P218), ISBLANK($Q218)), "X", "")</f>
        <v/>
      </c>
      <c r="AP218" s="19" t="str">
        <f>IF(N218&gt;65,"X","")</f>
        <v>X</v>
      </c>
      <c r="AQ218" s="19" t="str">
        <f>IF(OR($L218="cavity", $L218="wild"), "X", "")</f>
        <v/>
      </c>
      <c r="AR218" s="17" t="str">
        <f>IF($W218 &gt; 0, "X", "")</f>
        <v>X</v>
      </c>
      <c r="AS218" s="19" t="str">
        <f>IF(N218&lt;=30,"X","")</f>
        <v/>
      </c>
      <c r="AT218" s="19" t="str">
        <f>IF(OR($L218="platform", $L218="wild"), "X", "")</f>
        <v/>
      </c>
      <c r="AU218" s="19" t="str">
        <f>IF(AND(NOT(ISBLANK($P218)), ISBLANK($Q218), ISBLANK($O218)), "X", "")</f>
        <v/>
      </c>
      <c r="AV218" s="17" t="str">
        <f>IF($V218 &gt; 0, "X", "")</f>
        <v/>
      </c>
      <c r="AW218" s="17" t="str">
        <f>IF($T218 &gt; 0, "X", "")</f>
        <v/>
      </c>
      <c r="AX218" s="19" t="str">
        <f>IF(AND(NOT(ISBLANK($Q218)), ISBLANK($O218), ISBLANK($P218)), "X", "")</f>
        <v/>
      </c>
      <c r="AY218" s="19" t="str">
        <f>IF(OR($L218="bowl", $L218="wild"), "X", "")</f>
        <v/>
      </c>
    </row>
    <row r="219" spans="1:51" ht="15.75" x14ac:dyDescent="0.5">
      <c r="A219" s="40" t="s">
        <v>746</v>
      </c>
      <c r="B219" s="40" t="s">
        <v>747</v>
      </c>
      <c r="C219" s="17" t="s">
        <v>55</v>
      </c>
      <c r="D219" s="57" t="s">
        <v>85</v>
      </c>
      <c r="E219" s="16" t="s">
        <v>118</v>
      </c>
      <c r="F219" s="18" t="s">
        <v>498</v>
      </c>
      <c r="G219" s="40" t="s">
        <v>856</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IF(ISBLANK($X219), SUM(R219:W219), 1)</f>
        <v>1</v>
      </c>
      <c r="AA219" s="19" t="s">
        <v>9</v>
      </c>
      <c r="AB219" s="19" t="s">
        <v>60</v>
      </c>
      <c r="AC219" s="22" t="s">
        <v>9</v>
      </c>
      <c r="AD219" s="19" t="s">
        <v>9</v>
      </c>
      <c r="AE219" s="19" t="str">
        <f>IF(K219&lt;4,"X","")</f>
        <v>X</v>
      </c>
      <c r="AF219" s="19" t="str">
        <f>IF(COUNTBLANK(O219:Q219)&lt;=1,"X","")</f>
        <v/>
      </c>
      <c r="AG219" s="19">
        <f>$I219</f>
        <v>0</v>
      </c>
      <c r="AH219" s="19" t="str">
        <f>IF($S219 &gt; 0, "X", "")</f>
        <v>X</v>
      </c>
      <c r="AI219" s="17" t="str">
        <f>IF(ISNUMBER(SEARCH("tuck", $F219, 1)), "X", "")</f>
        <v/>
      </c>
      <c r="AJ219" s="17" t="str">
        <f>IF(AND(SUM(R219:W219) = 3, ISBLANK($X219)), "X", "")</f>
        <v/>
      </c>
      <c r="AK219" s="19" t="str">
        <f>IF(OR($L219="ground", $L219="wild"), "X", "")</f>
        <v>X</v>
      </c>
      <c r="AL219" s="19">
        <f>$H219</f>
        <v>0</v>
      </c>
      <c r="AM219" s="17" t="str">
        <f>IF($U219 &gt; 0, "X", "")</f>
        <v/>
      </c>
      <c r="AN219" s="19" t="str">
        <f>IF(AND($R219 &gt; 0, ISBLANK($W219), ISBLANK($S219), ISBLANK($T219), ISBLANK($U219), ISBLANK($V219)), "X", "")</f>
        <v/>
      </c>
      <c r="AO219" s="19" t="str">
        <f>IF(AND(NOT(ISBLANK($O219)), ISBLANK($P219), ISBLANK($Q219)), "X", "")</f>
        <v/>
      </c>
      <c r="AP219" s="19" t="str">
        <f>IF(N219&gt;65,"X","")</f>
        <v/>
      </c>
      <c r="AQ219" s="19" t="str">
        <f>IF(OR($L219="cavity", $L219="wild"), "X", "")</f>
        <v/>
      </c>
      <c r="AR219" s="17" t="str">
        <f>IF($W219 &gt; 0, "X", "")</f>
        <v/>
      </c>
      <c r="AS219" s="19" t="str">
        <f>IF(N219&lt;=30,"X","")</f>
        <v>X</v>
      </c>
      <c r="AT219" s="19" t="str">
        <f>IF(OR($L219="platform", $L219="wild"), "X", "")</f>
        <v/>
      </c>
      <c r="AU219" s="19" t="str">
        <f>IF(AND(NOT(ISBLANK($P219)), ISBLANK($Q219), ISBLANK($O219)), "X", "")</f>
        <v>X</v>
      </c>
      <c r="AV219" s="17" t="str">
        <f>IF($V219 &gt; 0, "X", "")</f>
        <v/>
      </c>
      <c r="AW219" s="17" t="str">
        <f>IF($T219 &gt; 0, "X", "")</f>
        <v/>
      </c>
      <c r="AX219" s="19" t="str">
        <f>IF(AND(NOT(ISBLANK($Q219)), ISBLANK($O219), ISBLANK($P219)), "X", "")</f>
        <v/>
      </c>
      <c r="AY219" s="19" t="str">
        <f>IF(OR($L219="bowl", $L219="wild"), "X", "")</f>
        <v/>
      </c>
    </row>
    <row r="220" spans="1:51" ht="15.75" x14ac:dyDescent="0.5">
      <c r="A220" s="39" t="s">
        <v>432</v>
      </c>
      <c r="B220" s="39" t="s">
        <v>433</v>
      </c>
      <c r="C220" s="17" t="s">
        <v>69</v>
      </c>
      <c r="D220" s="57" t="s">
        <v>56</v>
      </c>
      <c r="E220" s="30" t="s">
        <v>73</v>
      </c>
      <c r="F220" s="18" t="s">
        <v>436</v>
      </c>
      <c r="G220" s="40" t="s">
        <v>869</v>
      </c>
      <c r="H220" s="19"/>
      <c r="I220" s="19"/>
      <c r="J220" s="17"/>
      <c r="K220" s="17">
        <v>1</v>
      </c>
      <c r="L220" s="17" t="s">
        <v>87</v>
      </c>
      <c r="M220" s="17">
        <v>4</v>
      </c>
      <c r="N220" s="17">
        <v>20</v>
      </c>
      <c r="O220" s="19"/>
      <c r="P220" s="19"/>
      <c r="Q220" s="17" t="s">
        <v>60</v>
      </c>
      <c r="R220" s="17">
        <v>1</v>
      </c>
      <c r="S220" s="19"/>
      <c r="T220" s="19"/>
      <c r="U220" s="19"/>
      <c r="V220" s="19"/>
      <c r="W220" s="19"/>
      <c r="X220" s="20"/>
      <c r="Y220" s="19"/>
      <c r="Z220" s="13">
        <f>IF(ISBLANK($X220), SUM(R220:W220), 1)</f>
        <v>1</v>
      </c>
      <c r="AA220" s="19" t="s">
        <v>9</v>
      </c>
      <c r="AB220" s="19" t="s">
        <v>9</v>
      </c>
      <c r="AC220" s="22" t="s">
        <v>60</v>
      </c>
      <c r="AD220" s="19" t="s">
        <v>9</v>
      </c>
      <c r="AE220" s="19" t="str">
        <f>IF(K220&lt;4,"X","")</f>
        <v>X</v>
      </c>
      <c r="AF220" s="19" t="str">
        <f>IF(COUNTBLANK(O220:Q220)&lt;=1,"X","")</f>
        <v/>
      </c>
      <c r="AG220" s="19">
        <f>$I220</f>
        <v>0</v>
      </c>
      <c r="AH220" s="19" t="str">
        <f>IF($S220 &gt; 0, "X", "")</f>
        <v/>
      </c>
      <c r="AI220" s="17" t="str">
        <f>IF(ISNUMBER(SEARCH("tuck", $F220, 1)), "X", "")</f>
        <v/>
      </c>
      <c r="AJ220" s="17" t="str">
        <f>IF(AND(SUM(R220:W220) = 3, ISBLANK($X220)), "X", "")</f>
        <v/>
      </c>
      <c r="AK220" s="19" t="str">
        <f>IF(OR($L220="ground", $L220="wild"), "X", "")</f>
        <v/>
      </c>
      <c r="AL220" s="19">
        <f>$H220</f>
        <v>0</v>
      </c>
      <c r="AM220" s="17" t="str">
        <f>IF($U220 &gt; 0, "X", "")</f>
        <v/>
      </c>
      <c r="AN220" s="19" t="str">
        <f>IF(AND($R220 &gt; 0, ISBLANK($W220), ISBLANK($S220), ISBLANK($T220), ISBLANK($U220), ISBLANK($V220)), "X", "")</f>
        <v>X</v>
      </c>
      <c r="AO220" s="19" t="str">
        <f>IF(AND(NOT(ISBLANK($O220)), ISBLANK($P220), ISBLANK($Q220)), "X", "")</f>
        <v/>
      </c>
      <c r="AP220" s="19" t="str">
        <f>IF(N220&gt;65,"X","")</f>
        <v/>
      </c>
      <c r="AQ220" s="19" t="str">
        <f>IF(OR($L220="cavity", $L220="wild"), "X", "")</f>
        <v/>
      </c>
      <c r="AR220" s="17" t="str">
        <f>IF($W220 &gt; 0, "X", "")</f>
        <v/>
      </c>
      <c r="AS220" s="19" t="str">
        <f>IF(N220&lt;=30,"X","")</f>
        <v>X</v>
      </c>
      <c r="AT220" s="19" t="str">
        <f>IF(OR($L220="platform", $L220="wild"), "X", "")</f>
        <v/>
      </c>
      <c r="AU220" s="19" t="str">
        <f>IF(AND(NOT(ISBLANK($P220)), ISBLANK($Q220), ISBLANK($O220)), "X", "")</f>
        <v/>
      </c>
      <c r="AV220" s="17" t="str">
        <f>IF($V220 &gt; 0, "X", "")</f>
        <v/>
      </c>
      <c r="AW220" s="17" t="str">
        <f>IF($T220 &gt; 0, "X", "")</f>
        <v/>
      </c>
      <c r="AX220" s="19" t="str">
        <f>IF(AND(NOT(ISBLANK($Q220)), ISBLANK($O220), ISBLANK($P220)), "X", "")</f>
        <v>X</v>
      </c>
      <c r="AY220" s="19" t="str">
        <f>IF(OR($L220="bowl", $L220="wild"), "X", "")</f>
        <v>X</v>
      </c>
    </row>
    <row r="221" spans="1:51" ht="15.75" x14ac:dyDescent="0.5">
      <c r="A221" s="30" t="s">
        <v>748</v>
      </c>
      <c r="B221" s="16" t="s">
        <v>749</v>
      </c>
      <c r="C221" s="17" t="s">
        <v>55</v>
      </c>
      <c r="D221" s="57" t="s">
        <v>85</v>
      </c>
      <c r="E221" s="16" t="s">
        <v>64</v>
      </c>
      <c r="F221" s="18" t="s">
        <v>750</v>
      </c>
      <c r="G221" s="40" t="s">
        <v>840</v>
      </c>
      <c r="H221" s="19"/>
      <c r="I221" s="19"/>
      <c r="J221" s="19"/>
      <c r="K221" s="19">
        <v>5</v>
      </c>
      <c r="L221" s="19" t="s">
        <v>87</v>
      </c>
      <c r="M221" s="19">
        <v>3</v>
      </c>
      <c r="N221" s="19">
        <v>33</v>
      </c>
      <c r="O221" s="19"/>
      <c r="P221" s="17" t="s">
        <v>60</v>
      </c>
      <c r="Q221" s="19"/>
      <c r="R221" s="19">
        <v>3</v>
      </c>
      <c r="S221" s="19"/>
      <c r="T221" s="19"/>
      <c r="U221" s="19"/>
      <c r="V221" s="19"/>
      <c r="W221" s="19"/>
      <c r="X221" s="20"/>
      <c r="Y221" s="19"/>
      <c r="Z221" s="13">
        <f>IF(ISBLANK($X221), SUM(R221:W221), 1)</f>
        <v>3</v>
      </c>
      <c r="AA221" s="19" t="s">
        <v>9</v>
      </c>
      <c r="AB221" s="19" t="s">
        <v>9</v>
      </c>
      <c r="AC221" s="22" t="s">
        <v>60</v>
      </c>
      <c r="AD221" s="19" t="s">
        <v>9</v>
      </c>
      <c r="AE221" s="19" t="str">
        <f>IF(K221&lt;4,"X","")</f>
        <v/>
      </c>
      <c r="AF221" s="19" t="str">
        <f>IF(COUNTBLANK(O221:Q221)&lt;=1,"X","")</f>
        <v/>
      </c>
      <c r="AG221" s="19">
        <f>$I221</f>
        <v>0</v>
      </c>
      <c r="AH221" s="19" t="str">
        <f>IF($S221 &gt; 0, "X", "")</f>
        <v/>
      </c>
      <c r="AI221" s="17" t="str">
        <f>IF(ISNUMBER(SEARCH("tuck", $F221, 1)), "X", "")</f>
        <v/>
      </c>
      <c r="AJ221" s="17" t="str">
        <f>IF(AND(SUM(R221:W221) = 3, ISBLANK($X221)), "X", "")</f>
        <v>X</v>
      </c>
      <c r="AK221" s="19" t="str">
        <f>IF(OR($L221="ground", $L221="wild"), "X", "")</f>
        <v/>
      </c>
      <c r="AL221" s="19">
        <f>$H221</f>
        <v>0</v>
      </c>
      <c r="AM221" s="17" t="str">
        <f>IF($U221 &gt; 0, "X", "")</f>
        <v/>
      </c>
      <c r="AN221" s="19" t="str">
        <f>IF(AND($R221 &gt; 0, ISBLANK($W221), ISBLANK($S221), ISBLANK($T221), ISBLANK($U221), ISBLANK($V221)), "X", "")</f>
        <v>X</v>
      </c>
      <c r="AO221" s="19" t="str">
        <f>IF(AND(NOT(ISBLANK($O221)), ISBLANK($P221), ISBLANK($Q221)), "X", "")</f>
        <v/>
      </c>
      <c r="AP221" s="19" t="str">
        <f>IF(N221&gt;65,"X","")</f>
        <v/>
      </c>
      <c r="AQ221" s="19" t="str">
        <f>IF(OR($L221="cavity", $L221="wild"), "X", "")</f>
        <v/>
      </c>
      <c r="AR221" s="17" t="str">
        <f>IF($W221 &gt; 0, "X", "")</f>
        <v/>
      </c>
      <c r="AS221" s="19" t="str">
        <f>IF(N221&lt;=30,"X","")</f>
        <v/>
      </c>
      <c r="AT221" s="19" t="str">
        <f>IF(OR($L221="platform", $L221="wild"), "X", "")</f>
        <v/>
      </c>
      <c r="AU221" s="19" t="str">
        <f>IF(AND(NOT(ISBLANK($P221)), ISBLANK($Q221), ISBLANK($O221)), "X", "")</f>
        <v>X</v>
      </c>
      <c r="AV221" s="17" t="str">
        <f>IF($V221 &gt; 0, "X", "")</f>
        <v/>
      </c>
      <c r="AW221" s="17" t="str">
        <f>IF($T221 &gt; 0, "X", "")</f>
        <v/>
      </c>
      <c r="AX221" s="19" t="str">
        <f>IF(AND(NOT(ISBLANK($Q221)), ISBLANK($O221), ISBLANK($P221)), "X", "")</f>
        <v/>
      </c>
      <c r="AY221" s="19" t="str">
        <f>IF(OR($L221="bowl", $L221="wild"), "X", "")</f>
        <v>X</v>
      </c>
    </row>
    <row r="222" spans="1:51" ht="15.75" x14ac:dyDescent="0.5">
      <c r="A222" s="39" t="s">
        <v>751</v>
      </c>
      <c r="B222" s="40" t="s">
        <v>752</v>
      </c>
      <c r="C222" s="17" t="s">
        <v>102</v>
      </c>
      <c r="D222" s="5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IF(ISBLANK($X222), SUM(R222:W222), 1)</f>
        <v>1</v>
      </c>
      <c r="AA222" s="19" t="s">
        <v>9</v>
      </c>
      <c r="AB222" s="19" t="s">
        <v>9</v>
      </c>
      <c r="AC222" s="22" t="s">
        <v>9</v>
      </c>
      <c r="AD222" s="19" t="s">
        <v>9</v>
      </c>
      <c r="AE222" s="19" t="str">
        <f>IF(K222&lt;4,"X","")</f>
        <v>X</v>
      </c>
      <c r="AF222" s="19" t="str">
        <f>IF(COUNTBLANK(O222:Q222)&lt;=1,"X","")</f>
        <v/>
      </c>
      <c r="AG222" s="19">
        <f>$I222</f>
        <v>0</v>
      </c>
      <c r="AH222" s="19" t="str">
        <f>IF($S222 &gt; 0, "X", "")</f>
        <v>X</v>
      </c>
      <c r="AI222" s="17" t="str">
        <f>IF(ISNUMBER(SEARCH("tuck", $F222, 1)), "X", "")</f>
        <v/>
      </c>
      <c r="AJ222" s="17" t="str">
        <f>IF(AND(SUM(R222:W222) = 3, ISBLANK($X222)), "X", "")</f>
        <v/>
      </c>
      <c r="AK222" s="19" t="str">
        <f>IF(OR($L222="ground", $L222="wild"), "X", "")</f>
        <v>X</v>
      </c>
      <c r="AL222" s="19">
        <f>$H222</f>
        <v>0</v>
      </c>
      <c r="AM222" s="17" t="str">
        <f>IF($U222 &gt; 0, "X", "")</f>
        <v/>
      </c>
      <c r="AN222" s="19" t="str">
        <f>IF(AND($R222 &gt; 0, ISBLANK($W222), ISBLANK($S222), ISBLANK($T222), ISBLANK($U222), ISBLANK($V222)), "X", "")</f>
        <v/>
      </c>
      <c r="AO222" s="19" t="str">
        <f>IF(AND(NOT(ISBLANK($O222)), ISBLANK($P222), ISBLANK($Q222)), "X", "")</f>
        <v/>
      </c>
      <c r="AP222" s="19" t="str">
        <f>IF(N222&gt;65,"X","")</f>
        <v/>
      </c>
      <c r="AQ222" s="19" t="str">
        <f>IF(OR($L222="cavity", $L222="wild"), "X", "")</f>
        <v/>
      </c>
      <c r="AR222" s="17" t="str">
        <f>IF($W222 &gt; 0, "X", "")</f>
        <v/>
      </c>
      <c r="AS222" s="19" t="str">
        <f>IF(N222&lt;=30,"X","")</f>
        <v/>
      </c>
      <c r="AT222" s="19" t="str">
        <f>IF(OR($L222="platform", $L222="wild"), "X", "")</f>
        <v/>
      </c>
      <c r="AU222" s="19" t="str">
        <f>IF(AND(NOT(ISBLANK($P222)), ISBLANK($Q222), ISBLANK($O222)), "X", "")</f>
        <v>X</v>
      </c>
      <c r="AV222" s="17" t="str">
        <f>IF($V222 &gt; 0, "X", "")</f>
        <v/>
      </c>
      <c r="AW222" s="17" t="str">
        <f>IF($T222 &gt; 0, "X", "")</f>
        <v/>
      </c>
      <c r="AX222" s="19" t="str">
        <f>IF(AND(NOT(ISBLANK($Q222)), ISBLANK($O222), ISBLANK($P222)), "X", "")</f>
        <v/>
      </c>
      <c r="AY222" s="19" t="str">
        <f>IF(OR($L222="bowl", $L222="wild"), "X", "")</f>
        <v/>
      </c>
    </row>
    <row r="223" spans="1:51" ht="15.75" x14ac:dyDescent="0.5">
      <c r="A223" s="30" t="s">
        <v>753</v>
      </c>
      <c r="B223" s="16" t="s">
        <v>754</v>
      </c>
      <c r="C223" s="17" t="s">
        <v>55</v>
      </c>
      <c r="D223" s="57" t="s">
        <v>56</v>
      </c>
      <c r="E223" s="16" t="s">
        <v>81</v>
      </c>
      <c r="F223" s="18" t="s">
        <v>546</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IF(ISBLANK($X223), SUM(R223:W223), 1)</f>
        <v>3</v>
      </c>
      <c r="AA223" s="19" t="s">
        <v>60</v>
      </c>
      <c r="AB223" s="19" t="s">
        <v>9</v>
      </c>
      <c r="AC223" s="22" t="s">
        <v>9</v>
      </c>
      <c r="AD223" s="19" t="s">
        <v>9</v>
      </c>
      <c r="AE223" s="19" t="str">
        <f>IF(K223&lt;4,"X","")</f>
        <v/>
      </c>
      <c r="AF223" s="19" t="str">
        <f>IF(COUNTBLANK(O223:Q223)&lt;=1,"X","")</f>
        <v/>
      </c>
      <c r="AG223" s="19">
        <f>$I223</f>
        <v>0</v>
      </c>
      <c r="AH223" s="19" t="str">
        <f>IF($S223 &gt; 0, "X", "")</f>
        <v/>
      </c>
      <c r="AI223" s="17" t="str">
        <f>IF(ISNUMBER(SEARCH("tuck", $F223, 1)), "X", "")</f>
        <v/>
      </c>
      <c r="AJ223" s="17" t="str">
        <f>IF(AND(SUM(R223:W223) = 3, ISBLANK($X223)), "X", "")</f>
        <v>X</v>
      </c>
      <c r="AK223" s="19" t="str">
        <f>IF(OR($L223="ground", $L223="wild"), "X", "")</f>
        <v/>
      </c>
      <c r="AL223" s="19">
        <f>$H223</f>
        <v>0</v>
      </c>
      <c r="AM223" s="17" t="str">
        <f>IF($U223 &gt; 0, "X", "")</f>
        <v/>
      </c>
      <c r="AN223" s="19" t="str">
        <f>IF(AND($R223 &gt; 0, ISBLANK($W223), ISBLANK($S223), ISBLANK($T223), ISBLANK($U223), ISBLANK($V223)), "X", "")</f>
        <v/>
      </c>
      <c r="AO223" s="19" t="str">
        <f>IF(AND(NOT(ISBLANK($O223)), ISBLANK($P223), ISBLANK($Q223)), "X", "")</f>
        <v/>
      </c>
      <c r="AP223" s="19" t="str">
        <f>IF(N223&gt;65,"X","")</f>
        <v/>
      </c>
      <c r="AQ223" s="19" t="str">
        <f>IF(OR($L223="cavity", $L223="wild"), "X", "")</f>
        <v/>
      </c>
      <c r="AR223" s="17" t="str">
        <f>IF($W223 &gt; 0, "X", "")</f>
        <v/>
      </c>
      <c r="AS223" s="19" t="str">
        <f>IF(N223&lt;=30,"X","")</f>
        <v/>
      </c>
      <c r="AT223" s="19" t="str">
        <f>IF(OR($L223="platform", $L223="wild"), "X", "")</f>
        <v/>
      </c>
      <c r="AU223" s="19" t="str">
        <f>IF(AND(NOT(ISBLANK($P223)), ISBLANK($Q223), ISBLANK($O223)), "X", "")</f>
        <v>X</v>
      </c>
      <c r="AV223" s="17" t="str">
        <f>IF($V223 &gt; 0, "X", "")</f>
        <v/>
      </c>
      <c r="AW223" s="17" t="str">
        <f>IF($T223 &gt; 0, "X", "")</f>
        <v>X</v>
      </c>
      <c r="AX223" s="19" t="str">
        <f>IF(AND(NOT(ISBLANK($Q223)), ISBLANK($O223), ISBLANK($P223)), "X", "")</f>
        <v/>
      </c>
      <c r="AY223" s="19" t="str">
        <f>IF(OR($L223="bowl", $L223="wild"), "X", "")</f>
        <v>X</v>
      </c>
    </row>
    <row r="224" spans="1:51" ht="15.75" x14ac:dyDescent="0.5">
      <c r="A224" s="39" t="s">
        <v>437</v>
      </c>
      <c r="B224" s="39" t="s">
        <v>438</v>
      </c>
      <c r="C224" s="17" t="s">
        <v>69</v>
      </c>
      <c r="D224" s="57" t="s">
        <v>56</v>
      </c>
      <c r="E224" s="30" t="s">
        <v>118</v>
      </c>
      <c r="F224" s="18" t="s">
        <v>439</v>
      </c>
      <c r="G224" s="40" t="s">
        <v>878</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IF(ISBLANK($X224), SUM(R224:W224), 1)</f>
        <v>2</v>
      </c>
      <c r="AA224" s="19" t="s">
        <v>60</v>
      </c>
      <c r="AB224" s="19" t="s">
        <v>9</v>
      </c>
      <c r="AC224" s="22" t="s">
        <v>9</v>
      </c>
      <c r="AD224" s="19" t="s">
        <v>9</v>
      </c>
      <c r="AE224" s="19" t="str">
        <f>IF(K224&lt;4,"X","")</f>
        <v>X</v>
      </c>
      <c r="AF224" s="19" t="str">
        <f>IF(COUNTBLANK(O224:Q224)&lt;=1,"X","")</f>
        <v/>
      </c>
      <c r="AG224" s="19">
        <f>$I224</f>
        <v>0</v>
      </c>
      <c r="AH224" s="19" t="str">
        <f>IF($S224 &gt; 0, "X", "")</f>
        <v>X</v>
      </c>
      <c r="AI224" s="17" t="str">
        <f>IF(ISNUMBER(SEARCH("tuck", $F224, 1)), "X", "")</f>
        <v/>
      </c>
      <c r="AJ224" s="17" t="str">
        <f>IF(AND(SUM(R224:W224) = 3, ISBLANK($X224)), "X", "")</f>
        <v/>
      </c>
      <c r="AK224" s="19" t="str">
        <f>IF(OR($L224="ground", $L224="wild"), "X", "")</f>
        <v/>
      </c>
      <c r="AL224" s="19">
        <f>$H224</f>
        <v>0</v>
      </c>
      <c r="AM224" s="17" t="str">
        <f>IF($U224 &gt; 0, "X", "")</f>
        <v/>
      </c>
      <c r="AN224" s="19" t="str">
        <f>IF(AND($R224 &gt; 0, ISBLANK($W224), ISBLANK($S224), ISBLANK($T224), ISBLANK($U224), ISBLANK($V224)), "X", "")</f>
        <v/>
      </c>
      <c r="AO224" s="19" t="str">
        <f>IF(AND(NOT(ISBLANK($O224)), ISBLANK($P224), ISBLANK($Q224)), "X", "")</f>
        <v>X</v>
      </c>
      <c r="AP224" s="19" t="str">
        <f>IF(N224&gt;65,"X","")</f>
        <v/>
      </c>
      <c r="AQ224" s="19" t="str">
        <f>IF(OR($L224="cavity", $L224="wild"), "X", "")</f>
        <v>X</v>
      </c>
      <c r="AR224" s="17" t="str">
        <f>IF($W224 &gt; 0, "X", "")</f>
        <v/>
      </c>
      <c r="AS224" s="19" t="str">
        <f>IF(N224&lt;=30,"X","")</f>
        <v>X</v>
      </c>
      <c r="AT224" s="19" t="str">
        <f>IF(OR($L224="platform", $L224="wild"), "X", "")</f>
        <v/>
      </c>
      <c r="AU224" s="19" t="str">
        <f>IF(AND(NOT(ISBLANK($P224)), ISBLANK($Q224), ISBLANK($O224)), "X", "")</f>
        <v/>
      </c>
      <c r="AV224" s="17" t="str">
        <f>IF($V224 &gt; 0, "X", "")</f>
        <v/>
      </c>
      <c r="AW224" s="17" t="str">
        <f>IF($T224 &gt; 0, "X", "")</f>
        <v/>
      </c>
      <c r="AX224" s="19" t="str">
        <f>IF(AND(NOT(ISBLANK($Q224)), ISBLANK($O224), ISBLANK($P224)), "X", "")</f>
        <v/>
      </c>
      <c r="AY224" s="19" t="str">
        <f>IF(OR($L224="bowl", $L224="wild"), "X", "")</f>
        <v/>
      </c>
    </row>
    <row r="225" spans="1:51" ht="15.75" x14ac:dyDescent="0.5">
      <c r="A225" s="39" t="s">
        <v>440</v>
      </c>
      <c r="B225" s="39" t="s">
        <v>441</v>
      </c>
      <c r="C225" s="17" t="s">
        <v>69</v>
      </c>
      <c r="D225" s="5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IF(ISBLANK($X225), SUM(R225:W225), 1)</f>
        <v>2</v>
      </c>
      <c r="AA225" s="19" t="s">
        <v>9</v>
      </c>
      <c r="AB225" s="19" t="s">
        <v>9</v>
      </c>
      <c r="AC225" s="22" t="s">
        <v>9</v>
      </c>
      <c r="AD225" s="19" t="s">
        <v>9</v>
      </c>
      <c r="AE225" s="19" t="str">
        <f>IF(K225&lt;4,"X","")</f>
        <v/>
      </c>
      <c r="AF225" s="19" t="str">
        <f>IF(COUNTBLANK(O225:Q225)&lt;=1,"X","")</f>
        <v>X</v>
      </c>
      <c r="AG225" s="19" t="str">
        <f>$I225</f>
        <v>X</v>
      </c>
      <c r="AH225" s="19" t="str">
        <f>IF($S225 &gt; 0, "X", "")</f>
        <v>X</v>
      </c>
      <c r="AI225" s="17" t="str">
        <f>IF(ISNUMBER(SEARCH("tuck", $F225, 1)), "X", "")</f>
        <v>X</v>
      </c>
      <c r="AJ225" s="17" t="str">
        <f>IF(AND(SUM(R225:W225) = 3, ISBLANK($X225)), "X", "")</f>
        <v/>
      </c>
      <c r="AK225" s="19" t="str">
        <f>IF(OR($L225="ground", $L225="wild"), "X", "")</f>
        <v/>
      </c>
      <c r="AL225" s="19">
        <f>$H225</f>
        <v>0</v>
      </c>
      <c r="AM225" s="17" t="str">
        <f>IF($U225 &gt; 0, "X", "")</f>
        <v/>
      </c>
      <c r="AN225" s="19" t="str">
        <f>IF(AND($R225 &gt; 0, ISBLANK($W225), ISBLANK($S225), ISBLANK($T225), ISBLANK($U225), ISBLANK($V225)), "X", "")</f>
        <v/>
      </c>
      <c r="AO225" s="19" t="str">
        <f>IF(AND(NOT(ISBLANK($O225)), ISBLANK($P225), ISBLANK($Q225)), "X", "")</f>
        <v/>
      </c>
      <c r="AP225" s="19" t="str">
        <f>IF(N225&gt;65,"X","")</f>
        <v/>
      </c>
      <c r="AQ225" s="19" t="str">
        <f>IF(OR($L225="cavity", $L225="wild"), "X", "")</f>
        <v>X</v>
      </c>
      <c r="AR225" s="17" t="str">
        <f>IF($W225 &gt; 0, "X", "")</f>
        <v/>
      </c>
      <c r="AS225" s="19" t="str">
        <f>IF(N225&lt;=30,"X","")</f>
        <v/>
      </c>
      <c r="AT225" s="19" t="str">
        <f>IF(OR($L225="platform", $L225="wild"), "X", "")</f>
        <v/>
      </c>
      <c r="AU225" s="19" t="str">
        <f>IF(AND(NOT(ISBLANK($P225)), ISBLANK($Q225), ISBLANK($O225)), "X", "")</f>
        <v/>
      </c>
      <c r="AV225" s="17" t="str">
        <f>IF($V225 &gt; 0, "X", "")</f>
        <v/>
      </c>
      <c r="AW225" s="17" t="str">
        <f>IF($T225 &gt; 0, "X", "")</f>
        <v/>
      </c>
      <c r="AX225" s="19" t="str">
        <f>IF(AND(NOT(ISBLANK($Q225)), ISBLANK($O225), ISBLANK($P225)), "X", "")</f>
        <v/>
      </c>
      <c r="AY225" s="19" t="str">
        <f>IF(OR($L225="bowl", $L225="wild"), "X", "")</f>
        <v/>
      </c>
    </row>
    <row r="226" spans="1:51" ht="15.75" x14ac:dyDescent="0.5">
      <c r="A226" s="40" t="s">
        <v>755</v>
      </c>
      <c r="B226" s="40" t="s">
        <v>756</v>
      </c>
      <c r="C226" s="17" t="s">
        <v>55</v>
      </c>
      <c r="D226" s="57" t="s">
        <v>56</v>
      </c>
      <c r="E226" s="16" t="s">
        <v>90</v>
      </c>
      <c r="F226" s="18" t="s">
        <v>127</v>
      </c>
      <c r="G226" s="40" t="s">
        <v>852</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IF(ISBLANK($X226), SUM(R226:W226), 1)</f>
        <v>1</v>
      </c>
      <c r="AA226" s="19" t="s">
        <v>9</v>
      </c>
      <c r="AB226" s="19" t="s">
        <v>9</v>
      </c>
      <c r="AC226" s="22" t="s">
        <v>9</v>
      </c>
      <c r="AD226" s="19" t="s">
        <v>60</v>
      </c>
      <c r="AE226" s="19" t="str">
        <f>IF(K226&lt;4,"X","")</f>
        <v/>
      </c>
      <c r="AF226" s="19" t="str">
        <f>IF(COUNTBLANK(O226:Q226)&lt;=1,"X","")</f>
        <v/>
      </c>
      <c r="AG226" s="19">
        <f>$I226</f>
        <v>0</v>
      </c>
      <c r="AH226" s="19" t="str">
        <f>IF($S226 &gt; 0, "X", "")</f>
        <v/>
      </c>
      <c r="AI226" s="17" t="str">
        <f>IF(ISNUMBER(SEARCH("tuck", $F226, 1)), "X", "")</f>
        <v/>
      </c>
      <c r="AJ226" s="17" t="str">
        <f>IF(AND(SUM(R226:W226) = 3, ISBLANK($X226)), "X", "")</f>
        <v/>
      </c>
      <c r="AK226" s="19" t="str">
        <f>IF(OR($L226="ground", $L226="wild"), "X", "")</f>
        <v/>
      </c>
      <c r="AL226" s="19" t="str">
        <f>$H226</f>
        <v>X</v>
      </c>
      <c r="AM226" s="17" t="str">
        <f>IF($U226 &gt; 0, "X", "")</f>
        <v>X</v>
      </c>
      <c r="AN226" s="19" t="str">
        <f>IF(AND($R226 &gt; 0, ISBLANK($W226), ISBLANK($S226), ISBLANK($T226), ISBLANK($U226), ISBLANK($V226)), "X", "")</f>
        <v/>
      </c>
      <c r="AO226" s="19" t="str">
        <f>IF(AND(NOT(ISBLANK($O226)), ISBLANK($P226), ISBLANK($Q226)), "X", "")</f>
        <v/>
      </c>
      <c r="AP226" s="19" t="str">
        <f>IF(N226&gt;65,"X","")</f>
        <v>X</v>
      </c>
      <c r="AQ226" s="19" t="str">
        <f>IF(OR($L226="cavity", $L226="wild"), "X", "")</f>
        <v/>
      </c>
      <c r="AR226" s="17" t="str">
        <f>IF($W226 &gt; 0, "X", "")</f>
        <v/>
      </c>
      <c r="AS226" s="19" t="str">
        <f>IF(N226&lt;=30,"X","")</f>
        <v/>
      </c>
      <c r="AT226" s="19" t="str">
        <f>IF(OR($L226="platform", $L226="wild"), "X", "")</f>
        <v>X</v>
      </c>
      <c r="AU226" s="19" t="str">
        <f>IF(AND(NOT(ISBLANK($P226)), ISBLANK($Q226), ISBLANK($O226)), "X", "")</f>
        <v/>
      </c>
      <c r="AV226" s="17" t="str">
        <f>IF($V226 &gt; 0, "X", "")</f>
        <v/>
      </c>
      <c r="AW226" s="17" t="str">
        <f>IF($T226 &gt; 0, "X", "")</f>
        <v/>
      </c>
      <c r="AX226" s="19" t="str">
        <f>IF(AND(NOT(ISBLANK($Q226)), ISBLANK($O226), ISBLANK($P226)), "X", "")</f>
        <v>X</v>
      </c>
      <c r="AY226" s="19" t="str">
        <f>IF(OR($L226="bowl", $L226="wild"), "X", "")</f>
        <v/>
      </c>
    </row>
    <row r="227" spans="1:51" ht="15.75" x14ac:dyDescent="0.5">
      <c r="A227" s="39" t="s">
        <v>444</v>
      </c>
      <c r="B227" s="39" t="s">
        <v>445</v>
      </c>
      <c r="C227" s="17" t="s">
        <v>69</v>
      </c>
      <c r="D227" s="57" t="s">
        <v>85</v>
      </c>
      <c r="E227" s="30" t="s">
        <v>118</v>
      </c>
      <c r="F227" s="18" t="s">
        <v>375</v>
      </c>
      <c r="G227" s="40" t="s">
        <v>880</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IF(ISBLANK($X227), SUM(R227:W227), 1)</f>
        <v>2</v>
      </c>
      <c r="AA227" s="19" t="s">
        <v>9</v>
      </c>
      <c r="AB227" s="19" t="s">
        <v>9</v>
      </c>
      <c r="AC227" s="22" t="s">
        <v>9</v>
      </c>
      <c r="AD227" s="19" t="s">
        <v>60</v>
      </c>
      <c r="AE227" s="19" t="str">
        <f>IF(K227&lt;4,"X","")</f>
        <v/>
      </c>
      <c r="AF227" s="19" t="str">
        <f>IF(COUNTBLANK(O227:Q227)&lt;=1,"X","")</f>
        <v>X</v>
      </c>
      <c r="AG227" s="19">
        <f>$I227</f>
        <v>0</v>
      </c>
      <c r="AH227" s="19" t="str">
        <f>IF($S227 &gt; 0, "X", "")</f>
        <v/>
      </c>
      <c r="AI227" s="17" t="str">
        <f>IF(ISNUMBER(SEARCH("tuck", $F227, 1)), "X", "")</f>
        <v/>
      </c>
      <c r="AJ227" s="17" t="str">
        <f>IF(AND(SUM(R227:W227) = 3, ISBLANK($X227)), "X", "")</f>
        <v/>
      </c>
      <c r="AK227" s="19" t="str">
        <f>IF(OR($L227="ground", $L227="wild"), "X", "")</f>
        <v>X</v>
      </c>
      <c r="AL227" s="19">
        <f>$H227</f>
        <v>0</v>
      </c>
      <c r="AM227" s="17" t="str">
        <f>IF($U227 &gt; 0, "X", "")</f>
        <v/>
      </c>
      <c r="AN227" s="19" t="str">
        <f>IF(AND($R227 &gt; 0, ISBLANK($W227), ISBLANK($S227), ISBLANK($T227), ISBLANK($U227), ISBLANK($V227)), "X", "")</f>
        <v/>
      </c>
      <c r="AO227" s="19" t="str">
        <f>IF(AND(NOT(ISBLANK($O227)), ISBLANK($P227), ISBLANK($Q227)), "X", "")</f>
        <v/>
      </c>
      <c r="AP227" s="19" t="str">
        <f>IF(N227&gt;65,"X","")</f>
        <v>X</v>
      </c>
      <c r="AQ227" s="19" t="str">
        <f>IF(OR($L227="cavity", $L227="wild"), "X", "")</f>
        <v/>
      </c>
      <c r="AR227" s="17" t="str">
        <f>IF($W227 &gt; 0, "X", "")</f>
        <v/>
      </c>
      <c r="AS227" s="19" t="str">
        <f>IF(N227&lt;=30,"X","")</f>
        <v/>
      </c>
      <c r="AT227" s="19" t="str">
        <f>IF(OR($L227="platform", $L227="wild"), "X", "")</f>
        <v/>
      </c>
      <c r="AU227" s="19" t="str">
        <f>IF(AND(NOT(ISBLANK($P227)), ISBLANK($Q227), ISBLANK($O227)), "X", "")</f>
        <v/>
      </c>
      <c r="AV227" s="17" t="str">
        <f>IF($V227 &gt; 0, "X", "")</f>
        <v>X</v>
      </c>
      <c r="AW227" s="17" t="str">
        <f>IF($T227 &gt; 0, "X", "")</f>
        <v/>
      </c>
      <c r="AX227" s="19" t="str">
        <f>IF(AND(NOT(ISBLANK($Q227)), ISBLANK($O227), ISBLANK($P227)), "X", "")</f>
        <v/>
      </c>
      <c r="AY227" s="19" t="str">
        <f>IF(OR($L227="bowl", $L227="wild"), "X", "")</f>
        <v/>
      </c>
    </row>
    <row r="228" spans="1:51" ht="15.75" x14ac:dyDescent="0.5">
      <c r="A228" s="16" t="s">
        <v>757</v>
      </c>
      <c r="B228" s="16" t="s">
        <v>758</v>
      </c>
      <c r="C228" s="17" t="s">
        <v>55</v>
      </c>
      <c r="D228" s="57" t="s">
        <v>56</v>
      </c>
      <c r="E228" s="16" t="s">
        <v>118</v>
      </c>
      <c r="F228" s="18" t="s">
        <v>212</v>
      </c>
      <c r="G228" s="40" t="s">
        <v>853</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IF(ISBLANK($X228), SUM(R228:W228), 1)</f>
        <v>1</v>
      </c>
      <c r="AA228" s="19" t="s">
        <v>9</v>
      </c>
      <c r="AB228" s="19" t="s">
        <v>9</v>
      </c>
      <c r="AC228" s="22" t="s">
        <v>9</v>
      </c>
      <c r="AD228" s="19" t="s">
        <v>9</v>
      </c>
      <c r="AE228" s="19" t="str">
        <f>IF(K228&lt;4,"X","")</f>
        <v>X</v>
      </c>
      <c r="AF228" s="19" t="str">
        <f>IF(COUNTBLANK(O228:Q228)&lt;=1,"X","")</f>
        <v>X</v>
      </c>
      <c r="AG228" s="19">
        <f>$I228</f>
        <v>0</v>
      </c>
      <c r="AH228" s="19" t="str">
        <f>IF($S228 &gt; 0, "X", "")</f>
        <v>X</v>
      </c>
      <c r="AI228" s="17" t="str">
        <f>IF(ISNUMBER(SEARCH("tuck", $F228, 1)), "X", "")</f>
        <v/>
      </c>
      <c r="AJ228" s="17" t="str">
        <f>IF(AND(SUM(R228:W228) = 3, ISBLANK($X228)), "X", "")</f>
        <v/>
      </c>
      <c r="AK228" s="19" t="str">
        <f>IF(OR($L228="ground", $L228="wild"), "X", "")</f>
        <v/>
      </c>
      <c r="AL228" s="19">
        <f>$H228</f>
        <v>0</v>
      </c>
      <c r="AM228" s="17" t="str">
        <f>IF($U228 &gt; 0, "X", "")</f>
        <v/>
      </c>
      <c r="AN228" s="19" t="str">
        <f>IF(AND($R228 &gt; 0, ISBLANK($W228), ISBLANK($S228), ISBLANK($T228), ISBLANK($U228), ISBLANK($V228)), "X", "")</f>
        <v/>
      </c>
      <c r="AO228" s="19" t="str">
        <f>IF(AND(NOT(ISBLANK($O228)), ISBLANK($P228), ISBLANK($Q228)), "X", "")</f>
        <v/>
      </c>
      <c r="AP228" s="19" t="str">
        <f>IF(N228&gt;65,"X","")</f>
        <v/>
      </c>
      <c r="AQ228" s="19" t="str">
        <f>IF(OR($L228="cavity", $L228="wild"), "X", "")</f>
        <v/>
      </c>
      <c r="AR228" s="17" t="str">
        <f>IF($W228 &gt; 0, "X", "")</f>
        <v/>
      </c>
      <c r="AS228" s="19" t="str">
        <f>IF(N228&lt;=30,"X","")</f>
        <v>X</v>
      </c>
      <c r="AT228" s="19" t="str">
        <f>IF(OR($L228="platform", $L228="wild"), "X", "")</f>
        <v/>
      </c>
      <c r="AU228" s="19" t="str">
        <f>IF(AND(NOT(ISBLANK($P228)), ISBLANK($Q228), ISBLANK($O228)), "X", "")</f>
        <v/>
      </c>
      <c r="AV228" s="17" t="str">
        <f>IF($V228 &gt; 0, "X", "")</f>
        <v/>
      </c>
      <c r="AW228" s="17" t="str">
        <f>IF($T228 &gt; 0, "X", "")</f>
        <v>X</v>
      </c>
      <c r="AX228" s="19" t="str">
        <f>IF(AND(NOT(ISBLANK($Q228)), ISBLANK($O228), ISBLANK($P228)), "X", "")</f>
        <v/>
      </c>
      <c r="AY228" s="19" t="str">
        <f>IF(OR($L228="bowl", $L228="wild"), "X", "")</f>
        <v>X</v>
      </c>
    </row>
    <row r="229" spans="1:51" ht="15.75" x14ac:dyDescent="0.5">
      <c r="A229" s="40" t="s">
        <v>759</v>
      </c>
      <c r="B229" s="40" t="s">
        <v>760</v>
      </c>
      <c r="C229" s="17" t="s">
        <v>55</v>
      </c>
      <c r="D229" s="57" t="s">
        <v>85</v>
      </c>
      <c r="E229" s="16" t="s">
        <v>118</v>
      </c>
      <c r="F229" s="40" t="s">
        <v>149</v>
      </c>
      <c r="G229" s="40" t="s">
        <v>855</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IF(ISBLANK($X229), SUM(R229:W229), 1)</f>
        <v>2</v>
      </c>
      <c r="AA229" s="19" t="s">
        <v>9</v>
      </c>
      <c r="AB229" s="19" t="s">
        <v>9</v>
      </c>
      <c r="AC229" s="22" t="s">
        <v>9</v>
      </c>
      <c r="AD229" s="19" t="s">
        <v>9</v>
      </c>
      <c r="AE229" s="19" t="str">
        <f>IF(K229&lt;4,"X","")</f>
        <v/>
      </c>
      <c r="AF229" s="19" t="str">
        <f>IF(COUNTBLANK(O229:Q229)&lt;=1,"X","")</f>
        <v/>
      </c>
      <c r="AG229" s="19">
        <f>$I229</f>
        <v>0</v>
      </c>
      <c r="AH229" s="19" t="str">
        <f>IF($S229 &gt; 0, "X", "")</f>
        <v/>
      </c>
      <c r="AI229" s="17" t="str">
        <f>IF(ISNUMBER(SEARCH("tuck", $F229, 1)), "X", "")</f>
        <v/>
      </c>
      <c r="AJ229" s="17" t="str">
        <f>IF(AND(SUM(R229:W229) = 3, ISBLANK($X229)), "X", "")</f>
        <v/>
      </c>
      <c r="AK229" s="19" t="str">
        <f>IF(OR($L229="ground", $L229="wild"), "X", "")</f>
        <v/>
      </c>
      <c r="AL229" s="19">
        <f>$H229</f>
        <v>0</v>
      </c>
      <c r="AM229" s="17" t="str">
        <f>IF($U229 &gt; 0, "X", "")</f>
        <v/>
      </c>
      <c r="AN229" s="19" t="str">
        <f>IF(AND($R229 &gt; 0, ISBLANK($W229), ISBLANK($S229), ISBLANK($T229), ISBLANK($U229), ISBLANK($V229)), "X", "")</f>
        <v/>
      </c>
      <c r="AO229" s="19" t="str">
        <f>IF(AND(NOT(ISBLANK($O229)), ISBLANK($P229), ISBLANK($Q229)), "X", "")</f>
        <v>X</v>
      </c>
      <c r="AP229" s="19" t="str">
        <f>IF(N229&gt;65,"X","")</f>
        <v>X</v>
      </c>
      <c r="AQ229" s="19" t="str">
        <f>IF(OR($L229="cavity", $L229="wild"), "X", "")</f>
        <v>X</v>
      </c>
      <c r="AR229" s="17" t="str">
        <f>IF($W229 &gt; 0, "X", "")</f>
        <v/>
      </c>
      <c r="AS229" s="19" t="str">
        <f>IF(N229&lt;=30,"X","")</f>
        <v/>
      </c>
      <c r="AT229" s="19" t="str">
        <f>IF(OR($L229="platform", $L229="wild"), "X", "")</f>
        <v/>
      </c>
      <c r="AU229" s="19" t="str">
        <f>IF(AND(NOT(ISBLANK($P229)), ISBLANK($Q229), ISBLANK($O229)), "X", "")</f>
        <v/>
      </c>
      <c r="AV229" s="17" t="str">
        <f>IF($V229 &gt; 0, "X", "")</f>
        <v>X</v>
      </c>
      <c r="AW229" s="17" t="str">
        <f>IF($T229 &gt; 0, "X", "")</f>
        <v/>
      </c>
      <c r="AX229" s="19" t="str">
        <f>IF(AND(NOT(ISBLANK($Q229)), ISBLANK($O229), ISBLANK($P229)), "X", "")</f>
        <v/>
      </c>
      <c r="AY229" s="19" t="str">
        <f>IF(OR($L229="bowl", $L229="wild"), "X", "")</f>
        <v/>
      </c>
    </row>
    <row r="230" spans="1:51" ht="15.75" x14ac:dyDescent="0.5">
      <c r="A230" s="40" t="s">
        <v>761</v>
      </c>
      <c r="B230" s="40" t="s">
        <v>762</v>
      </c>
      <c r="C230" s="17" t="s">
        <v>55</v>
      </c>
      <c r="D230" s="57" t="s">
        <v>56</v>
      </c>
      <c r="E230" s="16" t="s">
        <v>73</v>
      </c>
      <c r="F230" s="18" t="s">
        <v>367</v>
      </c>
      <c r="G230" s="40" t="s">
        <v>845</v>
      </c>
      <c r="H230" s="19"/>
      <c r="I230" s="19"/>
      <c r="J230" s="19"/>
      <c r="K230" s="19">
        <v>5</v>
      </c>
      <c r="L230" s="19" t="s">
        <v>66</v>
      </c>
      <c r="M230" s="19">
        <v>2</v>
      </c>
      <c r="N230" s="19">
        <v>38</v>
      </c>
      <c r="O230" s="19"/>
      <c r="P230" s="19"/>
      <c r="Q230" s="17" t="s">
        <v>60</v>
      </c>
      <c r="R230" s="19">
        <v>1</v>
      </c>
      <c r="S230" s="19"/>
      <c r="T230" s="19"/>
      <c r="U230" s="19"/>
      <c r="V230" s="19"/>
      <c r="W230" s="19"/>
      <c r="X230" s="20"/>
      <c r="Y230" s="19"/>
      <c r="Z230" s="13">
        <f>IF(ISBLANK($X230), SUM(R230:W230), 1)</f>
        <v>1</v>
      </c>
      <c r="AA230" s="19" t="s">
        <v>9</v>
      </c>
      <c r="AB230" s="19" t="s">
        <v>9</v>
      </c>
      <c r="AC230" s="22" t="s">
        <v>9</v>
      </c>
      <c r="AD230" s="19" t="s">
        <v>9</v>
      </c>
      <c r="AE230" s="19" t="str">
        <f>IF(K230&lt;4,"X","")</f>
        <v/>
      </c>
      <c r="AF230" s="19" t="str">
        <f>IF(COUNTBLANK(O230:Q230)&lt;=1,"X","")</f>
        <v/>
      </c>
      <c r="AG230" s="19">
        <f>$I230</f>
        <v>0</v>
      </c>
      <c r="AH230" s="19" t="str">
        <f>IF($S230 &gt; 0, "X", "")</f>
        <v/>
      </c>
      <c r="AI230" s="17" t="str">
        <f>IF(ISNUMBER(SEARCH("tuck", $F230, 1)), "X", "")</f>
        <v/>
      </c>
      <c r="AJ230" s="17" t="str">
        <f>IF(AND(SUM(R230:W230) = 3, ISBLANK($X230)), "X", "")</f>
        <v/>
      </c>
      <c r="AK230" s="19" t="str">
        <f>IF(OR($L230="ground", $L230="wild"), "X", "")</f>
        <v>X</v>
      </c>
      <c r="AL230" s="19">
        <f>$H230</f>
        <v>0</v>
      </c>
      <c r="AM230" s="17" t="str">
        <f>IF($U230 &gt; 0, "X", "")</f>
        <v/>
      </c>
      <c r="AN230" s="19" t="str">
        <f>IF(AND($R230 &gt; 0, ISBLANK($W230), ISBLANK($S230), ISBLANK($T230), ISBLANK($U230), ISBLANK($V230)), "X", "")</f>
        <v>X</v>
      </c>
      <c r="AO230" s="19" t="str">
        <f>IF(AND(NOT(ISBLANK($O230)), ISBLANK($P230), ISBLANK($Q230)), "X", "")</f>
        <v/>
      </c>
      <c r="AP230" s="19" t="str">
        <f>IF(N230&gt;65,"X","")</f>
        <v/>
      </c>
      <c r="AQ230" s="19" t="str">
        <f>IF(OR($L230="cavity", $L230="wild"), "X", "")</f>
        <v/>
      </c>
      <c r="AR230" s="17" t="str">
        <f>IF($W230 &gt; 0, "X", "")</f>
        <v/>
      </c>
      <c r="AS230" s="19" t="str">
        <f>IF(N230&lt;=30,"X","")</f>
        <v/>
      </c>
      <c r="AT230" s="19" t="str">
        <f>IF(OR($L230="platform", $L230="wild"), "X", "")</f>
        <v/>
      </c>
      <c r="AU230" s="19" t="str">
        <f>IF(AND(NOT(ISBLANK($P230)), ISBLANK($Q230), ISBLANK($O230)), "X", "")</f>
        <v/>
      </c>
      <c r="AV230" s="17" t="str">
        <f>IF($V230 &gt; 0, "X", "")</f>
        <v/>
      </c>
      <c r="AW230" s="17" t="str">
        <f>IF($T230 &gt; 0, "X", "")</f>
        <v/>
      </c>
      <c r="AX230" s="19" t="str">
        <f>IF(AND(NOT(ISBLANK($Q230)), ISBLANK($O230), ISBLANK($P230)), "X", "")</f>
        <v>X</v>
      </c>
      <c r="AY230" s="19" t="str">
        <f>IF(OR($L230="bowl", $L230="wild"), "X", "")</f>
        <v/>
      </c>
    </row>
    <row r="231" spans="1:51" ht="15.75" x14ac:dyDescent="0.5">
      <c r="A231" s="40" t="s">
        <v>763</v>
      </c>
      <c r="B231" s="40" t="s">
        <v>764</v>
      </c>
      <c r="C231" s="17" t="s">
        <v>55</v>
      </c>
      <c r="D231" s="57" t="s">
        <v>56</v>
      </c>
      <c r="E231" s="16" t="s">
        <v>81</v>
      </c>
      <c r="F231" s="18" t="s">
        <v>765</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IF(ISBLANK($X231), SUM(R231:W231), 1)</f>
        <v>1</v>
      </c>
      <c r="AA231" s="19" t="s">
        <v>9</v>
      </c>
      <c r="AB231" s="19" t="s">
        <v>9</v>
      </c>
      <c r="AC231" s="22" t="s">
        <v>9</v>
      </c>
      <c r="AD231" s="19" t="s">
        <v>9</v>
      </c>
      <c r="AE231" s="19" t="str">
        <f>IF(K231&lt;4,"X","")</f>
        <v>X</v>
      </c>
      <c r="AF231" s="19" t="str">
        <f>IF(COUNTBLANK(O231:Q231)&lt;=1,"X","")</f>
        <v>X</v>
      </c>
      <c r="AG231" s="19">
        <f>$I231</f>
        <v>0</v>
      </c>
      <c r="AH231" s="19" t="str">
        <f>IF($S231 &gt; 0, "X", "")</f>
        <v>X</v>
      </c>
      <c r="AI231" s="17" t="str">
        <f>IF(ISNUMBER(SEARCH("tuck", $F231, 1)), "X", "")</f>
        <v/>
      </c>
      <c r="AJ231" s="17" t="str">
        <f>IF(AND(SUM(R231:W231) = 3, ISBLANK($X231)), "X", "")</f>
        <v/>
      </c>
      <c r="AK231" s="19" t="str">
        <f>IF(OR($L231="ground", $L231="wild"), "X", "")</f>
        <v>X</v>
      </c>
      <c r="AL231" s="19">
        <f>$H231</f>
        <v>0</v>
      </c>
      <c r="AM231" s="17" t="str">
        <f>IF($U231 &gt; 0, "X", "")</f>
        <v/>
      </c>
      <c r="AN231" s="19" t="str">
        <f>IF(AND($R231 &gt; 0, ISBLANK($W231), ISBLANK($S231), ISBLANK($T231), ISBLANK($U231), ISBLANK($V231)), "X", "")</f>
        <v/>
      </c>
      <c r="AO231" s="19" t="str">
        <f>IF(AND(NOT(ISBLANK($O231)), ISBLANK($P231), ISBLANK($Q231)), "X", "")</f>
        <v/>
      </c>
      <c r="AP231" s="19" t="str">
        <f>IF(N231&gt;65,"X","")</f>
        <v/>
      </c>
      <c r="AQ231" s="19" t="str">
        <f>IF(OR($L231="cavity", $L231="wild"), "X", "")</f>
        <v/>
      </c>
      <c r="AR231" s="17" t="str">
        <f>IF($W231 &gt; 0, "X", "")</f>
        <v/>
      </c>
      <c r="AS231" s="19" t="str">
        <f>IF(N231&lt;=30,"X","")</f>
        <v>X</v>
      </c>
      <c r="AT231" s="19" t="str">
        <f>IF(OR($L231="platform", $L231="wild"), "X", "")</f>
        <v/>
      </c>
      <c r="AU231" s="19" t="str">
        <f>IF(AND(NOT(ISBLANK($P231)), ISBLANK($Q231), ISBLANK($O231)), "X", "")</f>
        <v/>
      </c>
      <c r="AV231" s="17" t="str">
        <f>IF($V231 &gt; 0, "X", "")</f>
        <v/>
      </c>
      <c r="AW231" s="17" t="str">
        <f>IF($T231 &gt; 0, "X", "")</f>
        <v>X</v>
      </c>
      <c r="AX231" s="19" t="str">
        <f>IF(AND(NOT(ISBLANK($Q231)), ISBLANK($O231), ISBLANK($P231)), "X", "")</f>
        <v/>
      </c>
      <c r="AY231" s="19" t="str">
        <f>IF(OR($L231="bowl", $L231="wild"), "X", "")</f>
        <v/>
      </c>
    </row>
    <row r="232" spans="1:51" ht="15.75" x14ac:dyDescent="0.5">
      <c r="A232" s="40" t="s">
        <v>766</v>
      </c>
      <c r="B232" s="40" t="s">
        <v>767</v>
      </c>
      <c r="C232" s="17" t="s">
        <v>55</v>
      </c>
      <c r="D232" s="57" t="s">
        <v>85</v>
      </c>
      <c r="E232" s="16" t="s">
        <v>118</v>
      </c>
      <c r="F232" s="40" t="s">
        <v>149</v>
      </c>
      <c r="G232" s="40" t="s">
        <v>855</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IF(ISBLANK($X232), SUM(R232:W232), 1)</f>
        <v>2</v>
      </c>
      <c r="AA232" s="19" t="s">
        <v>9</v>
      </c>
      <c r="AB232" s="19" t="s">
        <v>9</v>
      </c>
      <c r="AC232" s="22" t="s">
        <v>60</v>
      </c>
      <c r="AD232" s="19" t="s">
        <v>9</v>
      </c>
      <c r="AE232" s="19" t="str">
        <f>IF(K232&lt;4,"X","")</f>
        <v>X</v>
      </c>
      <c r="AF232" s="19" t="str">
        <f>IF(COUNTBLANK(O232:Q232)&lt;=1,"X","")</f>
        <v/>
      </c>
      <c r="AG232" s="19">
        <f>$I232</f>
        <v>0</v>
      </c>
      <c r="AH232" s="19" t="str">
        <f>IF($S232 &gt; 0, "X", "")</f>
        <v>X</v>
      </c>
      <c r="AI232" s="17" t="str">
        <f>IF(ISNUMBER(SEARCH("tuck", $F232, 1)), "X", "")</f>
        <v/>
      </c>
      <c r="AJ232" s="17" t="str">
        <f>IF(AND(SUM(R232:W232) = 3, ISBLANK($X232)), "X", "")</f>
        <v/>
      </c>
      <c r="AK232" s="19" t="str">
        <f>IF(OR($L232="ground", $L232="wild"), "X", "")</f>
        <v>X</v>
      </c>
      <c r="AL232" s="19">
        <f>$H232</f>
        <v>0</v>
      </c>
      <c r="AM232" s="17" t="str">
        <f>IF($U232 &gt; 0, "X", "")</f>
        <v/>
      </c>
      <c r="AN232" s="19" t="str">
        <f>IF(AND($R232 &gt; 0, ISBLANK($W232), ISBLANK($S232), ISBLANK($T232), ISBLANK($U232), ISBLANK($V232)), "X", "")</f>
        <v/>
      </c>
      <c r="AO232" s="19" t="str">
        <f>IF(AND(NOT(ISBLANK($O232)), ISBLANK($P232), ISBLANK($Q232)), "X", "")</f>
        <v/>
      </c>
      <c r="AP232" s="19" t="str">
        <f>IF(N232&gt;65,"X","")</f>
        <v/>
      </c>
      <c r="AQ232" s="19" t="str">
        <f>IF(OR($L232="cavity", $L232="wild"), "X", "")</f>
        <v/>
      </c>
      <c r="AR232" s="17" t="str">
        <f>IF($W232 &gt; 0, "X", "")</f>
        <v/>
      </c>
      <c r="AS232" s="19" t="str">
        <f>IF(N232&lt;=30,"X","")</f>
        <v>X</v>
      </c>
      <c r="AT232" s="19" t="str">
        <f>IF(OR($L232="platform", $L232="wild"), "X", "")</f>
        <v/>
      </c>
      <c r="AU232" s="19" t="str">
        <f>IF(AND(NOT(ISBLANK($P232)), ISBLANK($Q232), ISBLANK($O232)), "X", "")</f>
        <v>X</v>
      </c>
      <c r="AV232" s="17" t="str">
        <f>IF($V232 &gt; 0, "X", "")</f>
        <v/>
      </c>
      <c r="AW232" s="17" t="str">
        <f>IF($T232 &gt; 0, "X", "")</f>
        <v/>
      </c>
      <c r="AX232" s="19" t="str">
        <f>IF(AND(NOT(ISBLANK($Q232)), ISBLANK($O232), ISBLANK($P232)), "X", "")</f>
        <v/>
      </c>
      <c r="AY232" s="19" t="str">
        <f>IF(OR($L232="bowl", $L232="wild"), "X", "")</f>
        <v/>
      </c>
    </row>
    <row r="233" spans="1:51" ht="15.75" x14ac:dyDescent="0.5">
      <c r="A233" s="39" t="s">
        <v>446</v>
      </c>
      <c r="B233" s="39" t="s">
        <v>447</v>
      </c>
      <c r="C233" s="17" t="s">
        <v>69</v>
      </c>
      <c r="D233" s="57" t="s">
        <v>56</v>
      </c>
      <c r="E233" s="30" t="s">
        <v>73</v>
      </c>
      <c r="F233" s="18" t="s">
        <v>448</v>
      </c>
      <c r="G233" s="40" t="s">
        <v>868</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IF(ISBLANK($X233), SUM(R233:W233), 1)</f>
        <v>2</v>
      </c>
      <c r="AA233" s="19" t="s">
        <v>9</v>
      </c>
      <c r="AB233" s="19" t="s">
        <v>9</v>
      </c>
      <c r="AC233" s="22" t="s">
        <v>9</v>
      </c>
      <c r="AD233" s="19" t="s">
        <v>9</v>
      </c>
      <c r="AE233" s="19" t="str">
        <f>IF(K233&lt;4,"X","")</f>
        <v>X</v>
      </c>
      <c r="AF233" s="19" t="str">
        <f>IF(COUNTBLANK(O233:Q233)&lt;=1,"X","")</f>
        <v/>
      </c>
      <c r="AG233" s="19">
        <f>$I233</f>
        <v>0</v>
      </c>
      <c r="AH233" s="19" t="str">
        <f>IF($S233 &gt; 0, "X", "")</f>
        <v/>
      </c>
      <c r="AI233" s="17" t="str">
        <f>IF(ISNUMBER(SEARCH("tuck", $F233, 1)), "X", "")</f>
        <v/>
      </c>
      <c r="AJ233" s="17" t="str">
        <f>IF(AND(SUM(R233:W233) = 3, ISBLANK($X233)), "X", "")</f>
        <v/>
      </c>
      <c r="AK233" s="19" t="str">
        <f>IF(OR($L233="ground", $L233="wild"), "X", "")</f>
        <v/>
      </c>
      <c r="AL233" s="19">
        <f>$H233</f>
        <v>0</v>
      </c>
      <c r="AM233" s="17" t="str">
        <f>IF($U233 &gt; 0, "X", "")</f>
        <v>X</v>
      </c>
      <c r="AN233" s="19" t="str">
        <f>IF(AND($R233 &gt; 0, ISBLANK($W233), ISBLANK($S233), ISBLANK($T233), ISBLANK($U233), ISBLANK($V233)), "X", "")</f>
        <v/>
      </c>
      <c r="AO233" s="19" t="str">
        <f>IF(AND(NOT(ISBLANK($O233)), ISBLANK($P233), ISBLANK($Q233)), "X", "")</f>
        <v/>
      </c>
      <c r="AP233" s="19" t="str">
        <f>IF(N233&gt;65,"X","")</f>
        <v>X</v>
      </c>
      <c r="AQ233" s="19" t="str">
        <f>IF(OR($L233="cavity", $L233="wild"), "X", "")</f>
        <v/>
      </c>
      <c r="AR233" s="17" t="str">
        <f>IF($W233 &gt; 0, "X", "")</f>
        <v/>
      </c>
      <c r="AS233" s="19" t="str">
        <f>IF(N233&lt;=30,"X","")</f>
        <v/>
      </c>
      <c r="AT233" s="19" t="str">
        <f>IF(OR($L233="platform", $L233="wild"), "X", "")</f>
        <v>X</v>
      </c>
      <c r="AU233" s="19" t="str">
        <f>IF(AND(NOT(ISBLANK($P233)), ISBLANK($Q233), ISBLANK($O233)), "X", "")</f>
        <v/>
      </c>
      <c r="AV233" s="17" t="str">
        <f>IF($V233 &gt; 0, "X", "")</f>
        <v/>
      </c>
      <c r="AW233" s="17" t="str">
        <f>IF($T233 &gt; 0, "X", "")</f>
        <v/>
      </c>
      <c r="AX233" s="19" t="str">
        <f>IF(AND(NOT(ISBLANK($Q233)), ISBLANK($O233), ISBLANK($P233)), "X", "")</f>
        <v>X</v>
      </c>
      <c r="AY233" s="19" t="str">
        <f>IF(OR($L233="bowl", $L233="wild"), "X", "")</f>
        <v/>
      </c>
    </row>
    <row r="234" spans="1:51" ht="15.75" x14ac:dyDescent="0.5">
      <c r="A234" s="40" t="s">
        <v>768</v>
      </c>
      <c r="B234" s="40" t="s">
        <v>769</v>
      </c>
      <c r="C234" s="17" t="s">
        <v>55</v>
      </c>
      <c r="D234" s="57" t="s">
        <v>56</v>
      </c>
      <c r="E234" s="16" t="s">
        <v>57</v>
      </c>
      <c r="F234" s="18" t="s">
        <v>58</v>
      </c>
      <c r="G234" s="40" t="s">
        <v>839</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IF(ISBLANK($X234), SUM(R234:W234), 1)</f>
        <v>3</v>
      </c>
      <c r="AA234" s="19" t="s">
        <v>9</v>
      </c>
      <c r="AB234" s="19" t="s">
        <v>9</v>
      </c>
      <c r="AC234" s="22" t="s">
        <v>60</v>
      </c>
      <c r="AD234" s="19" t="s">
        <v>9</v>
      </c>
      <c r="AE234" s="19" t="str">
        <f>IF(K234&lt;4,"X","")</f>
        <v/>
      </c>
      <c r="AF234" s="19" t="str">
        <f>IF(COUNTBLANK(O234:Q234)&lt;=1,"X","")</f>
        <v/>
      </c>
      <c r="AG234" s="19">
        <f>$I234</f>
        <v>0</v>
      </c>
      <c r="AH234" s="19" t="str">
        <f>IF($S234 &gt; 0, "X", "")</f>
        <v>X</v>
      </c>
      <c r="AI234" s="17" t="str">
        <f>IF(ISNUMBER(SEARCH("tuck", $F234, 1)), "X", "")</f>
        <v/>
      </c>
      <c r="AJ234" s="17" t="str">
        <f>IF(AND(SUM(R234:W234) = 3, ISBLANK($X234)), "X", "")</f>
        <v>X</v>
      </c>
      <c r="AK234" s="19" t="str">
        <f>IF(OR($L234="ground", $L234="wild"), "X", "")</f>
        <v/>
      </c>
      <c r="AL234" s="19">
        <f>$H234</f>
        <v>0</v>
      </c>
      <c r="AM234" s="17" t="str">
        <f>IF($U234 &gt; 0, "X", "")</f>
        <v/>
      </c>
      <c r="AN234" s="19" t="str">
        <f>IF(AND($R234 &gt; 0, ISBLANK($W234), ISBLANK($S234), ISBLANK($T234), ISBLANK($U234), ISBLANK($V234)), "X", "")</f>
        <v/>
      </c>
      <c r="AO234" s="19" t="str">
        <f>IF(AND(NOT(ISBLANK($O234)), ISBLANK($P234), ISBLANK($Q234)), "X", "")</f>
        <v>X</v>
      </c>
      <c r="AP234" s="19" t="str">
        <f>IF(N234&gt;65,"X","")</f>
        <v/>
      </c>
      <c r="AQ234" s="19" t="str">
        <f>IF(OR($L234="cavity", $L234="wild"), "X", "")</f>
        <v/>
      </c>
      <c r="AR234" s="17" t="str">
        <f>IF($W234 &gt; 0, "X", "")</f>
        <v>X</v>
      </c>
      <c r="AS234" s="19" t="str">
        <f>IF(N234&lt;=30,"X","")</f>
        <v/>
      </c>
      <c r="AT234" s="19" t="str">
        <f>IF(OR($L234="platform", $L234="wild"), "X", "")</f>
        <v/>
      </c>
      <c r="AU234" s="19" t="str">
        <f>IF(AND(NOT(ISBLANK($P234)), ISBLANK($Q234), ISBLANK($O234)), "X", "")</f>
        <v/>
      </c>
      <c r="AV234" s="17" t="str">
        <f>IF($V234 &gt; 0, "X", "")</f>
        <v/>
      </c>
      <c r="AW234" s="17" t="str">
        <f>IF($T234 &gt; 0, "X", "")</f>
        <v/>
      </c>
      <c r="AX234" s="19" t="str">
        <f>IF(AND(NOT(ISBLANK($Q234)), ISBLANK($O234), ISBLANK($P234)), "X", "")</f>
        <v/>
      </c>
      <c r="AY234" s="19" t="str">
        <f>IF(OR($L234="bowl", $L234="wild"), "X", "")</f>
        <v>X</v>
      </c>
    </row>
    <row r="235" spans="1:51" ht="15.75" x14ac:dyDescent="0.5">
      <c r="A235" s="40" t="s">
        <v>770</v>
      </c>
      <c r="B235" s="40" t="s">
        <v>771</v>
      </c>
      <c r="C235" s="17" t="s">
        <v>55</v>
      </c>
      <c r="D235" s="57" t="s">
        <v>56</v>
      </c>
      <c r="E235" s="16" t="s">
        <v>90</v>
      </c>
      <c r="F235" s="18" t="s">
        <v>189</v>
      </c>
      <c r="G235" s="40" t="s">
        <v>851</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IF(ISBLANK($X235), SUM(R235:W235), 1)</f>
        <v>2</v>
      </c>
      <c r="AA235" s="19" t="s">
        <v>9</v>
      </c>
      <c r="AB235" s="19" t="s">
        <v>9</v>
      </c>
      <c r="AC235" s="22" t="s">
        <v>60</v>
      </c>
      <c r="AD235" s="19" t="s">
        <v>9</v>
      </c>
      <c r="AE235" s="19" t="str">
        <f>IF(K235&lt;4,"X","")</f>
        <v/>
      </c>
      <c r="AF235" s="19" t="str">
        <f>IF(COUNTBLANK(O235:Q235)&lt;=1,"X","")</f>
        <v/>
      </c>
      <c r="AG235" s="19">
        <f>$I235</f>
        <v>0</v>
      </c>
      <c r="AH235" s="19" t="str">
        <f>IF($S235 &gt; 0, "X", "")</f>
        <v/>
      </c>
      <c r="AI235" s="17" t="str">
        <f>IF(ISNUMBER(SEARCH("tuck", $F235, 1)), "X", "")</f>
        <v>X</v>
      </c>
      <c r="AJ235" s="17" t="str">
        <f>IF(AND(SUM(R235:W235) = 3, ISBLANK($X235)), "X", "")</f>
        <v/>
      </c>
      <c r="AK235" s="19" t="str">
        <f>IF(OR($L235="ground", $L235="wild"), "X", "")</f>
        <v/>
      </c>
      <c r="AL235" s="19" t="str">
        <f>$H235</f>
        <v>X</v>
      </c>
      <c r="AM235" s="17" t="str">
        <f>IF($U235 &gt; 0, "X", "")</f>
        <v/>
      </c>
      <c r="AN235" s="19" t="str">
        <f>IF(AND($R235 &gt; 0, ISBLANK($W235), ISBLANK($S235), ISBLANK($T235), ISBLANK($U235), ISBLANK($V235)), "X", "")</f>
        <v/>
      </c>
      <c r="AO235" s="19" t="str">
        <f>IF(AND(NOT(ISBLANK($O235)), ISBLANK($P235), ISBLANK($Q235)), "X", "")</f>
        <v/>
      </c>
      <c r="AP235" s="19" t="str">
        <f>IF(N235&gt;65,"X","")</f>
        <v>X</v>
      </c>
      <c r="AQ235" s="19" t="str">
        <f>IF(OR($L235="cavity", $L235="wild"), "X", "")</f>
        <v/>
      </c>
      <c r="AR235" s="17" t="str">
        <f>IF($W235 &gt; 0, "X", "")</f>
        <v/>
      </c>
      <c r="AS235" s="19" t="str">
        <f>IF(N235&lt;=30,"X","")</f>
        <v/>
      </c>
      <c r="AT235" s="19" t="str">
        <f>IF(OR($L235="platform", $L235="wild"), "X", "")</f>
        <v>X</v>
      </c>
      <c r="AU235" s="19" t="str">
        <f>IF(AND(NOT(ISBLANK($P235)), ISBLANK($Q235), ISBLANK($O235)), "X", "")</f>
        <v>X</v>
      </c>
      <c r="AV235" s="17" t="str">
        <f>IF($V235 &gt; 0, "X", "")</f>
        <v>X</v>
      </c>
      <c r="AW235" s="17" t="str">
        <f>IF($T235 &gt; 0, "X", "")</f>
        <v/>
      </c>
      <c r="AX235" s="19" t="str">
        <f>IF(AND(NOT(ISBLANK($Q235)), ISBLANK($O235), ISBLANK($P235)), "X", "")</f>
        <v/>
      </c>
      <c r="AY235" s="19" t="str">
        <f>IF(OR($L235="bowl", $L235="wild"), "X", "")</f>
        <v/>
      </c>
    </row>
    <row r="236" spans="1:51" ht="15.75" x14ac:dyDescent="0.5">
      <c r="A236" s="39" t="s">
        <v>449</v>
      </c>
      <c r="B236" s="39" t="s">
        <v>450</v>
      </c>
      <c r="C236" s="17" t="s">
        <v>69</v>
      </c>
      <c r="D236" s="5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IF(ISBLANK($X236), SUM(R236:W236), 1)</f>
        <v>3</v>
      </c>
      <c r="AA236" s="19" t="s">
        <v>9</v>
      </c>
      <c r="AB236" s="19" t="s">
        <v>9</v>
      </c>
      <c r="AC236" s="22" t="s">
        <v>60</v>
      </c>
      <c r="AD236" s="19" t="s">
        <v>9</v>
      </c>
      <c r="AE236" s="19" t="str">
        <f>IF(K236&lt;4,"X","")</f>
        <v/>
      </c>
      <c r="AF236" s="19" t="str">
        <f>IF(COUNTBLANK(O236:Q236)&lt;=1,"X","")</f>
        <v/>
      </c>
      <c r="AG236" s="19">
        <f>$I236</f>
        <v>0</v>
      </c>
      <c r="AH236" s="19" t="str">
        <f>IF($S236 &gt; 0, "X", "")</f>
        <v>X</v>
      </c>
      <c r="AI236" s="17" t="str">
        <f>IF(ISNUMBER(SEARCH("tuck", $F236, 1)), "X", "")</f>
        <v/>
      </c>
      <c r="AJ236" s="17" t="str">
        <f>IF(AND(SUM(R236:W236) = 3, ISBLANK($X236)), "X", "")</f>
        <v>X</v>
      </c>
      <c r="AK236" s="19" t="str">
        <f>IF(OR($L236="ground", $L236="wild"), "X", "")</f>
        <v>X</v>
      </c>
      <c r="AL236" s="19">
        <f>$H236</f>
        <v>0</v>
      </c>
      <c r="AM236" s="17" t="str">
        <f>IF($U236 &gt; 0, "X", "")</f>
        <v/>
      </c>
      <c r="AN236" s="19" t="str">
        <f>IF(AND($R236 &gt; 0, ISBLANK($W236), ISBLANK($S236), ISBLANK($T236), ISBLANK($U236), ISBLANK($V236)), "X", "")</f>
        <v/>
      </c>
      <c r="AO236" s="19" t="str">
        <f>IF(AND(NOT(ISBLANK($O236)), ISBLANK($P236), ISBLANK($Q236)), "X", "")</f>
        <v/>
      </c>
      <c r="AP236" s="19" t="str">
        <f>IF(N236&gt;65,"X","")</f>
        <v/>
      </c>
      <c r="AQ236" s="19" t="str">
        <f>IF(OR($L236="cavity", $L236="wild"), "X", "")</f>
        <v/>
      </c>
      <c r="AR236" s="17" t="str">
        <f>IF($W236 &gt; 0, "X", "")</f>
        <v/>
      </c>
      <c r="AS236" s="19" t="str">
        <f>IF(N236&lt;=30,"X","")</f>
        <v/>
      </c>
      <c r="AT236" s="19" t="str">
        <f>IF(OR($L236="platform", $L236="wild"), "X", "")</f>
        <v/>
      </c>
      <c r="AU236" s="19" t="str">
        <f>IF(AND(NOT(ISBLANK($P236)), ISBLANK($Q236), ISBLANK($O236)), "X", "")</f>
        <v>X</v>
      </c>
      <c r="AV236" s="17" t="str">
        <f>IF($V236 &gt; 0, "X", "")</f>
        <v/>
      </c>
      <c r="AW236" s="17" t="str">
        <f>IF($T236 &gt; 0, "X", "")</f>
        <v/>
      </c>
      <c r="AX236" s="19" t="str">
        <f>IF(AND(NOT(ISBLANK($Q236)), ISBLANK($O236), ISBLANK($P236)), "X", "")</f>
        <v/>
      </c>
      <c r="AY236" s="19" t="str">
        <f>IF(OR($L236="bowl", $L236="wild"), "X", "")</f>
        <v/>
      </c>
    </row>
    <row r="237" spans="1:51" ht="15.75" x14ac:dyDescent="0.5">
      <c r="A237" s="40" t="s">
        <v>773</v>
      </c>
      <c r="B237" s="40" t="s">
        <v>774</v>
      </c>
      <c r="C237" s="17" t="s">
        <v>55</v>
      </c>
      <c r="D237" s="57" t="s">
        <v>56</v>
      </c>
      <c r="E237" s="16" t="s">
        <v>10</v>
      </c>
      <c r="F237" s="18" t="s">
        <v>78</v>
      </c>
      <c r="G237" s="40" t="s">
        <v>849</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IF(ISBLANK($X237), SUM(R237:W237), 1)</f>
        <v>2</v>
      </c>
      <c r="AA237" s="19" t="s">
        <v>9</v>
      </c>
      <c r="AB237" s="19" t="s">
        <v>9</v>
      </c>
      <c r="AC237" s="22" t="s">
        <v>9</v>
      </c>
      <c r="AD237" s="19" t="s">
        <v>9</v>
      </c>
      <c r="AE237" s="19" t="str">
        <f>IF(K237&lt;4,"X","")</f>
        <v>X</v>
      </c>
      <c r="AF237" s="19" t="str">
        <f>IF(COUNTBLANK(O237:Q237)&lt;=1,"X","")</f>
        <v/>
      </c>
      <c r="AG237" s="19" t="str">
        <f>$I237</f>
        <v>X</v>
      </c>
      <c r="AH237" s="19" t="str">
        <f>IF($S237 &gt; 0, "X", "")</f>
        <v/>
      </c>
      <c r="AI237" s="17" t="str">
        <f>IF(ISNUMBER(SEARCH("tuck", $F237, 1)), "X", "")</f>
        <v>X</v>
      </c>
      <c r="AJ237" s="17" t="str">
        <f>IF(AND(SUM(R237:W237) = 3, ISBLANK($X237)), "X", "")</f>
        <v/>
      </c>
      <c r="AK237" s="19" t="str">
        <f>IF(OR($L237="ground", $L237="wild"), "X", "")</f>
        <v/>
      </c>
      <c r="AL237" s="19">
        <f>$H237</f>
        <v>0</v>
      </c>
      <c r="AM237" s="17" t="str">
        <f>IF($U237 &gt; 0, "X", "")</f>
        <v/>
      </c>
      <c r="AN237" s="19" t="str">
        <f>IF(AND($R237 &gt; 0, ISBLANK($W237), ISBLANK($S237), ISBLANK($T237), ISBLANK($U237), ISBLANK($V237)), "X", "")</f>
        <v/>
      </c>
      <c r="AO237" s="19" t="str">
        <f>IF(AND(NOT(ISBLANK($O237)), ISBLANK($P237), ISBLANK($Q237)), "X", "")</f>
        <v/>
      </c>
      <c r="AP237" s="19" t="str">
        <f>IF(N237&gt;65,"X","")</f>
        <v/>
      </c>
      <c r="AQ237" s="19" t="str">
        <f>IF(OR($L237="cavity", $L237="wild"), "X", "")</f>
        <v>X</v>
      </c>
      <c r="AR237" s="17" t="str">
        <f>IF($W237 &gt; 0, "X", "")</f>
        <v/>
      </c>
      <c r="AS237" s="19" t="str">
        <f>IF(N237&lt;=30,"X","")</f>
        <v/>
      </c>
      <c r="AT237" s="19" t="str">
        <f>IF(OR($L237="platform", $L237="wild"), "X", "")</f>
        <v/>
      </c>
      <c r="AU237" s="19" t="str">
        <f>IF(AND(NOT(ISBLANK($P237)), ISBLANK($Q237), ISBLANK($O237)), "X", "")</f>
        <v/>
      </c>
      <c r="AV237" s="17" t="str">
        <f>IF($V237 &gt; 0, "X", "")</f>
        <v/>
      </c>
      <c r="AW237" s="17" t="str">
        <f>IF($T237 &gt; 0, "X", "")</f>
        <v>X</v>
      </c>
      <c r="AX237" s="19" t="str">
        <f>IF(AND(NOT(ISBLANK($Q237)), ISBLANK($O237), ISBLANK($P237)), "X", "")</f>
        <v>X</v>
      </c>
      <c r="AY237" s="19" t="str">
        <f>IF(OR($L237="bowl", $L237="wild"), "X", "")</f>
        <v/>
      </c>
    </row>
    <row r="238" spans="1:51" ht="15.75" x14ac:dyDescent="0.5">
      <c r="A238" s="40" t="s">
        <v>775</v>
      </c>
      <c r="B238" s="40" t="s">
        <v>776</v>
      </c>
      <c r="C238" s="17" t="s">
        <v>55</v>
      </c>
      <c r="D238" s="57"/>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IF(ISBLANK($X238), SUM(R238:W238), 1)</f>
        <v>3</v>
      </c>
      <c r="AA238" s="19" t="s">
        <v>9</v>
      </c>
      <c r="AB238" s="19" t="s">
        <v>9</v>
      </c>
      <c r="AC238" s="22" t="s">
        <v>9</v>
      </c>
      <c r="AD238" s="19" t="s">
        <v>9</v>
      </c>
      <c r="AE238" s="19" t="str">
        <f>IF(K238&lt;4,"X","")</f>
        <v/>
      </c>
      <c r="AF238" s="19" t="str">
        <f>IF(COUNTBLANK(O238:Q238)&lt;=1,"X","")</f>
        <v/>
      </c>
      <c r="AG238" s="19">
        <f>$I238</f>
        <v>0</v>
      </c>
      <c r="AH238" s="19" t="str">
        <f>IF($S238 &gt; 0, "X", "")</f>
        <v>X</v>
      </c>
      <c r="AI238" s="17" t="str">
        <f>IF(ISNUMBER(SEARCH("tuck", $F238, 1)), "X", "")</f>
        <v/>
      </c>
      <c r="AJ238" s="17" t="str">
        <f>IF(AND(SUM(R238:W238) = 3, ISBLANK($X238)), "X", "")</f>
        <v>X</v>
      </c>
      <c r="AK238" s="19" t="str">
        <f>IF(OR($L238="ground", $L238="wild"), "X", "")</f>
        <v>X</v>
      </c>
      <c r="AL238" s="19">
        <f>$H238</f>
        <v>0</v>
      </c>
      <c r="AM238" s="17" t="str">
        <f>IF($U238 &gt; 0, "X", "")</f>
        <v/>
      </c>
      <c r="AN238" s="19" t="str">
        <f>IF(AND($R238 &gt; 0, ISBLANK($W238), ISBLANK($S238), ISBLANK($T238), ISBLANK($U238), ISBLANK($V238)), "X", "")</f>
        <v/>
      </c>
      <c r="AO238" s="19" t="str">
        <f>IF(AND(NOT(ISBLANK($O238)), ISBLANK($P238), ISBLANK($Q238)), "X", "")</f>
        <v/>
      </c>
      <c r="AP238" s="19" t="str">
        <f>IF(N238&gt;65,"X","")</f>
        <v>X</v>
      </c>
      <c r="AQ238" s="19" t="str">
        <f>IF(OR($L238="cavity", $L238="wild"), "X", "")</f>
        <v/>
      </c>
      <c r="AR238" s="17" t="str">
        <f>IF($W238 &gt; 0, "X", "")</f>
        <v>X</v>
      </c>
      <c r="AS238" s="19" t="str">
        <f>IF(N238&lt;=30,"X","")</f>
        <v/>
      </c>
      <c r="AT238" s="19" t="str">
        <f>IF(OR($L238="platform", $L238="wild"), "X", "")</f>
        <v/>
      </c>
      <c r="AU238" s="19" t="str">
        <f>IF(AND(NOT(ISBLANK($P238)), ISBLANK($Q238), ISBLANK($O238)), "X", "")</f>
        <v/>
      </c>
      <c r="AV238" s="17" t="str">
        <f>IF($V238 &gt; 0, "X", "")</f>
        <v/>
      </c>
      <c r="AW238" s="17" t="str">
        <f>IF($T238 &gt; 0, "X", "")</f>
        <v/>
      </c>
      <c r="AX238" s="19" t="str">
        <f>IF(AND(NOT(ISBLANK($Q238)), ISBLANK($O238), ISBLANK($P238)), "X", "")</f>
        <v>X</v>
      </c>
      <c r="AY238" s="19" t="str">
        <f>IF(OR($L238="bowl", $L238="wild"), "X", "")</f>
        <v/>
      </c>
    </row>
    <row r="239" spans="1:51" ht="15.75" x14ac:dyDescent="0.5">
      <c r="A239" s="40" t="s">
        <v>777</v>
      </c>
      <c r="B239" s="40" t="s">
        <v>778</v>
      </c>
      <c r="C239" s="17" t="s">
        <v>55</v>
      </c>
      <c r="D239" s="57" t="s">
        <v>85</v>
      </c>
      <c r="E239" s="16" t="s">
        <v>118</v>
      </c>
      <c r="F239" s="18" t="s">
        <v>495</v>
      </c>
      <c r="G239" s="40" t="s">
        <v>856</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IF(ISBLANK($X239), SUM(R239:W239), 1)</f>
        <v>1</v>
      </c>
      <c r="AA239" s="19" t="s">
        <v>9</v>
      </c>
      <c r="AB239" s="19" t="s">
        <v>9</v>
      </c>
      <c r="AC239" s="22" t="s">
        <v>9</v>
      </c>
      <c r="AD239" s="19" t="s">
        <v>9</v>
      </c>
      <c r="AE239" s="19" t="str">
        <f>IF(K239&lt;4,"X","")</f>
        <v>X</v>
      </c>
      <c r="AF239" s="19" t="str">
        <f>IF(COUNTBLANK(O239:Q239)&lt;=1,"X","")</f>
        <v/>
      </c>
      <c r="AG239" s="19">
        <f>$I239</f>
        <v>0</v>
      </c>
      <c r="AH239" s="19" t="str">
        <f>IF($S239 &gt; 0, "X", "")</f>
        <v>X</v>
      </c>
      <c r="AI239" s="17" t="str">
        <f>IF(ISNUMBER(SEARCH("tuck", $F239, 1)), "X", "")</f>
        <v/>
      </c>
      <c r="AJ239" s="17" t="str">
        <f>IF(AND(SUM(R239:W239) = 3, ISBLANK($X239)), "X", "")</f>
        <v/>
      </c>
      <c r="AK239" s="19" t="str">
        <f>IF(OR($L239="ground", $L239="wild"), "X", "")</f>
        <v/>
      </c>
      <c r="AL239" s="19">
        <f>$H239</f>
        <v>0</v>
      </c>
      <c r="AM239" s="17" t="str">
        <f>IF($U239 &gt; 0, "X", "")</f>
        <v/>
      </c>
      <c r="AN239" s="19" t="str">
        <f>IF(AND($R239 &gt; 0, ISBLANK($W239), ISBLANK($S239), ISBLANK($T239), ISBLANK($U239), ISBLANK($V239)), "X", "")</f>
        <v/>
      </c>
      <c r="AO239" s="19" t="str">
        <f>IF(AND(NOT(ISBLANK($O239)), ISBLANK($P239), ISBLANK($Q239)), "X", "")</f>
        <v>X</v>
      </c>
      <c r="AP239" s="19" t="str">
        <f>IF(N239&gt;65,"X","")</f>
        <v/>
      </c>
      <c r="AQ239" s="19" t="str">
        <f>IF(OR($L239="cavity", $L239="wild"), "X", "")</f>
        <v>X</v>
      </c>
      <c r="AR239" s="17" t="str">
        <f>IF($W239 &gt; 0, "X", "")</f>
        <v/>
      </c>
      <c r="AS239" s="19" t="str">
        <f>IF(N239&lt;=30,"X","")</f>
        <v>X</v>
      </c>
      <c r="AT239" s="19" t="str">
        <f>IF(OR($L239="platform", $L239="wild"), "X", "")</f>
        <v/>
      </c>
      <c r="AU239" s="19" t="str">
        <f>IF(AND(NOT(ISBLANK($P239)), ISBLANK($Q239), ISBLANK($O239)), "X", "")</f>
        <v/>
      </c>
      <c r="AV239" s="17" t="str">
        <f>IF($V239 &gt; 0, "X", "")</f>
        <v/>
      </c>
      <c r="AW239" s="17" t="str">
        <f>IF($T239 &gt; 0, "X", "")</f>
        <v>X</v>
      </c>
      <c r="AX239" s="19" t="str">
        <f>IF(AND(NOT(ISBLANK($Q239)), ISBLANK($O239), ISBLANK($P239)), "X", "")</f>
        <v/>
      </c>
      <c r="AY239" s="19" t="str">
        <f>IF(OR($L239="bowl", $L239="wild"), "X", "")</f>
        <v/>
      </c>
    </row>
    <row r="240" spans="1:51" ht="15.75" x14ac:dyDescent="0.5">
      <c r="A240" s="40" t="s">
        <v>779</v>
      </c>
      <c r="B240" s="40" t="s">
        <v>780</v>
      </c>
      <c r="C240" s="17" t="s">
        <v>55</v>
      </c>
      <c r="D240" s="57" t="s">
        <v>63</v>
      </c>
      <c r="E240" s="16" t="s">
        <v>133</v>
      </c>
      <c r="F240" s="18" t="s">
        <v>234</v>
      </c>
      <c r="G240" s="40" t="s">
        <v>836</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IF(ISBLANK($X240), SUM(R240:W240), 1)</f>
        <v>0</v>
      </c>
      <c r="AA240" s="19" t="s">
        <v>9</v>
      </c>
      <c r="AB240" s="19" t="s">
        <v>9</v>
      </c>
      <c r="AC240" s="22" t="s">
        <v>9</v>
      </c>
      <c r="AD240" s="19" t="s">
        <v>9</v>
      </c>
      <c r="AE240" s="19" t="str">
        <f>IF(K240&lt;4,"X","")</f>
        <v>X</v>
      </c>
      <c r="AF240" s="19" t="str">
        <f>IF(COUNTBLANK(O240:Q240)&lt;=1,"X","")</f>
        <v>X</v>
      </c>
      <c r="AG240" s="19">
        <f>$I240</f>
        <v>0</v>
      </c>
      <c r="AH240" s="19" t="str">
        <f>IF($S240 &gt; 0, "X", "")</f>
        <v/>
      </c>
      <c r="AI240" s="17" t="str">
        <f>IF(ISNUMBER(SEARCH("tuck", $F240, 1)), "X", "")</f>
        <v/>
      </c>
      <c r="AJ240" s="17" t="str">
        <f>IF(AND(SUM(R240:W240) = 3, ISBLANK($X240)), "X", "")</f>
        <v/>
      </c>
      <c r="AK240" s="19" t="str">
        <f>IF(OR($L240="ground", $L240="wild"), "X", "")</f>
        <v/>
      </c>
      <c r="AL240" s="19">
        <f>$H240</f>
        <v>0</v>
      </c>
      <c r="AM240" s="17" t="str">
        <f>IF($U240 &gt; 0, "X", "")</f>
        <v/>
      </c>
      <c r="AN240" s="19" t="str">
        <f>IF(AND($R240 &gt; 0, ISBLANK($W240), ISBLANK($S240), ISBLANK($T240), ISBLANK($U240), ISBLANK($V240)), "X", "")</f>
        <v/>
      </c>
      <c r="AO240" s="19" t="str">
        <f>IF(AND(NOT(ISBLANK($O240)), ISBLANK($P240), ISBLANK($Q240)), "X", "")</f>
        <v/>
      </c>
      <c r="AP240" s="19" t="str">
        <f>IF(N240&gt;65,"X","")</f>
        <v>X</v>
      </c>
      <c r="AQ240" s="19" t="str">
        <f>IF(OR($L240="cavity", $L240="wild"), "X", "")</f>
        <v>X</v>
      </c>
      <c r="AR240" s="17" t="str">
        <f>IF($W240 &gt; 0, "X", "")</f>
        <v/>
      </c>
      <c r="AS240" s="19" t="str">
        <f>IF(N240&lt;=30,"X","")</f>
        <v/>
      </c>
      <c r="AT240" s="19" t="str">
        <f>IF(OR($L240="platform", $L240="wild"), "X", "")</f>
        <v/>
      </c>
      <c r="AU240" s="19" t="str">
        <f>IF(AND(NOT(ISBLANK($P240)), ISBLANK($Q240), ISBLANK($O240)), "X", "")</f>
        <v/>
      </c>
      <c r="AV240" s="17" t="str">
        <f>IF($V240 &gt; 0, "X", "")</f>
        <v/>
      </c>
      <c r="AW240" s="17" t="str">
        <f>IF($T240 &gt; 0, "X", "")</f>
        <v/>
      </c>
      <c r="AX240" s="19" t="str">
        <f>IF(AND(NOT(ISBLANK($Q240)), ISBLANK($O240), ISBLANK($P240)), "X", "")</f>
        <v/>
      </c>
      <c r="AY240" s="19" t="str">
        <f>IF(OR($L240="bowl", $L240="wild"), "X", "")</f>
        <v/>
      </c>
    </row>
    <row r="241" spans="1:51" ht="15.75" x14ac:dyDescent="0.5">
      <c r="A241" s="39" t="s">
        <v>781</v>
      </c>
      <c r="B241" s="30" t="s">
        <v>782</v>
      </c>
      <c r="C241" s="17" t="s">
        <v>102</v>
      </c>
      <c r="D241" s="57" t="s">
        <v>56</v>
      </c>
      <c r="E241" s="16"/>
      <c r="F241" s="18" t="s">
        <v>783</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IF(ISBLANK($X241), SUM(R241:W241), 1)</f>
        <v>1</v>
      </c>
      <c r="AA241" s="19" t="s">
        <v>9</v>
      </c>
      <c r="AB241" s="19" t="s">
        <v>9</v>
      </c>
      <c r="AC241" s="22" t="s">
        <v>60</v>
      </c>
      <c r="AD241" s="19" t="s">
        <v>9</v>
      </c>
      <c r="AE241" s="19" t="str">
        <f>IF(K241&lt;4,"X","")</f>
        <v>X</v>
      </c>
      <c r="AF241" s="19" t="str">
        <f>IF(COUNTBLANK(O241:Q241)&lt;=1,"X","")</f>
        <v/>
      </c>
      <c r="AG241" s="19" t="str">
        <f>$I241</f>
        <v>X</v>
      </c>
      <c r="AH241" s="19" t="str">
        <f>IF($S241 &gt; 0, "X", "")</f>
        <v/>
      </c>
      <c r="AI241" s="17" t="str">
        <f>IF(ISNUMBER(SEARCH("tuck", $F241, 1)), "X", "")</f>
        <v>X</v>
      </c>
      <c r="AJ241" s="17" t="str">
        <f>IF(AND(SUM(R241:W241) = 3, ISBLANK($X241)), "X", "")</f>
        <v/>
      </c>
      <c r="AK241" s="19" t="str">
        <f>IF(OR($L241="ground", $L241="wild"), "X", "")</f>
        <v/>
      </c>
      <c r="AL241" s="19">
        <f>$H241</f>
        <v>0</v>
      </c>
      <c r="AM241" s="17" t="str">
        <f>IF($U241 &gt; 0, "X", "")</f>
        <v/>
      </c>
      <c r="AN241" s="19" t="str">
        <f>IF(AND($R241 &gt; 0, ISBLANK($W241), ISBLANK($S241), ISBLANK($T241), ISBLANK($U241), ISBLANK($V241)), "X", "")</f>
        <v>X</v>
      </c>
      <c r="AO241" s="19" t="str">
        <f>IF(AND(NOT(ISBLANK($O241)), ISBLANK($P241), ISBLANK($Q241)), "X", "")</f>
        <v>X</v>
      </c>
      <c r="AP241" s="19" t="str">
        <f>IF(N241&gt;65,"X","")</f>
        <v/>
      </c>
      <c r="AQ241" s="19" t="str">
        <f>IF(OR($L241="cavity", $L241="wild"), "X", "")</f>
        <v>X</v>
      </c>
      <c r="AR241" s="17" t="str">
        <f>IF($W241 &gt; 0, "X", "")</f>
        <v/>
      </c>
      <c r="AS241" s="19" t="str">
        <f>IF(N241&lt;=30,"X","")</f>
        <v/>
      </c>
      <c r="AT241" s="19" t="str">
        <f>IF(OR($L241="platform", $L241="wild"), "X", "")</f>
        <v/>
      </c>
      <c r="AU241" s="19" t="str">
        <f>IF(AND(NOT(ISBLANK($P241)), ISBLANK($Q241), ISBLANK($O241)), "X", "")</f>
        <v/>
      </c>
      <c r="AV241" s="17" t="str">
        <f>IF($V241 &gt; 0, "X", "")</f>
        <v/>
      </c>
      <c r="AW241" s="17" t="str">
        <f>IF($T241 &gt; 0, "X", "")</f>
        <v/>
      </c>
      <c r="AX241" s="19" t="str">
        <f>IF(AND(NOT(ISBLANK($Q241)), ISBLANK($O241), ISBLANK($P241)), "X", "")</f>
        <v/>
      </c>
      <c r="AY241" s="19" t="str">
        <f>IF(OR($L241="bowl", $L241="wild"), "X", "")</f>
        <v/>
      </c>
    </row>
    <row r="242" spans="1:51" ht="15.75" x14ac:dyDescent="0.5">
      <c r="A242" s="40" t="s">
        <v>784</v>
      </c>
      <c r="B242" s="40" t="s">
        <v>785</v>
      </c>
      <c r="C242" s="17" t="s">
        <v>55</v>
      </c>
      <c r="D242" s="57" t="s">
        <v>56</v>
      </c>
      <c r="E242" s="16" t="s">
        <v>10</v>
      </c>
      <c r="F242" s="18" t="s">
        <v>78</v>
      </c>
      <c r="G242" s="40" t="s">
        <v>849</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IF(ISBLANK($X242), SUM(R242:W242), 1)</f>
        <v>2</v>
      </c>
      <c r="AA242" s="19" t="s">
        <v>9</v>
      </c>
      <c r="AB242" s="19" t="s">
        <v>9</v>
      </c>
      <c r="AC242" s="22" t="s">
        <v>9</v>
      </c>
      <c r="AD242" s="19" t="s">
        <v>60</v>
      </c>
      <c r="AE242" s="19" t="str">
        <f>IF(K242&lt;4,"X","")</f>
        <v>X</v>
      </c>
      <c r="AF242" s="19" t="str">
        <f>IF(COUNTBLANK(O242:Q242)&lt;=1,"X","")</f>
        <v>X</v>
      </c>
      <c r="AG242" s="19" t="str">
        <f>$I242</f>
        <v>X</v>
      </c>
      <c r="AH242" s="19" t="str">
        <f>IF($S242 &gt; 0, "X", "")</f>
        <v/>
      </c>
      <c r="AI242" s="17" t="str">
        <f>IF(ISNUMBER(SEARCH("tuck", $F242, 1)), "X", "")</f>
        <v>X</v>
      </c>
      <c r="AJ242" s="17" t="str">
        <f>IF(AND(SUM(R242:W242) = 3, ISBLANK($X242)), "X", "")</f>
        <v/>
      </c>
      <c r="AK242" s="19" t="str">
        <f>IF(OR($L242="ground", $L242="wild"), "X", "")</f>
        <v/>
      </c>
      <c r="AL242" s="19">
        <f>$H242</f>
        <v>0</v>
      </c>
      <c r="AM242" s="17" t="str">
        <f>IF($U242 &gt; 0, "X", "")</f>
        <v/>
      </c>
      <c r="AN242" s="19" t="str">
        <f>IF(AND($R242 &gt; 0, ISBLANK($W242), ISBLANK($S242), ISBLANK($T242), ISBLANK($U242), ISBLANK($V242)), "X", "")</f>
        <v>X</v>
      </c>
      <c r="AO242" s="19" t="str">
        <f>IF(AND(NOT(ISBLANK($O242)), ISBLANK($P242), ISBLANK($Q242)), "X", "")</f>
        <v/>
      </c>
      <c r="AP242" s="19" t="str">
        <f>IF(N242&gt;65,"X","")</f>
        <v/>
      </c>
      <c r="AQ242" s="19" t="str">
        <f>IF(OR($L242="cavity", $L242="wild"), "X", "")</f>
        <v>X</v>
      </c>
      <c r="AR242" s="17" t="str">
        <f>IF($W242 &gt; 0, "X", "")</f>
        <v/>
      </c>
      <c r="AS242" s="19" t="str">
        <f>IF(N242&lt;=30,"X","")</f>
        <v/>
      </c>
      <c r="AT242" s="19" t="str">
        <f>IF(OR($L242="platform", $L242="wild"), "X", "")</f>
        <v/>
      </c>
      <c r="AU242" s="19" t="str">
        <f>IF(AND(NOT(ISBLANK($P242)), ISBLANK($Q242), ISBLANK($O242)), "X", "")</f>
        <v/>
      </c>
      <c r="AV242" s="17" t="str">
        <f>IF($V242 &gt; 0, "X", "")</f>
        <v/>
      </c>
      <c r="AW242" s="17" t="str">
        <f>IF($T242 &gt; 0, "X", "")</f>
        <v/>
      </c>
      <c r="AX242" s="19" t="str">
        <f>IF(AND(NOT(ISBLANK($Q242)), ISBLANK($O242), ISBLANK($P242)), "X", "")</f>
        <v/>
      </c>
      <c r="AY242" s="19" t="str">
        <f>IF(OR($L242="bowl", $L242="wild"), "X", "")</f>
        <v/>
      </c>
    </row>
    <row r="243" spans="1:51" ht="15.75" x14ac:dyDescent="0.5">
      <c r="A243" s="40" t="s">
        <v>786</v>
      </c>
      <c r="B243" s="40" t="s">
        <v>787</v>
      </c>
      <c r="C243" s="17" t="s">
        <v>55</v>
      </c>
      <c r="D243" s="57" t="s">
        <v>56</v>
      </c>
      <c r="E243" s="16" t="s">
        <v>64</v>
      </c>
      <c r="F243" s="18" t="s">
        <v>788</v>
      </c>
      <c r="G243" s="40" t="s">
        <v>841</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IF(ISBLANK($X243), SUM(R243:W243), 1)</f>
        <v>2</v>
      </c>
      <c r="AA243" s="19" t="s">
        <v>9</v>
      </c>
      <c r="AB243" s="19" t="s">
        <v>60</v>
      </c>
      <c r="AC243" s="22" t="s">
        <v>9</v>
      </c>
      <c r="AD243" s="19" t="s">
        <v>9</v>
      </c>
      <c r="AE243" s="19" t="str">
        <f>IF(K243&lt;4,"X","")</f>
        <v>X</v>
      </c>
      <c r="AF243" s="19" t="str">
        <f>IF(COUNTBLANK(O243:Q243)&lt;=1,"X","")</f>
        <v/>
      </c>
      <c r="AG243" s="19">
        <f>$I243</f>
        <v>0</v>
      </c>
      <c r="AH243" s="19" t="str">
        <f>IF($S243 &gt; 0, "X", "")</f>
        <v>X</v>
      </c>
      <c r="AI243" s="17" t="str">
        <f>IF(ISNUMBER(SEARCH("tuck", $F243, 1)), "X", "")</f>
        <v/>
      </c>
      <c r="AJ243" s="17" t="str">
        <f>IF(AND(SUM(R243:W243) = 3, ISBLANK($X243)), "X", "")</f>
        <v/>
      </c>
      <c r="AK243" s="19" t="str">
        <f>IF(OR($L243="ground", $L243="wild"), "X", "")</f>
        <v>X</v>
      </c>
      <c r="AL243" s="19">
        <f>$H243</f>
        <v>0</v>
      </c>
      <c r="AM243" s="17" t="str">
        <f>IF($U243 &gt; 0, "X", "")</f>
        <v/>
      </c>
      <c r="AN243" s="19" t="str">
        <f>IF(AND($R243 &gt; 0, ISBLANK($W243), ISBLANK($S243), ISBLANK($T243), ISBLANK($U243), ISBLANK($V243)), "X", "")</f>
        <v/>
      </c>
      <c r="AO243" s="19" t="str">
        <f>IF(AND(NOT(ISBLANK($O243)), ISBLANK($P243), ISBLANK($Q243)), "X", "")</f>
        <v/>
      </c>
      <c r="AP243" s="19" t="str">
        <f>IF(N243&gt;65,"X","")</f>
        <v/>
      </c>
      <c r="AQ243" s="19" t="str">
        <f>IF(OR($L243="cavity", $L243="wild"), "X", "")</f>
        <v/>
      </c>
      <c r="AR243" s="17" t="str">
        <f>IF($W243 &gt; 0, "X", "")</f>
        <v/>
      </c>
      <c r="AS243" s="19" t="str">
        <f>IF(N243&lt;=30,"X","")</f>
        <v/>
      </c>
      <c r="AT243" s="19" t="str">
        <f>IF(OR($L243="platform", $L243="wild"), "X", "")</f>
        <v/>
      </c>
      <c r="AU243" s="19" t="str">
        <f>IF(AND(NOT(ISBLANK($P243)), ISBLANK($Q243), ISBLANK($O243)), "X", "")</f>
        <v>X</v>
      </c>
      <c r="AV243" s="17" t="str">
        <f>IF($V243 &gt; 0, "X", "")</f>
        <v/>
      </c>
      <c r="AW243" s="17" t="str">
        <f>IF($T243 &gt; 0, "X", "")</f>
        <v/>
      </c>
      <c r="AX243" s="19" t="str">
        <f>IF(AND(NOT(ISBLANK($Q243)), ISBLANK($O243), ISBLANK($P243)), "X", "")</f>
        <v/>
      </c>
      <c r="AY243" s="19" t="str">
        <f>IF(OR($L243="bowl", $L243="wild"), "X", "")</f>
        <v/>
      </c>
    </row>
    <row r="244" spans="1:51" ht="15.75" x14ac:dyDescent="0.5">
      <c r="A244" s="40" t="s">
        <v>789</v>
      </c>
      <c r="B244" s="40" t="s">
        <v>790</v>
      </c>
      <c r="C244" s="17" t="s">
        <v>55</v>
      </c>
      <c r="D244" s="57" t="s">
        <v>56</v>
      </c>
      <c r="E244" s="16" t="s">
        <v>133</v>
      </c>
      <c r="F244" s="18" t="s">
        <v>646</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IF(ISBLANK($X244), SUM(R244:W244), 1)</f>
        <v>3</v>
      </c>
      <c r="AA244" s="19" t="s">
        <v>9</v>
      </c>
      <c r="AB244" s="19" t="s">
        <v>60</v>
      </c>
      <c r="AC244" s="22" t="s">
        <v>9</v>
      </c>
      <c r="AD244" s="19" t="s">
        <v>9</v>
      </c>
      <c r="AE244" s="19" t="str">
        <f>IF(K244&lt;4,"X","")</f>
        <v/>
      </c>
      <c r="AF244" s="19" t="str">
        <f>IF(COUNTBLANK(O244:Q244)&lt;=1,"X","")</f>
        <v/>
      </c>
      <c r="AG244" s="19">
        <f>$I244</f>
        <v>0</v>
      </c>
      <c r="AH244" s="19" t="str">
        <f>IF($S244 &gt; 0, "X", "")</f>
        <v/>
      </c>
      <c r="AI244" s="17" t="str">
        <f>IF(ISNUMBER(SEARCH("tuck", $F244, 1)), "X", "")</f>
        <v/>
      </c>
      <c r="AJ244" s="17" t="str">
        <f>IF(AND(SUM(R244:W244) = 3, ISBLANK($X244)), "X", "")</f>
        <v>X</v>
      </c>
      <c r="AK244" s="19" t="str">
        <f>IF(OR($L244="ground", $L244="wild"), "X", "")</f>
        <v/>
      </c>
      <c r="AL244" s="19">
        <f>$H244</f>
        <v>0</v>
      </c>
      <c r="AM244" s="17" t="str">
        <f>IF($U244 &gt; 0, "X", "")</f>
        <v/>
      </c>
      <c r="AN244" s="19" t="str">
        <f>IF(AND($R244 &gt; 0, ISBLANK($W244), ISBLANK($S244), ISBLANK($T244), ISBLANK($U244), ISBLANK($V244)), "X", "")</f>
        <v/>
      </c>
      <c r="AO244" s="19" t="str">
        <f>IF(AND(NOT(ISBLANK($O244)), ISBLANK($P244), ISBLANK($Q244)), "X", "")</f>
        <v>X</v>
      </c>
      <c r="AP244" s="19" t="str">
        <f>IF(N244&gt;65,"X","")</f>
        <v/>
      </c>
      <c r="AQ244" s="19" t="str">
        <f>IF(OR($L244="cavity", $L244="wild"), "X", "")</f>
        <v/>
      </c>
      <c r="AR244" s="17" t="str">
        <f>IF($W244 &gt; 0, "X", "")</f>
        <v/>
      </c>
      <c r="AS244" s="19" t="str">
        <f>IF(N244&lt;=30,"X","")</f>
        <v>X</v>
      </c>
      <c r="AT244" s="19" t="str">
        <f>IF(OR($L244="platform", $L244="wild"), "X", "")</f>
        <v/>
      </c>
      <c r="AU244" s="19" t="str">
        <f>IF(AND(NOT(ISBLANK($P244)), ISBLANK($Q244), ISBLANK($O244)), "X", "")</f>
        <v/>
      </c>
      <c r="AV244" s="17" t="str">
        <f>IF($V244 &gt; 0, "X", "")</f>
        <v/>
      </c>
      <c r="AW244" s="17" t="str">
        <f>IF($T244 &gt; 0, "X", "")</f>
        <v>X</v>
      </c>
      <c r="AX244" s="19" t="str">
        <f>IF(AND(NOT(ISBLANK($Q244)), ISBLANK($O244), ISBLANK($P244)), "X", "")</f>
        <v/>
      </c>
      <c r="AY244" s="19" t="str">
        <f>IF(OR($L244="bowl", $L244="wild"), "X", "")</f>
        <v>X</v>
      </c>
    </row>
    <row r="245" spans="1:51" ht="15.75" x14ac:dyDescent="0.5">
      <c r="A245" s="39" t="s">
        <v>452</v>
      </c>
      <c r="B245" s="39" t="s">
        <v>453</v>
      </c>
      <c r="C245" s="17" t="s">
        <v>69</v>
      </c>
      <c r="D245" s="5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IF(ISBLANK($X245), SUM(R245:W245), 1)</f>
        <v>3</v>
      </c>
      <c r="AA245" s="19" t="s">
        <v>9</v>
      </c>
      <c r="AB245" s="19" t="s">
        <v>9</v>
      </c>
      <c r="AC245" s="22" t="s">
        <v>9</v>
      </c>
      <c r="AD245" s="19" t="s">
        <v>60</v>
      </c>
      <c r="AE245" s="19" t="str">
        <f>IF(K245&lt;4,"X","")</f>
        <v/>
      </c>
      <c r="AF245" s="19" t="str">
        <f>IF(COUNTBLANK(O245:Q245)&lt;=1,"X","")</f>
        <v>X</v>
      </c>
      <c r="AG245" s="19">
        <f>$I245</f>
        <v>0</v>
      </c>
      <c r="AH245" s="19" t="str">
        <f>IF($S245 &gt; 0, "X", "")</f>
        <v/>
      </c>
      <c r="AI245" s="17" t="str">
        <f>IF(ISNUMBER(SEARCH("tuck", $F245, 1)), "X", "")</f>
        <v/>
      </c>
      <c r="AJ245" s="17" t="str">
        <f>IF(AND(SUM(R245:W245) = 3, ISBLANK($X245)), "X", "")</f>
        <v>X</v>
      </c>
      <c r="AK245" s="19" t="str">
        <f>IF(OR($L245="ground", $L245="wild"), "X", "")</f>
        <v/>
      </c>
      <c r="AL245" s="19">
        <f>$H245</f>
        <v>0</v>
      </c>
      <c r="AM245" s="17" t="str">
        <f>IF($U245 &gt; 0, "X", "")</f>
        <v>X</v>
      </c>
      <c r="AN245" s="19" t="str">
        <f>IF(AND($R245 &gt; 0, ISBLANK($W245), ISBLANK($S245), ISBLANK($T245), ISBLANK($U245), ISBLANK($V245)), "X", "")</f>
        <v/>
      </c>
      <c r="AO245" s="19" t="str">
        <f>IF(AND(NOT(ISBLANK($O245)), ISBLANK($P245), ISBLANK($Q245)), "X", "")</f>
        <v/>
      </c>
      <c r="AP245" s="19" t="str">
        <f>IF(N245&gt;65,"X","")</f>
        <v>X</v>
      </c>
      <c r="AQ245" s="19" t="str">
        <f>IF(OR($L245="cavity", $L245="wild"), "X", "")</f>
        <v/>
      </c>
      <c r="AR245" s="17" t="str">
        <f>IF($W245 &gt; 0, "X", "")</f>
        <v>X</v>
      </c>
      <c r="AS245" s="19" t="str">
        <f>IF(N245&lt;=30,"X","")</f>
        <v/>
      </c>
      <c r="AT245" s="19" t="str">
        <f>IF(OR($L245="platform", $L245="wild"), "X", "")</f>
        <v>X</v>
      </c>
      <c r="AU245" s="19" t="str">
        <f>IF(AND(NOT(ISBLANK($P245)), ISBLANK($Q245), ISBLANK($O245)), "X", "")</f>
        <v/>
      </c>
      <c r="AV245" s="17" t="str">
        <f>IF($V245 &gt; 0, "X", "")</f>
        <v/>
      </c>
      <c r="AW245" s="17" t="str">
        <f>IF($T245 &gt; 0, "X", "")</f>
        <v/>
      </c>
      <c r="AX245" s="19" t="str">
        <f>IF(AND(NOT(ISBLANK($Q245)), ISBLANK($O245), ISBLANK($P245)), "X", "")</f>
        <v/>
      </c>
      <c r="AY245" s="19" t="str">
        <f>IF(OR($L245="bowl", $L245="wild"), "X", "")</f>
        <v/>
      </c>
    </row>
    <row r="246" spans="1:51" ht="15.75" x14ac:dyDescent="0.5">
      <c r="A246" s="39" t="s">
        <v>454</v>
      </c>
      <c r="B246" s="39" t="s">
        <v>455</v>
      </c>
      <c r="C246" s="17" t="s">
        <v>69</v>
      </c>
      <c r="D246" s="57" t="s">
        <v>97</v>
      </c>
      <c r="E246" s="30" t="s">
        <v>118</v>
      </c>
      <c r="F246" s="18" t="s">
        <v>387</v>
      </c>
      <c r="G246" s="40" t="s">
        <v>879</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IF(ISBLANK($X246), SUM(R246:W246), 1)</f>
        <v>2</v>
      </c>
      <c r="AA246" s="19" t="s">
        <v>60</v>
      </c>
      <c r="AB246" s="19" t="s">
        <v>9</v>
      </c>
      <c r="AC246" s="22" t="s">
        <v>9</v>
      </c>
      <c r="AD246" s="19" t="s">
        <v>60</v>
      </c>
      <c r="AE246" s="19" t="str">
        <f>IF(K246&lt;4,"X","")</f>
        <v>X</v>
      </c>
      <c r="AF246" s="19" t="str">
        <f>IF(COUNTBLANK(O246:Q246)&lt;=1,"X","")</f>
        <v>X</v>
      </c>
      <c r="AG246" s="19">
        <f>$I246</f>
        <v>0</v>
      </c>
      <c r="AH246" s="19" t="str">
        <f>IF($S246 &gt; 0, "X", "")</f>
        <v/>
      </c>
      <c r="AI246" s="17" t="str">
        <f>IF(ISNUMBER(SEARCH("tuck", $F246, 1)), "X", "")</f>
        <v/>
      </c>
      <c r="AJ246" s="17" t="str">
        <f>IF(AND(SUM(R246:W246) = 3, ISBLANK($X246)), "X", "")</f>
        <v/>
      </c>
      <c r="AK246" s="19" t="str">
        <f>IF(OR($L246="ground", $L246="wild"), "X", "")</f>
        <v/>
      </c>
      <c r="AL246" s="19">
        <f>$H246</f>
        <v>0</v>
      </c>
      <c r="AM246" s="17" t="str">
        <f>IF($U246 &gt; 0, "X", "")</f>
        <v/>
      </c>
      <c r="AN246" s="19" t="str">
        <f>IF(AND($R246 &gt; 0, ISBLANK($W246), ISBLANK($S246), ISBLANK($T246), ISBLANK($U246), ISBLANK($V246)), "X", "")</f>
        <v>X</v>
      </c>
      <c r="AO246" s="19" t="str">
        <f>IF(AND(NOT(ISBLANK($O246)), ISBLANK($P246), ISBLANK($Q246)), "X", "")</f>
        <v/>
      </c>
      <c r="AP246" s="19" t="str">
        <f>IF(N246&gt;65,"X","")</f>
        <v/>
      </c>
      <c r="AQ246" s="19" t="str">
        <f>IF(OR($L246="cavity", $L246="wild"), "X", "")</f>
        <v/>
      </c>
      <c r="AR246" s="17" t="str">
        <f>IF($W246 &gt; 0, "X", "")</f>
        <v/>
      </c>
      <c r="AS246" s="19" t="str">
        <f>IF(N246&lt;=30,"X","")</f>
        <v>X</v>
      </c>
      <c r="AT246" s="19" t="str">
        <f>IF(OR($L246="platform", $L246="wild"), "X", "")</f>
        <v/>
      </c>
      <c r="AU246" s="19" t="str">
        <f>IF(AND(NOT(ISBLANK($P246)), ISBLANK($Q246), ISBLANK($O246)), "X", "")</f>
        <v/>
      </c>
      <c r="AV246" s="17" t="str">
        <f>IF($V246 &gt; 0, "X", "")</f>
        <v/>
      </c>
      <c r="AW246" s="17" t="str">
        <f>IF($T246 &gt; 0, "X", "")</f>
        <v/>
      </c>
      <c r="AX246" s="19" t="str">
        <f>IF(AND(NOT(ISBLANK($Q246)), ISBLANK($O246), ISBLANK($P246)), "X", "")</f>
        <v/>
      </c>
      <c r="AY246" s="19" t="str">
        <f>IF(OR($L246="bowl", $L246="wild"), "X", "")</f>
        <v>X</v>
      </c>
    </row>
    <row r="247" spans="1:51" ht="15.75" x14ac:dyDescent="0.5">
      <c r="A247" s="39" t="s">
        <v>458</v>
      </c>
      <c r="B247" s="39" t="s">
        <v>459</v>
      </c>
      <c r="C247" s="17" t="s">
        <v>69</v>
      </c>
      <c r="D247" s="57" t="s">
        <v>56</v>
      </c>
      <c r="E247" s="30" t="s">
        <v>106</v>
      </c>
      <c r="F247" s="18" t="s">
        <v>460</v>
      </c>
      <c r="G247" s="40" t="s">
        <v>862</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IF(ISBLANK($X247), SUM(R247:W247), 1)</f>
        <v>1</v>
      </c>
      <c r="AA247" s="19" t="s">
        <v>60</v>
      </c>
      <c r="AB247" s="19" t="s">
        <v>9</v>
      </c>
      <c r="AC247" s="22" t="s">
        <v>9</v>
      </c>
      <c r="AD247" s="19" t="s">
        <v>60</v>
      </c>
      <c r="AE247" s="19" t="str">
        <f>IF(K247&lt;4,"X","")</f>
        <v>X</v>
      </c>
      <c r="AF247" s="19" t="str">
        <f>IF(COUNTBLANK(O247:Q247)&lt;=1,"X","")</f>
        <v/>
      </c>
      <c r="AG247" s="19">
        <f>$I247</f>
        <v>0</v>
      </c>
      <c r="AH247" s="19" t="str">
        <f>IF($S247 &gt; 0, "X", "")</f>
        <v/>
      </c>
      <c r="AI247" s="17" t="str">
        <f>IF(ISNUMBER(SEARCH("tuck", $F247, 1)), "X", "")</f>
        <v/>
      </c>
      <c r="AJ247" s="17" t="str">
        <f>IF(AND(SUM(R247:W247) = 3, ISBLANK($X247)), "X", "")</f>
        <v/>
      </c>
      <c r="AK247" s="19" t="str">
        <f>IF(OR($L247="ground", $L247="wild"), "X", "")</f>
        <v/>
      </c>
      <c r="AL247" s="19">
        <f>$H247</f>
        <v>0</v>
      </c>
      <c r="AM247" s="17" t="str">
        <f>IF($U247 &gt; 0, "X", "")</f>
        <v/>
      </c>
      <c r="AN247" s="19" t="str">
        <f>IF(AND($R247 &gt; 0, ISBLANK($W247), ISBLANK($S247), ISBLANK($T247), ISBLANK($U247), ISBLANK($V247)), "X", "")</f>
        <v/>
      </c>
      <c r="AO247" s="19" t="str">
        <f>IF(AND(NOT(ISBLANK($O247)), ISBLANK($P247), ISBLANK($Q247)), "X", "")</f>
        <v>X</v>
      </c>
      <c r="AP247" s="19" t="str">
        <f>IF(N247&gt;65,"X","")</f>
        <v/>
      </c>
      <c r="AQ247" s="19" t="str">
        <f>IF(OR($L247="cavity", $L247="wild"), "X", "")</f>
        <v>X</v>
      </c>
      <c r="AR247" s="17" t="str">
        <f>IF($W247 &gt; 0, "X", "")</f>
        <v/>
      </c>
      <c r="AS247" s="19" t="str">
        <f>IF(N247&lt;=30,"X","")</f>
        <v/>
      </c>
      <c r="AT247" s="19" t="str">
        <f>IF(OR($L247="platform", $L247="wild"), "X", "")</f>
        <v/>
      </c>
      <c r="AU247" s="19" t="str">
        <f>IF(AND(NOT(ISBLANK($P247)), ISBLANK($Q247), ISBLANK($O247)), "X", "")</f>
        <v/>
      </c>
      <c r="AV247" s="17" t="str">
        <f>IF($V247 &gt; 0, "X", "")</f>
        <v/>
      </c>
      <c r="AW247" s="17" t="str">
        <f>IF($T247 &gt; 0, "X", "")</f>
        <v>X</v>
      </c>
      <c r="AX247" s="19" t="str">
        <f>IF(AND(NOT(ISBLANK($Q247)), ISBLANK($O247), ISBLANK($P247)), "X", "")</f>
        <v/>
      </c>
      <c r="AY247" s="19" t="str">
        <f>IF(OR($L247="bowl", $L247="wild"), "X", "")</f>
        <v/>
      </c>
    </row>
    <row r="248" spans="1:51" ht="15.75" x14ac:dyDescent="0.5">
      <c r="A248" s="40" t="s">
        <v>791</v>
      </c>
      <c r="B248" s="40" t="s">
        <v>792</v>
      </c>
      <c r="C248" s="17" t="s">
        <v>55</v>
      </c>
      <c r="D248" s="57" t="s">
        <v>56</v>
      </c>
      <c r="E248" s="16" t="s">
        <v>57</v>
      </c>
      <c r="F248" s="18" t="s">
        <v>372</v>
      </c>
      <c r="G248" s="40" t="s">
        <v>839</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IF(ISBLANK($X248), SUM(R248:W248), 1)</f>
        <v>1</v>
      </c>
      <c r="AA248" s="19" t="s">
        <v>60</v>
      </c>
      <c r="AB248" s="19" t="s">
        <v>9</v>
      </c>
      <c r="AC248" s="22" t="s">
        <v>9</v>
      </c>
      <c r="AD248" s="19" t="s">
        <v>60</v>
      </c>
      <c r="AE248" s="19" t="str">
        <f>IF(K248&lt;4,"X","")</f>
        <v>X</v>
      </c>
      <c r="AF248" s="19" t="str">
        <f>IF(COUNTBLANK(O248:Q248)&lt;=1,"X","")</f>
        <v/>
      </c>
      <c r="AG248" s="19">
        <f>$I248</f>
        <v>0</v>
      </c>
      <c r="AH248" s="19" t="str">
        <f>IF($S248 &gt; 0, "X", "")</f>
        <v>X</v>
      </c>
      <c r="AI248" s="17" t="str">
        <f>IF(ISNUMBER(SEARCH("tuck", $F248, 1)), "X", "")</f>
        <v/>
      </c>
      <c r="AJ248" s="17" t="str">
        <f>IF(AND(SUM(R248:W248) = 3, ISBLANK($X248)), "X", "")</f>
        <v/>
      </c>
      <c r="AK248" s="19" t="str">
        <f>IF(OR($L248="ground", $L248="wild"), "X", "")</f>
        <v/>
      </c>
      <c r="AL248" s="19">
        <f>$H248</f>
        <v>0</v>
      </c>
      <c r="AM248" s="17" t="str">
        <f>IF($U248 &gt; 0, "X", "")</f>
        <v/>
      </c>
      <c r="AN248" s="19" t="str">
        <f>IF(AND($R248 &gt; 0, ISBLANK($W248), ISBLANK($S248), ISBLANK($T248), ISBLANK($U248), ISBLANK($V248)), "X", "")</f>
        <v/>
      </c>
      <c r="AO248" s="19" t="str">
        <f>IF(AND(NOT(ISBLANK($O248)), ISBLANK($P248), ISBLANK($Q248)), "X", "")</f>
        <v>X</v>
      </c>
      <c r="AP248" s="19" t="str">
        <f>IF(N248&gt;65,"X","")</f>
        <v/>
      </c>
      <c r="AQ248" s="19" t="str">
        <f>IF(OR($L248="cavity", $L248="wild"), "X", "")</f>
        <v>X</v>
      </c>
      <c r="AR248" s="17" t="str">
        <f>IF($W248 &gt; 0, "X", "")</f>
        <v/>
      </c>
      <c r="AS248" s="19" t="str">
        <f>IF(N248&lt;=30,"X","")</f>
        <v>X</v>
      </c>
      <c r="AT248" s="19" t="str">
        <f>IF(OR($L248="platform", $L248="wild"), "X", "")</f>
        <v/>
      </c>
      <c r="AU248" s="19" t="str">
        <f>IF(AND(NOT(ISBLANK($P248)), ISBLANK($Q248), ISBLANK($O248)), "X", "")</f>
        <v/>
      </c>
      <c r="AV248" s="17" t="str">
        <f>IF($V248 &gt; 0, "X", "")</f>
        <v/>
      </c>
      <c r="AW248" s="17" t="str">
        <f>IF($T248 &gt; 0, "X", "")</f>
        <v/>
      </c>
      <c r="AX248" s="19" t="str">
        <f>IF(AND(NOT(ISBLANK($Q248)), ISBLANK($O248), ISBLANK($P248)), "X", "")</f>
        <v/>
      </c>
      <c r="AY248" s="19" t="str">
        <f>IF(OR($L248="bowl", $L248="wild"), "X", "")</f>
        <v/>
      </c>
    </row>
    <row r="249" spans="1:51" ht="15.75" x14ac:dyDescent="0.5">
      <c r="A249" s="40" t="s">
        <v>793</v>
      </c>
      <c r="B249" s="40" t="s">
        <v>822</v>
      </c>
      <c r="C249" s="17" t="s">
        <v>55</v>
      </c>
      <c r="D249" s="34" t="s">
        <v>56</v>
      </c>
      <c r="E249" s="16" t="s">
        <v>118</v>
      </c>
      <c r="F249" s="40" t="s">
        <v>212</v>
      </c>
      <c r="G249" s="40" t="s">
        <v>853</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IF(ISBLANK($X249), SUM(R249:W249), 1)</f>
        <v>2</v>
      </c>
      <c r="AA249" s="19" t="s">
        <v>60</v>
      </c>
      <c r="AB249" s="19" t="s">
        <v>9</v>
      </c>
      <c r="AC249" s="22" t="s">
        <v>9</v>
      </c>
      <c r="AD249" s="19" t="s">
        <v>60</v>
      </c>
      <c r="AE249" s="19" t="str">
        <f>IF(K249&lt;4,"X","")</f>
        <v>X</v>
      </c>
      <c r="AF249" s="19" t="str">
        <f>IF(COUNTBLANK(O249:Q249)&lt;=1,"X","")</f>
        <v>X</v>
      </c>
      <c r="AG249" s="19">
        <f>$I249</f>
        <v>0</v>
      </c>
      <c r="AH249" s="19" t="str">
        <f>IF($S249 &gt; 0, "X", "")</f>
        <v>X</v>
      </c>
      <c r="AI249" s="17" t="str">
        <f>IF(ISNUMBER(SEARCH("tuck", $F249, 1)), "X", "")</f>
        <v/>
      </c>
      <c r="AJ249" s="17" t="str">
        <f>IF(AND(SUM(R249:W249) = 3, ISBLANK($X249)), "X", "")</f>
        <v/>
      </c>
      <c r="AK249" s="19" t="str">
        <f>IF(OR($L249="ground", $L249="wild"), "X", "")</f>
        <v>X</v>
      </c>
      <c r="AL249" s="19">
        <f>$H249</f>
        <v>0</v>
      </c>
      <c r="AM249" s="17" t="str">
        <f>IF($U249 &gt; 0, "X", "")</f>
        <v/>
      </c>
      <c r="AN249" s="19" t="str">
        <f>IF(AND($R249 &gt; 0, ISBLANK($W249), ISBLANK($S249), ISBLANK($T249), ISBLANK($U249), ISBLANK($V249)), "X", "")</f>
        <v/>
      </c>
      <c r="AO249" s="19" t="str">
        <f>IF(AND(NOT(ISBLANK($O249)), ISBLANK($P249), ISBLANK($Q249)), "X", "")</f>
        <v/>
      </c>
      <c r="AP249" s="19" t="str">
        <f>IF(N249&gt;65,"X","")</f>
        <v/>
      </c>
      <c r="AQ249" s="19" t="str">
        <f>IF(OR($L249="cavity", $L249="wild"), "X", "")</f>
        <v/>
      </c>
      <c r="AR249" s="17" t="str">
        <f>IF($W249 &gt; 0, "X", "")</f>
        <v/>
      </c>
      <c r="AS249" s="19" t="str">
        <f>IF(N249&lt;=30,"X","")</f>
        <v>X</v>
      </c>
      <c r="AT249" s="19" t="str">
        <f>IF(OR($L249="platform", $L249="wild"), "X", "")</f>
        <v/>
      </c>
      <c r="AU249" s="19" t="str">
        <f>IF(AND(NOT(ISBLANK($P249)), ISBLANK($Q249), ISBLANK($O249)), "X", "")</f>
        <v/>
      </c>
      <c r="AV249" s="17" t="str">
        <f>IF($V249 &gt; 0, "X", "")</f>
        <v/>
      </c>
      <c r="AW249" s="17" t="str">
        <f>IF($T249 &gt; 0, "X", "")</f>
        <v/>
      </c>
      <c r="AX249" s="19" t="str">
        <f>IF(AND(NOT(ISBLANK($Q249)), ISBLANK($O249), ISBLANK($P249)), "X", "")</f>
        <v/>
      </c>
      <c r="AY249" s="19" t="str">
        <f>IF(OR($L249="bowl", $L249="wild"), "X", "")</f>
        <v/>
      </c>
    </row>
    <row r="250" spans="1:51" ht="15.75" x14ac:dyDescent="0.5">
      <c r="A250" s="40" t="s">
        <v>795</v>
      </c>
      <c r="B250" s="40" t="s">
        <v>796</v>
      </c>
      <c r="C250" s="17" t="s">
        <v>55</v>
      </c>
      <c r="D250" s="57" t="s">
        <v>56</v>
      </c>
      <c r="E250" s="16" t="s">
        <v>90</v>
      </c>
      <c r="F250" s="18" t="s">
        <v>127</v>
      </c>
      <c r="G250" s="40" t="s">
        <v>852</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IF(ISBLANK($X250), SUM(R250:W250), 1)</f>
        <v>3</v>
      </c>
      <c r="AA250" s="19" t="s">
        <v>60</v>
      </c>
      <c r="AB250" s="19" t="s">
        <v>9</v>
      </c>
      <c r="AC250" s="22" t="s">
        <v>9</v>
      </c>
      <c r="AD250" s="19" t="s">
        <v>60</v>
      </c>
      <c r="AE250" s="19" t="str">
        <f>IF(K250&lt;4,"X","")</f>
        <v/>
      </c>
      <c r="AF250" s="19" t="str">
        <f>IF(COUNTBLANK(O250:Q250)&lt;=1,"X","")</f>
        <v/>
      </c>
      <c r="AG250" s="19">
        <f>$I250</f>
        <v>0</v>
      </c>
      <c r="AH250" s="19" t="str">
        <f>IF($S250 &gt; 0, "X", "")</f>
        <v/>
      </c>
      <c r="AI250" s="17" t="str">
        <f>IF(ISNUMBER(SEARCH("tuck", $F250, 1)), "X", "")</f>
        <v/>
      </c>
      <c r="AJ250" s="17" t="str">
        <f>IF(AND(SUM(R250:W250) = 3, ISBLANK($X250)), "X", "")</f>
        <v>X</v>
      </c>
      <c r="AK250" s="19" t="str">
        <f>IF(OR($L250="ground", $L250="wild"), "X", "")</f>
        <v/>
      </c>
      <c r="AL250" s="19" t="str">
        <f>$H250</f>
        <v>X</v>
      </c>
      <c r="AM250" s="17" t="str">
        <f>IF($U250 &gt; 0, "X", "")</f>
        <v>X</v>
      </c>
      <c r="AN250" s="19" t="str">
        <f>IF(AND($R250 &gt; 0, ISBLANK($W250), ISBLANK($S250), ISBLANK($T250), ISBLANK($U250), ISBLANK($V250)), "X", "")</f>
        <v/>
      </c>
      <c r="AO250" s="19" t="str">
        <f>IF(AND(NOT(ISBLANK($O250)), ISBLANK($P250), ISBLANK($Q250)), "X", "")</f>
        <v/>
      </c>
      <c r="AP250" s="19" t="str">
        <f>IF(N250&gt;65,"X","")</f>
        <v>X</v>
      </c>
      <c r="AQ250" s="19" t="str">
        <f>IF(OR($L250="cavity", $L250="wild"), "X", "")</f>
        <v/>
      </c>
      <c r="AR250" s="17" t="str">
        <f>IF($W250 &gt; 0, "X", "")</f>
        <v/>
      </c>
      <c r="AS250" s="19" t="str">
        <f>IF(N250&lt;=30,"X","")</f>
        <v/>
      </c>
      <c r="AT250" s="19" t="str">
        <f>IF(OR($L250="platform", $L250="wild"), "X", "")</f>
        <v>X</v>
      </c>
      <c r="AU250" s="19" t="str">
        <f>IF(AND(NOT(ISBLANK($P250)), ISBLANK($Q250), ISBLANK($O250)), "X", "")</f>
        <v/>
      </c>
      <c r="AV250" s="17" t="str">
        <f>IF($V250 &gt; 0, "X", "")</f>
        <v/>
      </c>
      <c r="AW250" s="17" t="str">
        <f>IF($T250 &gt; 0, "X", "")</f>
        <v/>
      </c>
      <c r="AX250" s="19" t="str">
        <f>IF(AND(NOT(ISBLANK($Q250)), ISBLANK($O250), ISBLANK($P250)), "X", "")</f>
        <v>X</v>
      </c>
      <c r="AY250" s="19" t="str">
        <f>IF(OR($L250="bowl", $L250="wild"), "X", "")</f>
        <v/>
      </c>
    </row>
    <row r="251" spans="1:51" ht="15.75" x14ac:dyDescent="0.5">
      <c r="A251" s="39" t="s">
        <v>461</v>
      </c>
      <c r="B251" s="39" t="s">
        <v>462</v>
      </c>
      <c r="C251" s="17" t="s">
        <v>69</v>
      </c>
      <c r="D251" s="5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IF(ISBLANK($X251), SUM(R251:W251), 1)</f>
        <v>2</v>
      </c>
      <c r="AA251" s="19" t="s">
        <v>60</v>
      </c>
      <c r="AB251" s="19" t="s">
        <v>9</v>
      </c>
      <c r="AC251" s="22" t="s">
        <v>9</v>
      </c>
      <c r="AD251" s="19" t="s">
        <v>60</v>
      </c>
      <c r="AE251" s="19" t="str">
        <f>IF(K251&lt;4,"X","")</f>
        <v>X</v>
      </c>
      <c r="AF251" s="19" t="str">
        <f>IF(COUNTBLANK(O251:Q251)&lt;=1,"X","")</f>
        <v/>
      </c>
      <c r="AG251" s="19">
        <f>$I251</f>
        <v>0</v>
      </c>
      <c r="AH251" s="19" t="str">
        <f>IF($S251 &gt; 0, "X", "")</f>
        <v/>
      </c>
      <c r="AI251" s="17" t="str">
        <f>IF(ISNUMBER(SEARCH("tuck", $F251, 1)), "X", "")</f>
        <v/>
      </c>
      <c r="AJ251" s="17" t="str">
        <f>IF(AND(SUM(R251:W251) = 3, ISBLANK($X251)), "X", "")</f>
        <v/>
      </c>
      <c r="AK251" s="19" t="str">
        <f>IF(OR($L251="ground", $L251="wild"), "X", "")</f>
        <v/>
      </c>
      <c r="AL251" s="19">
        <f>$H251</f>
        <v>0</v>
      </c>
      <c r="AM251" s="17" t="str">
        <f>IF($U251 &gt; 0, "X", "")</f>
        <v>X</v>
      </c>
      <c r="AN251" s="19" t="str">
        <f>IF(AND($R251 &gt; 0, ISBLANK($W251), ISBLANK($S251), ISBLANK($T251), ISBLANK($U251), ISBLANK($V251)), "X", "")</f>
        <v/>
      </c>
      <c r="AO251" s="19" t="str">
        <f>IF(AND(NOT(ISBLANK($O251)), ISBLANK($P251), ISBLANK($Q251)), "X", "")</f>
        <v/>
      </c>
      <c r="AP251" s="19" t="str">
        <f>IF(N251&gt;65,"X","")</f>
        <v/>
      </c>
      <c r="AQ251" s="19" t="str">
        <f>IF(OR($L251="cavity", $L251="wild"), "X", "")</f>
        <v>X</v>
      </c>
      <c r="AR251" s="17" t="str">
        <f>IF($W251 &gt; 0, "X", "")</f>
        <v/>
      </c>
      <c r="AS251" s="19" t="str">
        <f>IF(N251&lt;=30,"X","")</f>
        <v>X</v>
      </c>
      <c r="AT251" s="19" t="str">
        <f>IF(OR($L251="platform", $L251="wild"), "X", "")</f>
        <v/>
      </c>
      <c r="AU251" s="19" t="str">
        <f>IF(AND(NOT(ISBLANK($P251)), ISBLANK($Q251), ISBLANK($O251)), "X", "")</f>
        <v/>
      </c>
      <c r="AV251" s="17" t="str">
        <f>IF($V251 &gt; 0, "X", "")</f>
        <v/>
      </c>
      <c r="AW251" s="17" t="str">
        <f>IF($T251 &gt; 0, "X", "")</f>
        <v/>
      </c>
      <c r="AX251" s="19" t="str">
        <f>IF(AND(NOT(ISBLANK($Q251)), ISBLANK($O251), ISBLANK($P251)), "X", "")</f>
        <v>X</v>
      </c>
      <c r="AY251" s="19" t="str">
        <f>IF(OR($L251="bowl", $L251="wild"), "X", "")</f>
        <v/>
      </c>
    </row>
    <row r="252" spans="1:51" ht="15.75" x14ac:dyDescent="0.5">
      <c r="A252" s="39" t="s">
        <v>797</v>
      </c>
      <c r="B252" s="40" t="s">
        <v>798</v>
      </c>
      <c r="C252" s="17" t="s">
        <v>102</v>
      </c>
      <c r="D252" s="57" t="s">
        <v>56</v>
      </c>
      <c r="E252" s="16"/>
      <c r="F252" s="40" t="s">
        <v>799</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IF(ISBLANK($X252), SUM(R252:W252), 1)</f>
        <v>1</v>
      </c>
      <c r="AA252" s="19" t="s">
        <v>60</v>
      </c>
      <c r="AB252" s="19" t="s">
        <v>9</v>
      </c>
      <c r="AC252" s="22" t="s">
        <v>9</v>
      </c>
      <c r="AD252" s="19" t="s">
        <v>60</v>
      </c>
      <c r="AE252" s="19" t="str">
        <f>IF(K252&lt;4,"X","")</f>
        <v>X</v>
      </c>
      <c r="AF252" s="19" t="str">
        <f>IF(COUNTBLANK(O252:Q252)&lt;=1,"X","")</f>
        <v/>
      </c>
      <c r="AG252" s="19" t="str">
        <f>$I252</f>
        <v>X</v>
      </c>
      <c r="AH252" s="19" t="str">
        <f>IF($S252 &gt; 0, "X", "")</f>
        <v/>
      </c>
      <c r="AI252" s="17" t="str">
        <f>IF(ISNUMBER(SEARCH("tuck", $F252, 1)), "X", "")</f>
        <v>X</v>
      </c>
      <c r="AJ252" s="17" t="str">
        <f>IF(AND(SUM(R252:W252) = 3, ISBLANK($X252)), "X", "")</f>
        <v/>
      </c>
      <c r="AK252" s="19" t="str">
        <f>IF(OR($L252="ground", $L252="wild"), "X", "")</f>
        <v/>
      </c>
      <c r="AL252" s="19">
        <f>$H252</f>
        <v>0</v>
      </c>
      <c r="AM252" s="17" t="str">
        <f>IF($U252 &gt; 0, "X", "")</f>
        <v/>
      </c>
      <c r="AN252" s="19" t="str">
        <f>IF(AND($R252 &gt; 0, ISBLANK($W252), ISBLANK($S252), ISBLANK($T252), ISBLANK($U252), ISBLANK($V252)), "X", "")</f>
        <v>X</v>
      </c>
      <c r="AO252" s="19" t="str">
        <f>IF(AND(NOT(ISBLANK($O252)), ISBLANK($P252), ISBLANK($Q252)), "X", "")</f>
        <v/>
      </c>
      <c r="AP252" s="19" t="str">
        <f>IF(N252&gt;65,"X","")</f>
        <v/>
      </c>
      <c r="AQ252" s="19" t="str">
        <f>IF(OR($L252="cavity", $L252="wild"), "X", "")</f>
        <v>X</v>
      </c>
      <c r="AR252" s="17" t="str">
        <f>IF($W252 &gt; 0, "X", "")</f>
        <v/>
      </c>
      <c r="AS252" s="19" t="str">
        <f>IF(N252&lt;=30,"X","")</f>
        <v/>
      </c>
      <c r="AT252" s="19" t="str">
        <f>IF(OR($L252="platform", $L252="wild"), "X", "")</f>
        <v/>
      </c>
      <c r="AU252" s="19" t="str">
        <f>IF(AND(NOT(ISBLANK($P252)), ISBLANK($Q252), ISBLANK($O252)), "X", "")</f>
        <v>X</v>
      </c>
      <c r="AV252" s="17" t="str">
        <f>IF($V252 &gt; 0, "X", "")</f>
        <v/>
      </c>
      <c r="AW252" s="17" t="str">
        <f>IF($T252 &gt; 0, "X", "")</f>
        <v/>
      </c>
      <c r="AX252" s="19" t="str">
        <f>IF(AND(NOT(ISBLANK($Q252)), ISBLANK($O252), ISBLANK($P252)), "X", "")</f>
        <v/>
      </c>
      <c r="AY252" s="19" t="str">
        <f>IF(OR($L252="bowl", $L252="wild"), "X", "")</f>
        <v/>
      </c>
    </row>
    <row r="253" spans="1:51" ht="15.75" x14ac:dyDescent="0.5">
      <c r="A253" s="40" t="s">
        <v>800</v>
      </c>
      <c r="B253" s="40" t="s">
        <v>801</v>
      </c>
      <c r="C253" s="17" t="s">
        <v>55</v>
      </c>
      <c r="D253" s="57" t="s">
        <v>85</v>
      </c>
      <c r="E253" s="16" t="s">
        <v>118</v>
      </c>
      <c r="F253" s="40" t="s">
        <v>149</v>
      </c>
      <c r="G253" s="40" t="s">
        <v>855</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IF(ISBLANK($X253), SUM(R253:W253), 1)</f>
        <v>3</v>
      </c>
      <c r="AA253" s="19" t="s">
        <v>9</v>
      </c>
      <c r="AB253" s="19" t="s">
        <v>9</v>
      </c>
      <c r="AC253" s="22" t="s">
        <v>9</v>
      </c>
      <c r="AD253" s="19" t="s">
        <v>9</v>
      </c>
      <c r="AE253" s="19" t="str">
        <f>IF(K253&lt;4,"X","")</f>
        <v/>
      </c>
      <c r="AF253" s="19" t="str">
        <f>IF(COUNTBLANK(O253:Q253)&lt;=1,"X","")</f>
        <v/>
      </c>
      <c r="AG253" s="19">
        <f>$I253</f>
        <v>0</v>
      </c>
      <c r="AH253" s="19" t="str">
        <f>IF($S253 &gt; 0, "X", "")</f>
        <v/>
      </c>
      <c r="AI253" s="17" t="str">
        <f>IF(ISNUMBER(SEARCH("tuck", $F253, 1)), "X", "")</f>
        <v/>
      </c>
      <c r="AJ253" s="17" t="str">
        <f>IF(AND(SUM(R253:W253) = 3, ISBLANK($X253)), "X", "")</f>
        <v>X</v>
      </c>
      <c r="AK253" s="19" t="str">
        <f>IF(OR($L253="ground", $L253="wild"), "X", "")</f>
        <v>X</v>
      </c>
      <c r="AL253" s="19">
        <f>$H253</f>
        <v>0</v>
      </c>
      <c r="AM253" s="17" t="str">
        <f>IF($U253 &gt; 0, "X", "")</f>
        <v/>
      </c>
      <c r="AN253" s="19" t="str">
        <f>IF(AND($R253 &gt; 0, ISBLANK($W253), ISBLANK($S253), ISBLANK($T253), ISBLANK($U253), ISBLANK($V253)), "X", "")</f>
        <v/>
      </c>
      <c r="AO253" s="19" t="str">
        <f>IF(AND(NOT(ISBLANK($O253)), ISBLANK($P253), ISBLANK($Q253)), "X", "")</f>
        <v/>
      </c>
      <c r="AP253" s="19" t="str">
        <f>IF(N253&gt;65,"X","")</f>
        <v>X</v>
      </c>
      <c r="AQ253" s="19" t="str">
        <f>IF(OR($L253="cavity", $L253="wild"), "X", "")</f>
        <v/>
      </c>
      <c r="AR253" s="17" t="str">
        <f>IF($W253 &gt; 0, "X", "")</f>
        <v>X</v>
      </c>
      <c r="AS253" s="19" t="str">
        <f>IF(N253&lt;=30,"X","")</f>
        <v/>
      </c>
      <c r="AT253" s="19" t="str">
        <f>IF(OR($L253="platform", $L253="wild"), "X", "")</f>
        <v/>
      </c>
      <c r="AU253" s="19" t="str">
        <f>IF(AND(NOT(ISBLANK($P253)), ISBLANK($Q253), ISBLANK($O253)), "X", "")</f>
        <v/>
      </c>
      <c r="AV253" s="17" t="str">
        <f>IF($V253 &gt; 0, "X", "")</f>
        <v/>
      </c>
      <c r="AW253" s="17" t="str">
        <f>IF($T253 &gt; 0, "X", "")</f>
        <v/>
      </c>
      <c r="AX253" s="19" t="str">
        <f>IF(AND(NOT(ISBLANK($Q253)), ISBLANK($O253), ISBLANK($P253)), "X", "")</f>
        <v>X</v>
      </c>
      <c r="AY253" s="19" t="str">
        <f>IF(OR($L253="bowl", $L253="wild"), "X", "")</f>
        <v/>
      </c>
    </row>
    <row r="254" spans="1:51" ht="15.75" x14ac:dyDescent="0.5">
      <c r="A254" s="40" t="s">
        <v>802</v>
      </c>
      <c r="B254" s="40" t="s">
        <v>803</v>
      </c>
      <c r="C254" s="17" t="s">
        <v>55</v>
      </c>
      <c r="D254" s="57"/>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IF(ISBLANK($X254), SUM(R254:W254), 1)</f>
        <v>3</v>
      </c>
      <c r="AA254" s="19" t="s">
        <v>9</v>
      </c>
      <c r="AB254" s="19" t="s">
        <v>9</v>
      </c>
      <c r="AC254" s="22" t="s">
        <v>9</v>
      </c>
      <c r="AD254" s="19" t="s">
        <v>9</v>
      </c>
      <c r="AE254" s="19" t="str">
        <f>IF(K254&lt;4,"X","")</f>
        <v/>
      </c>
      <c r="AF254" s="19" t="str">
        <f>IF(COUNTBLANK(O254:Q254)&lt;=1,"X","")</f>
        <v>X</v>
      </c>
      <c r="AG254" s="19">
        <f>$I254</f>
        <v>0</v>
      </c>
      <c r="AH254" s="19" t="str">
        <f>IF($S254 &gt; 0, "X", "")</f>
        <v>X</v>
      </c>
      <c r="AI254" s="17" t="str">
        <f>IF(ISNUMBER(SEARCH("tuck", $F254, 1)), "X", "")</f>
        <v/>
      </c>
      <c r="AJ254" s="17" t="str">
        <f>IF(AND(SUM(R254:W254) = 3, ISBLANK($X254)), "X", "")</f>
        <v>X</v>
      </c>
      <c r="AK254" s="19" t="str">
        <f>IF(OR($L254="ground", $L254="wild"), "X", "")</f>
        <v>X</v>
      </c>
      <c r="AL254" s="19">
        <f>$H254</f>
        <v>0</v>
      </c>
      <c r="AM254" s="17" t="str">
        <f>IF($U254 &gt; 0, "X", "")</f>
        <v/>
      </c>
      <c r="AN254" s="19" t="str">
        <f>IF(AND($R254 &gt; 0, ISBLANK($W254), ISBLANK($S254), ISBLANK($T254), ISBLANK($U254), ISBLANK($V254)), "X", "")</f>
        <v/>
      </c>
      <c r="AO254" s="19" t="str">
        <f>IF(AND(NOT(ISBLANK($O254)), ISBLANK($P254), ISBLANK($Q254)), "X", "")</f>
        <v/>
      </c>
      <c r="AP254" s="19" t="str">
        <f>IF(N254&gt;65,"X","")</f>
        <v>X</v>
      </c>
      <c r="AQ254" s="19" t="str">
        <f>IF(OR($L254="cavity", $L254="wild"), "X", "")</f>
        <v/>
      </c>
      <c r="AR254" s="17" t="str">
        <f>IF($W254 &gt; 0, "X", "")</f>
        <v/>
      </c>
      <c r="AS254" s="19" t="str">
        <f>IF(N254&lt;=30,"X","")</f>
        <v/>
      </c>
      <c r="AT254" s="19" t="str">
        <f>IF(OR($L254="platform", $L254="wild"), "X", "")</f>
        <v/>
      </c>
      <c r="AU254" s="19" t="str">
        <f>IF(AND(NOT(ISBLANK($P254)), ISBLANK($Q254), ISBLANK($O254)), "X", "")</f>
        <v/>
      </c>
      <c r="AV254" s="17" t="str">
        <f>IF($V254 &gt; 0, "X", "")</f>
        <v/>
      </c>
      <c r="AW254" s="17" t="str">
        <f>IF($T254 &gt; 0, "X", "")</f>
        <v>X</v>
      </c>
      <c r="AX254" s="19" t="str">
        <f>IF(AND(NOT(ISBLANK($Q254)), ISBLANK($O254), ISBLANK($P254)), "X", "")</f>
        <v/>
      </c>
      <c r="AY254" s="19" t="str">
        <f>IF(OR($L254="bowl", $L254="wild"), "X", "")</f>
        <v/>
      </c>
    </row>
    <row r="255" spans="1:51" ht="15.75" x14ac:dyDescent="0.5">
      <c r="A255" s="16" t="s">
        <v>804</v>
      </c>
      <c r="B255" s="16" t="s">
        <v>805</v>
      </c>
      <c r="C255" s="17" t="s">
        <v>55</v>
      </c>
      <c r="D255" s="57" t="s">
        <v>56</v>
      </c>
      <c r="E255" s="16" t="s">
        <v>90</v>
      </c>
      <c r="F255" s="18" t="s">
        <v>127</v>
      </c>
      <c r="G255" s="40" t="s">
        <v>852</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IF(ISBLANK($X255), SUM(R255:W255), 1)</f>
        <v>1</v>
      </c>
      <c r="AA255" s="19" t="s">
        <v>9</v>
      </c>
      <c r="AB255" s="19" t="s">
        <v>9</v>
      </c>
      <c r="AC255" s="22" t="s">
        <v>9</v>
      </c>
      <c r="AD255" s="19" t="s">
        <v>9</v>
      </c>
      <c r="AE255" s="19" t="str">
        <f>IF(K255&lt;4,"X","")</f>
        <v/>
      </c>
      <c r="AF255" s="19" t="str">
        <f>IF(COUNTBLANK(O255:Q255)&lt;=1,"X","")</f>
        <v/>
      </c>
      <c r="AG255" s="19">
        <f>$I255</f>
        <v>0</v>
      </c>
      <c r="AH255" s="19" t="str">
        <f>IF($S255 &gt; 0, "X", "")</f>
        <v/>
      </c>
      <c r="AI255" s="17" t="str">
        <f>IF(ISNUMBER(SEARCH("tuck", $F255, 1)), "X", "")</f>
        <v/>
      </c>
      <c r="AJ255" s="17" t="str">
        <f>IF(AND(SUM(R255:W255) = 3, ISBLANK($X255)), "X", "")</f>
        <v/>
      </c>
      <c r="AK255" s="19" t="str">
        <f>IF(OR($L255="ground", $L255="wild"), "X", "")</f>
        <v>X</v>
      </c>
      <c r="AL255" s="19" t="str">
        <f>$H255</f>
        <v>X</v>
      </c>
      <c r="AM255" s="17" t="str">
        <f>IF($U255 &gt; 0, "X", "")</f>
        <v>X</v>
      </c>
      <c r="AN255" s="19" t="str">
        <f>IF(AND($R255 &gt; 0, ISBLANK($W255), ISBLANK($S255), ISBLANK($T255), ISBLANK($U255), ISBLANK($V255)), "X", "")</f>
        <v/>
      </c>
      <c r="AO255" s="19" t="str">
        <f>IF(AND(NOT(ISBLANK($O255)), ISBLANK($P255), ISBLANK($Q255)), "X", "")</f>
        <v/>
      </c>
      <c r="AP255" s="19" t="str">
        <f>IF(N255&gt;65,"X","")</f>
        <v>X</v>
      </c>
      <c r="AQ255" s="19" t="str">
        <f>IF(OR($L255="cavity", $L255="wild"), "X", "")</f>
        <v/>
      </c>
      <c r="AR255" s="17" t="str">
        <f>IF($W255 &gt; 0, "X", "")</f>
        <v/>
      </c>
      <c r="AS255" s="19" t="str">
        <f>IF(N255&lt;=30,"X","")</f>
        <v/>
      </c>
      <c r="AT255" s="19" t="str">
        <f>IF(OR($L255="platform", $L255="wild"), "X", "")</f>
        <v/>
      </c>
      <c r="AU255" s="19" t="str">
        <f>IF(AND(NOT(ISBLANK($P255)), ISBLANK($Q255), ISBLANK($O255)), "X", "")</f>
        <v/>
      </c>
      <c r="AV255" s="17" t="str">
        <f>IF($V255 &gt; 0, "X", "")</f>
        <v/>
      </c>
      <c r="AW255" s="17" t="str">
        <f>IF($T255 &gt; 0, "X", "")</f>
        <v/>
      </c>
      <c r="AX255" s="19" t="str">
        <f>IF(AND(NOT(ISBLANK($Q255)), ISBLANK($O255), ISBLANK($P255)), "X", "")</f>
        <v>X</v>
      </c>
      <c r="AY255" s="19" t="str">
        <f>IF(OR($L255="bowl", $L255="wild"), "X", "")</f>
        <v/>
      </c>
    </row>
    <row r="256" spans="1:51" ht="15.75" x14ac:dyDescent="0.5">
      <c r="A256" s="40" t="s">
        <v>806</v>
      </c>
      <c r="B256" s="40" t="s">
        <v>807</v>
      </c>
      <c r="C256" s="17" t="s">
        <v>55</v>
      </c>
      <c r="D256" s="57" t="s">
        <v>56</v>
      </c>
      <c r="E256" s="16" t="s">
        <v>73</v>
      </c>
      <c r="F256" s="18" t="s">
        <v>367</v>
      </c>
      <c r="G256" s="40" t="s">
        <v>845</v>
      </c>
      <c r="H256" s="19"/>
      <c r="I256" s="19"/>
      <c r="J256" s="19"/>
      <c r="K256" s="19">
        <v>5</v>
      </c>
      <c r="L256" s="19" t="s">
        <v>66</v>
      </c>
      <c r="M256" s="19">
        <v>2</v>
      </c>
      <c r="N256" s="19">
        <v>41</v>
      </c>
      <c r="O256" s="19"/>
      <c r="P256" s="19"/>
      <c r="Q256" s="17" t="s">
        <v>60</v>
      </c>
      <c r="R256" s="19">
        <v>1</v>
      </c>
      <c r="S256" s="19"/>
      <c r="T256" s="19"/>
      <c r="U256" s="19"/>
      <c r="V256" s="19"/>
      <c r="W256" s="19"/>
      <c r="X256" s="20"/>
      <c r="Y256" s="19"/>
      <c r="Z256" s="13">
        <f>IF(ISBLANK($X256), SUM(R256:W256), 1)</f>
        <v>1</v>
      </c>
      <c r="AA256" s="19" t="s">
        <v>9</v>
      </c>
      <c r="AB256" s="19" t="s">
        <v>9</v>
      </c>
      <c r="AC256" s="22" t="s">
        <v>60</v>
      </c>
      <c r="AD256" s="19" t="s">
        <v>9</v>
      </c>
      <c r="AE256" s="19" t="str">
        <f>IF(K256&lt;4,"X","")</f>
        <v/>
      </c>
      <c r="AF256" s="19" t="str">
        <f>IF(COUNTBLANK(O256:Q256)&lt;=1,"X","")</f>
        <v/>
      </c>
      <c r="AG256" s="19">
        <f>$I256</f>
        <v>0</v>
      </c>
      <c r="AH256" s="19" t="str">
        <f>IF($S256 &gt; 0, "X", "")</f>
        <v/>
      </c>
      <c r="AI256" s="17" t="str">
        <f>IF(ISNUMBER(SEARCH("tuck", $F256, 1)), "X", "")</f>
        <v/>
      </c>
      <c r="AJ256" s="17" t="str">
        <f>IF(AND(SUM(R256:W256) = 3, ISBLANK($X256)), "X", "")</f>
        <v/>
      </c>
      <c r="AK256" s="19" t="str">
        <f>IF(OR($L256="ground", $L256="wild"), "X", "")</f>
        <v>X</v>
      </c>
      <c r="AL256" s="19">
        <f>$H256</f>
        <v>0</v>
      </c>
      <c r="AM256" s="17" t="str">
        <f>IF($U256 &gt; 0, "X", "")</f>
        <v/>
      </c>
      <c r="AN256" s="19" t="str">
        <f>IF(AND($R256 &gt; 0, ISBLANK($W256), ISBLANK($S256), ISBLANK($T256), ISBLANK($U256), ISBLANK($V256)), "X", "")</f>
        <v>X</v>
      </c>
      <c r="AO256" s="19" t="str">
        <f>IF(AND(NOT(ISBLANK($O256)), ISBLANK($P256), ISBLANK($Q256)), "X", "")</f>
        <v/>
      </c>
      <c r="AP256" s="19" t="str">
        <f>IF(N256&gt;65,"X","")</f>
        <v/>
      </c>
      <c r="AQ256" s="19" t="str">
        <f>IF(OR($L256="cavity", $L256="wild"), "X", "")</f>
        <v/>
      </c>
      <c r="AR256" s="17" t="str">
        <f>IF($W256 &gt; 0, "X", "")</f>
        <v/>
      </c>
      <c r="AS256" s="19" t="str">
        <f>IF(N256&lt;=30,"X","")</f>
        <v/>
      </c>
      <c r="AT256" s="19" t="str">
        <f>IF(OR($L256="platform", $L256="wild"), "X", "")</f>
        <v/>
      </c>
      <c r="AU256" s="19" t="str">
        <f>IF(AND(NOT(ISBLANK($P256)), ISBLANK($Q256), ISBLANK($O256)), "X", "")</f>
        <v/>
      </c>
      <c r="AV256" s="17" t="str">
        <f>IF($V256 &gt; 0, "X", "")</f>
        <v/>
      </c>
      <c r="AW256" s="17" t="str">
        <f>IF($T256 &gt; 0, "X", "")</f>
        <v/>
      </c>
      <c r="AX256" s="19" t="str">
        <f>IF(AND(NOT(ISBLANK($Q256)), ISBLANK($O256), ISBLANK($P256)), "X", "")</f>
        <v>X</v>
      </c>
      <c r="AY256" s="19" t="str">
        <f>IF(OR($L256="bowl", $L256="wild"), "X", "")</f>
        <v/>
      </c>
    </row>
    <row r="257" spans="1:51" ht="15.75" x14ac:dyDescent="0.5">
      <c r="A257" s="39" t="s">
        <v>463</v>
      </c>
      <c r="B257" s="39" t="s">
        <v>464</v>
      </c>
      <c r="C257" s="17" t="s">
        <v>69</v>
      </c>
      <c r="D257" s="34" t="s">
        <v>56</v>
      </c>
      <c r="E257" s="30" t="s">
        <v>73</v>
      </c>
      <c r="F257" s="40" t="s">
        <v>326</v>
      </c>
      <c r="G257" s="40" t="s">
        <v>870</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IF(ISBLANK($X257), SUM(R257:W257), 1)</f>
        <v>3</v>
      </c>
      <c r="AA257" s="19" t="s">
        <v>9</v>
      </c>
      <c r="AB257" s="19" t="s">
        <v>9</v>
      </c>
      <c r="AC257" s="22" t="s">
        <v>60</v>
      </c>
      <c r="AD257" s="19" t="s">
        <v>9</v>
      </c>
      <c r="AE257" s="19" t="str">
        <f>IF(K257&lt;4,"X","")</f>
        <v/>
      </c>
      <c r="AF257" s="19" t="str">
        <f>IF(COUNTBLANK(O257:Q257)&lt;=1,"X","")</f>
        <v/>
      </c>
      <c r="AG257" s="19">
        <f>$I257</f>
        <v>0</v>
      </c>
      <c r="AH257" s="19" t="str">
        <f>IF($S257 &gt; 0, "X", "")</f>
        <v/>
      </c>
      <c r="AI257" s="17" t="str">
        <f>IF(ISNUMBER(SEARCH("tuck", $F257, 1)), "X", "")</f>
        <v/>
      </c>
      <c r="AJ257" s="17" t="str">
        <f>IF(AND(SUM(R257:W257) = 3, ISBLANK($X257)), "X", "")</f>
        <v>X</v>
      </c>
      <c r="AK257" s="19" t="str">
        <f>IF(OR($L257="ground", $L257="wild"), "X", "")</f>
        <v>X</v>
      </c>
      <c r="AL257" s="19">
        <f>$H257</f>
        <v>0</v>
      </c>
      <c r="AM257" s="17" t="str">
        <f>IF($U257 &gt; 0, "X", "")</f>
        <v>X</v>
      </c>
      <c r="AN257" s="19" t="str">
        <f>IF(AND($R257 &gt; 0, ISBLANK($W257), ISBLANK($S257), ISBLANK($T257), ISBLANK($U257), ISBLANK($V257)), "X", "")</f>
        <v/>
      </c>
      <c r="AO257" s="19" t="str">
        <f>IF(AND(NOT(ISBLANK($O257)), ISBLANK($P257), ISBLANK($Q257)), "X", "")</f>
        <v/>
      </c>
      <c r="AP257" s="19" t="str">
        <f>IF(N257&gt;65,"X","")</f>
        <v/>
      </c>
      <c r="AQ257" s="19" t="str">
        <f>IF(OR($L257="cavity", $L257="wild"), "X", "")</f>
        <v>X</v>
      </c>
      <c r="AR257" s="17" t="str">
        <f>IF($W257 &gt; 0, "X", "")</f>
        <v/>
      </c>
      <c r="AS257" s="19" t="str">
        <f>IF(N257&lt;=30,"X","")</f>
        <v/>
      </c>
      <c r="AT257" s="19" t="str">
        <f>IF(OR($L257="platform", $L257="wild"), "X", "")</f>
        <v>X</v>
      </c>
      <c r="AU257" s="19" t="str">
        <f>IF(AND(NOT(ISBLANK($P257)), ISBLANK($Q257), ISBLANK($O257)), "X", "")</f>
        <v/>
      </c>
      <c r="AV257" s="17" t="str">
        <f>IF($V257 &gt; 0, "X", "")</f>
        <v/>
      </c>
      <c r="AW257" s="17" t="str">
        <f>IF($T257 &gt; 0, "X", "")</f>
        <v/>
      </c>
      <c r="AX257" s="19" t="str">
        <f>IF(AND(NOT(ISBLANK($Q257)), ISBLANK($O257), ISBLANK($P257)), "X", "")</f>
        <v>X</v>
      </c>
      <c r="AY257" s="19" t="str">
        <f>IF(OR($L257="bowl", $L257="wild"), "X", "")</f>
        <v>X</v>
      </c>
    </row>
    <row r="258" spans="1:51" ht="15.75" x14ac:dyDescent="0.5">
      <c r="A258" s="16" t="s">
        <v>808</v>
      </c>
      <c r="B258" s="16" t="s">
        <v>809</v>
      </c>
      <c r="C258" s="17" t="s">
        <v>55</v>
      </c>
      <c r="D258" s="57" t="s">
        <v>56</v>
      </c>
      <c r="E258" s="16" t="s">
        <v>73</v>
      </c>
      <c r="F258" s="18" t="s">
        <v>477</v>
      </c>
      <c r="G258" s="40" t="s">
        <v>843</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IF(ISBLANK($X258), SUM(R258:W258), 1)</f>
        <v>3</v>
      </c>
      <c r="AA258" s="19" t="s">
        <v>9</v>
      </c>
      <c r="AB258" s="19" t="s">
        <v>9</v>
      </c>
      <c r="AC258" s="22" t="s">
        <v>9</v>
      </c>
      <c r="AD258" s="19" t="s">
        <v>9</v>
      </c>
      <c r="AE258" s="19" t="str">
        <f>IF(K258&lt;4,"X","")</f>
        <v/>
      </c>
      <c r="AF258" s="19" t="str">
        <f>IF(COUNTBLANK(O258:Q258)&lt;=1,"X","")</f>
        <v>X</v>
      </c>
      <c r="AG258" s="19">
        <f>$I258</f>
        <v>0</v>
      </c>
      <c r="AH258" s="19" t="str">
        <f>IF($S258 &gt; 0, "X", "")</f>
        <v>X</v>
      </c>
      <c r="AI258" s="17" t="str">
        <f>IF(ISNUMBER(SEARCH("tuck", $F258, 1)), "X", "")</f>
        <v/>
      </c>
      <c r="AJ258" s="17" t="str">
        <f>IF(AND(SUM(R258:W258) = 3, ISBLANK($X258)), "X", "")</f>
        <v>X</v>
      </c>
      <c r="AK258" s="19" t="str">
        <f>IF(OR($L258="ground", $L258="wild"), "X", "")</f>
        <v/>
      </c>
      <c r="AL258" s="19">
        <f>$H258</f>
        <v>0</v>
      </c>
      <c r="AM258" s="17" t="str">
        <f>IF($U258 &gt; 0, "X", "")</f>
        <v/>
      </c>
      <c r="AN258" s="19" t="str">
        <f>IF(AND($R258 &gt; 0, ISBLANK($W258), ISBLANK($S258), ISBLANK($T258), ISBLANK($U258), ISBLANK($V258)), "X", "")</f>
        <v/>
      </c>
      <c r="AO258" s="19" t="str">
        <f>IF(AND(NOT(ISBLANK($O258)), ISBLANK($P258), ISBLANK($Q258)), "X", "")</f>
        <v/>
      </c>
      <c r="AP258" s="19" t="str">
        <f>IF(N258&gt;65,"X","")</f>
        <v>X</v>
      </c>
      <c r="AQ258" s="19" t="str">
        <f>IF(OR($L258="cavity", $L258="wild"), "X", "")</f>
        <v>X</v>
      </c>
      <c r="AR258" s="17" t="str">
        <f>IF($W258 &gt; 0, "X", "")</f>
        <v/>
      </c>
      <c r="AS258" s="19" t="str">
        <f>IF(N258&lt;=30,"X","")</f>
        <v/>
      </c>
      <c r="AT258" s="19" t="str">
        <f>IF(OR($L258="platform", $L258="wild"), "X", "")</f>
        <v/>
      </c>
      <c r="AU258" s="19" t="str">
        <f>IF(AND(NOT(ISBLANK($P258)), ISBLANK($Q258), ISBLANK($O258)), "X", "")</f>
        <v/>
      </c>
      <c r="AV258" s="17" t="str">
        <f>IF($V258 &gt; 0, "X", "")</f>
        <v/>
      </c>
      <c r="AW258" s="17" t="str">
        <f>IF($T258 &gt; 0, "X", "")</f>
        <v>X</v>
      </c>
      <c r="AX258" s="19" t="str">
        <f>IF(AND(NOT(ISBLANK($Q258)), ISBLANK($O258), ISBLANK($P258)), "X", "")</f>
        <v/>
      </c>
      <c r="AY258" s="19" t="str">
        <f>IF(OR($L258="bowl", $L258="wild"), "X", "")</f>
        <v/>
      </c>
    </row>
    <row r="259" spans="1:51" ht="15.75" x14ac:dyDescent="0.5">
      <c r="A259" s="16" t="s">
        <v>810</v>
      </c>
      <c r="B259" s="16" t="s">
        <v>811</v>
      </c>
      <c r="C259" s="17" t="s">
        <v>55</v>
      </c>
      <c r="D259" s="57" t="s">
        <v>85</v>
      </c>
      <c r="E259" s="16" t="s">
        <v>118</v>
      </c>
      <c r="F259" s="40" t="s">
        <v>149</v>
      </c>
      <c r="G259" s="40" t="s">
        <v>855</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IF(ISBLANK($X259), SUM(R259:W259), 1)</f>
        <v>3</v>
      </c>
      <c r="AA259" s="19" t="s">
        <v>9</v>
      </c>
      <c r="AB259" s="19" t="s">
        <v>9</v>
      </c>
      <c r="AC259" s="22" t="s">
        <v>9</v>
      </c>
      <c r="AD259" s="19" t="s">
        <v>9</v>
      </c>
      <c r="AE259" s="19" t="str">
        <f>IF(K259&lt;4,"X","")</f>
        <v/>
      </c>
      <c r="AF259" s="19" t="str">
        <f>IF(COUNTBLANK(O259:Q259)&lt;=1,"X","")</f>
        <v/>
      </c>
      <c r="AG259" s="19">
        <f>$I259</f>
        <v>0</v>
      </c>
      <c r="AH259" s="19" t="str">
        <f>IF($S259 &gt; 0, "X", "")</f>
        <v/>
      </c>
      <c r="AI259" s="17" t="str">
        <f>IF(ISNUMBER(SEARCH("tuck", $F259, 1)), "X", "")</f>
        <v/>
      </c>
      <c r="AJ259" s="17" t="str">
        <f>IF(AND(SUM(R259:W259) = 3, ISBLANK($X259)), "X", "")</f>
        <v>X</v>
      </c>
      <c r="AK259" s="19" t="str">
        <f>IF(OR($L259="ground", $L259="wild"), "X", "")</f>
        <v/>
      </c>
      <c r="AL259" s="19">
        <f>$H259</f>
        <v>0</v>
      </c>
      <c r="AM259" s="17" t="str">
        <f>IF($U259 &gt; 0, "X", "")</f>
        <v>X</v>
      </c>
      <c r="AN259" s="19" t="str">
        <f>IF(AND($R259 &gt; 0, ISBLANK($W259), ISBLANK($S259), ISBLANK($T259), ISBLANK($U259), ISBLANK($V259)), "X", "")</f>
        <v/>
      </c>
      <c r="AO259" s="19" t="str">
        <f>IF(AND(NOT(ISBLANK($O259)), ISBLANK($P259), ISBLANK($Q259)), "X", "")</f>
        <v/>
      </c>
      <c r="AP259" s="19" t="str">
        <f>IF(N259&gt;65,"X","")</f>
        <v>X</v>
      </c>
      <c r="AQ259" s="19" t="str">
        <f>IF(OR($L259="cavity", $L259="wild"), "X", "")</f>
        <v/>
      </c>
      <c r="AR259" s="17" t="str">
        <f>IF($W259 &gt; 0, "X", "")</f>
        <v>X</v>
      </c>
      <c r="AS259" s="19" t="str">
        <f>IF(N259&lt;=30,"X","")</f>
        <v/>
      </c>
      <c r="AT259" s="19" t="str">
        <f>IF(OR($L259="platform", $L259="wild"), "X", "")</f>
        <v>X</v>
      </c>
      <c r="AU259" s="19" t="str">
        <f>IF(AND(NOT(ISBLANK($P259)), ISBLANK($Q259), ISBLANK($O259)), "X", "")</f>
        <v/>
      </c>
      <c r="AV259" s="17" t="str">
        <f>IF($V259 &gt; 0, "X", "")</f>
        <v>X</v>
      </c>
      <c r="AW259" s="17" t="str">
        <f>IF($T259 &gt; 0, "X", "")</f>
        <v/>
      </c>
      <c r="AX259" s="19" t="str">
        <f>IF(AND(NOT(ISBLANK($Q259)), ISBLANK($O259), ISBLANK($P259)), "X", "")</f>
        <v>X</v>
      </c>
      <c r="AY259" s="19" t="str">
        <f>IF(OR($L259="bowl", $L259="wild"), "X", "")</f>
        <v/>
      </c>
    </row>
    <row r="260" spans="1:51" ht="15.75" x14ac:dyDescent="0.5">
      <c r="A260" s="40" t="s">
        <v>812</v>
      </c>
      <c r="B260" s="40" t="s">
        <v>813</v>
      </c>
      <c r="C260" s="17" t="s">
        <v>55</v>
      </c>
      <c r="D260" s="5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IF(ISBLANK($X260), SUM(R260:W260), 1)</f>
        <v>2</v>
      </c>
      <c r="AA260" s="19" t="s">
        <v>60</v>
      </c>
      <c r="AB260" s="19" t="s">
        <v>9</v>
      </c>
      <c r="AC260" s="22" t="s">
        <v>9</v>
      </c>
      <c r="AD260" s="19" t="s">
        <v>60</v>
      </c>
      <c r="AE260" s="19" t="str">
        <f>IF(K260&lt;4,"X","")</f>
        <v>X</v>
      </c>
      <c r="AF260" s="19" t="str">
        <f>IF(COUNTBLANK(O260:Q260)&lt;=1,"X","")</f>
        <v/>
      </c>
      <c r="AG260" s="19">
        <f>$I260</f>
        <v>0</v>
      </c>
      <c r="AH260" s="19" t="str">
        <f>IF($S260 &gt; 0, "X", "")</f>
        <v/>
      </c>
      <c r="AI260" s="17" t="str">
        <f>IF(ISNUMBER(SEARCH("tuck", $F260, 1)), "X", "")</f>
        <v/>
      </c>
      <c r="AJ260" s="17" t="str">
        <f>IF(AND(SUM(R260:W260) = 3, ISBLANK($X260)), "X", "")</f>
        <v/>
      </c>
      <c r="AK260" s="19" t="str">
        <f>IF(OR($L260="ground", $L260="wild"), "X", "")</f>
        <v/>
      </c>
      <c r="AL260" s="19">
        <f>$H260</f>
        <v>0</v>
      </c>
      <c r="AM260" s="17" t="str">
        <f>IF($U260 &gt; 0, "X", "")</f>
        <v/>
      </c>
      <c r="AN260" s="19" t="str">
        <f>IF(AND($R260 &gt; 0, ISBLANK($W260), ISBLANK($S260), ISBLANK($T260), ISBLANK($U260), ISBLANK($V260)), "X", "")</f>
        <v/>
      </c>
      <c r="AO260" s="19" t="str">
        <f>IF(AND(NOT(ISBLANK($O260)), ISBLANK($P260), ISBLANK($Q260)), "X", "")</f>
        <v>X</v>
      </c>
      <c r="AP260" s="19" t="str">
        <f>IF(N260&gt;65,"X","")</f>
        <v/>
      </c>
      <c r="AQ260" s="19" t="str">
        <f>IF(OR($L260="cavity", $L260="wild"), "X", "")</f>
        <v>X</v>
      </c>
      <c r="AR260" s="17" t="str">
        <f>IF($W260 &gt; 0, "X", "")</f>
        <v/>
      </c>
      <c r="AS260" s="19" t="str">
        <f>IF(N260&lt;=30,"X","")</f>
        <v/>
      </c>
      <c r="AT260" s="19" t="str">
        <f>IF(OR($L260="platform", $L260="wild"), "X", "")</f>
        <v/>
      </c>
      <c r="AU260" s="19" t="str">
        <f>IF(AND(NOT(ISBLANK($P260)), ISBLANK($Q260), ISBLANK($O260)), "X", "")</f>
        <v/>
      </c>
      <c r="AV260" s="17" t="str">
        <f>IF($V260 &gt; 0, "X", "")</f>
        <v/>
      </c>
      <c r="AW260" s="17" t="str">
        <f>IF($T260 &gt; 0, "X", "")</f>
        <v>X</v>
      </c>
      <c r="AX260" s="19" t="str">
        <f>IF(AND(NOT(ISBLANK($Q260)), ISBLANK($O260), ISBLANK($P260)), "X", "")</f>
        <v/>
      </c>
      <c r="AY260" s="19" t="str">
        <f>IF(OR($L260="bowl", $L260="wild"), "X", "")</f>
        <v/>
      </c>
    </row>
    <row r="261" spans="1:51" ht="15.75" x14ac:dyDescent="0.5">
      <c r="A261" s="40" t="s">
        <v>814</v>
      </c>
      <c r="B261" s="40" t="s">
        <v>815</v>
      </c>
      <c r="C261" s="17" t="s">
        <v>55</v>
      </c>
      <c r="D261" s="57" t="s">
        <v>63</v>
      </c>
      <c r="E261" s="16" t="s">
        <v>64</v>
      </c>
      <c r="F261" s="18" t="s">
        <v>322</v>
      </c>
      <c r="G261" s="40" t="s">
        <v>881</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IF(ISBLANK($X261), SUM(R261:W261), 1)</f>
        <v>3</v>
      </c>
      <c r="AA261" s="19" t="s">
        <v>60</v>
      </c>
      <c r="AB261" s="19" t="s">
        <v>9</v>
      </c>
      <c r="AC261" s="22" t="s">
        <v>9</v>
      </c>
      <c r="AD261" s="19" t="s">
        <v>60</v>
      </c>
      <c r="AE261" s="19" t="str">
        <f>IF(K261&lt;4,"X","")</f>
        <v/>
      </c>
      <c r="AF261" s="19" t="str">
        <f>IF(COUNTBLANK(O261:Q261)&lt;=1,"X","")</f>
        <v/>
      </c>
      <c r="AG261" s="19">
        <f>$I261</f>
        <v>0</v>
      </c>
      <c r="AH261" s="19" t="str">
        <f>IF($S261 &gt; 0, "X", "")</f>
        <v/>
      </c>
      <c r="AI261" s="17" t="str">
        <f>IF(ISNUMBER(SEARCH("tuck", $F261, 1)), "X", "")</f>
        <v/>
      </c>
      <c r="AJ261" s="17" t="str">
        <f>IF(AND(SUM(R261:W261) = 3, ISBLANK($X261)), "X", "")</f>
        <v>X</v>
      </c>
      <c r="AK261" s="19" t="str">
        <f>IF(OR($L261="ground", $L261="wild"), "X", "")</f>
        <v/>
      </c>
      <c r="AL261" s="19">
        <f>$H261</f>
        <v>0</v>
      </c>
      <c r="AM261" s="17" t="str">
        <f>IF($U261 &gt; 0, "X", "")</f>
        <v/>
      </c>
      <c r="AN261" s="19" t="str">
        <f>IF(AND($R261 &gt; 0, ISBLANK($W261), ISBLANK($S261), ISBLANK($T261), ISBLANK($U261), ISBLANK($V261)), "X", "")</f>
        <v/>
      </c>
      <c r="AO261" s="19" t="str">
        <f>IF(AND(NOT(ISBLANK($O261)), ISBLANK($P261), ISBLANK($Q261)), "X", "")</f>
        <v>X</v>
      </c>
      <c r="AP261" s="19" t="str">
        <f>IF(N261&gt;65,"X","")</f>
        <v/>
      </c>
      <c r="AQ261" s="19" t="str">
        <f>IF(OR($L261="cavity", $L261="wild"), "X", "")</f>
        <v/>
      </c>
      <c r="AR261" s="17" t="str">
        <f>IF($W261 &gt; 0, "X", "")</f>
        <v>X</v>
      </c>
      <c r="AS261" s="19" t="str">
        <f>IF(N261&lt;=30,"X","")</f>
        <v/>
      </c>
      <c r="AT261" s="19" t="str">
        <f>IF(OR($L261="platform", $L261="wild"), "X", "")</f>
        <v>X</v>
      </c>
      <c r="AU261" s="19" t="str">
        <f>IF(AND(NOT(ISBLANK($P261)), ISBLANK($Q261), ISBLANK($O261)), "X", "")</f>
        <v/>
      </c>
      <c r="AV261" s="17" t="str">
        <f>IF($V261 &gt; 0, "X", "")</f>
        <v/>
      </c>
      <c r="AW261" s="17" t="str">
        <f>IF($T261 &gt; 0, "X", "")</f>
        <v/>
      </c>
      <c r="AX261" s="19" t="str">
        <f>IF(AND(NOT(ISBLANK($Q261)), ISBLANK($O261), ISBLANK($P261)), "X", "")</f>
        <v/>
      </c>
      <c r="AY261" s="19" t="str">
        <f>IF(OR($L261="bowl", $L261="wild"), "X", "")</f>
        <v/>
      </c>
    </row>
    <row r="262" spans="1:51" ht="15.75" x14ac:dyDescent="0.5">
      <c r="A262" s="40" t="s">
        <v>816</v>
      </c>
      <c r="B262" s="40" t="s">
        <v>817</v>
      </c>
      <c r="C262" s="17" t="s">
        <v>55</v>
      </c>
      <c r="D262" s="57" t="s">
        <v>56</v>
      </c>
      <c r="E262" s="16" t="s">
        <v>118</v>
      </c>
      <c r="F262" s="40" t="s">
        <v>212</v>
      </c>
      <c r="G262" s="40" t="s">
        <v>853</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IF(ISBLANK($X262), SUM(R262:W262), 1)</f>
        <v>3</v>
      </c>
      <c r="AA262" s="19" t="s">
        <v>60</v>
      </c>
      <c r="AB262" s="19" t="s">
        <v>9</v>
      </c>
      <c r="AC262" s="22" t="s">
        <v>9</v>
      </c>
      <c r="AD262" s="19" t="s">
        <v>60</v>
      </c>
      <c r="AE262" s="19" t="str">
        <f>IF(K262&lt;4,"X","")</f>
        <v/>
      </c>
      <c r="AF262" s="19" t="str">
        <f>IF(COUNTBLANK(O262:Q262)&lt;=1,"X","")</f>
        <v>X</v>
      </c>
      <c r="AG262" s="19">
        <f>$I262</f>
        <v>0</v>
      </c>
      <c r="AH262" s="19" t="str">
        <f>IF($S262 &gt; 0, "X", "")</f>
        <v/>
      </c>
      <c r="AI262" s="17" t="str">
        <f>IF(ISNUMBER(SEARCH("tuck", $F262, 1)), "X", "")</f>
        <v/>
      </c>
      <c r="AJ262" s="17" t="str">
        <f>IF(AND(SUM(R262:W262) = 3, ISBLANK($X262)), "X", "")</f>
        <v>X</v>
      </c>
      <c r="AK262" s="19" t="str">
        <f>IF(OR($L262="ground", $L262="wild"), "X", "")</f>
        <v/>
      </c>
      <c r="AL262" s="19">
        <f>$H262</f>
        <v>0</v>
      </c>
      <c r="AM262" s="17" t="str">
        <f>IF($U262 &gt; 0, "X", "")</f>
        <v/>
      </c>
      <c r="AN262" s="19" t="str">
        <f>IF(AND($R262 &gt; 0, ISBLANK($W262), ISBLANK($S262), ISBLANK($T262), ISBLANK($U262), ISBLANK($V262)), "X", "")</f>
        <v/>
      </c>
      <c r="AO262" s="19" t="str">
        <f>IF(AND(NOT(ISBLANK($O262)), ISBLANK($P262), ISBLANK($Q262)), "X", "")</f>
        <v/>
      </c>
      <c r="AP262" s="19" t="str">
        <f>IF(N262&gt;65,"X","")</f>
        <v/>
      </c>
      <c r="AQ262" s="19" t="str">
        <f>IF(OR($L262="cavity", $L262="wild"), "X", "")</f>
        <v/>
      </c>
      <c r="AR262" s="17" t="str">
        <f>IF($W262 &gt; 0, "X", "")</f>
        <v/>
      </c>
      <c r="AS262" s="19" t="str">
        <f>IF(N262&lt;=30,"X","")</f>
        <v>X</v>
      </c>
      <c r="AT262" s="19" t="str">
        <f>IF(OR($L262="platform", $L262="wild"), "X", "")</f>
        <v/>
      </c>
      <c r="AU262" s="19" t="str">
        <f>IF(AND(NOT(ISBLANK($P262)), ISBLANK($Q262), ISBLANK($O262)), "X", "")</f>
        <v/>
      </c>
      <c r="AV262" s="17" t="str">
        <f>IF($V262 &gt; 0, "X", "")</f>
        <v/>
      </c>
      <c r="AW262" s="17" t="str">
        <f>IF($T262 &gt; 0, "X", "")</f>
        <v>X</v>
      </c>
      <c r="AX262" s="19" t="str">
        <f>IF(AND(NOT(ISBLANK($Q262)), ISBLANK($O262), ISBLANK($P262)), "X", "")</f>
        <v/>
      </c>
      <c r="AY262" s="19" t="str">
        <f>IF(OR($L262="bowl", $L262="wild"), "X", "")</f>
        <v>X</v>
      </c>
    </row>
    <row r="263" spans="1:51" ht="15.75" x14ac:dyDescent="0.5">
      <c r="A263" s="39" t="s">
        <v>467</v>
      </c>
      <c r="B263" s="39" t="s">
        <v>468</v>
      </c>
      <c r="C263" s="17" t="s">
        <v>69</v>
      </c>
      <c r="D263" s="57" t="s">
        <v>97</v>
      </c>
      <c r="E263" s="16" t="s">
        <v>118</v>
      </c>
      <c r="F263" s="18" t="s">
        <v>387</v>
      </c>
      <c r="G263" s="40" t="s">
        <v>879</v>
      </c>
      <c r="H263" s="19"/>
      <c r="I263" s="17"/>
      <c r="J263" s="19"/>
      <c r="K263" s="19">
        <v>2</v>
      </c>
      <c r="L263" s="19" t="s">
        <v>66</v>
      </c>
      <c r="M263" s="19">
        <v>3</v>
      </c>
      <c r="N263" s="19">
        <v>26</v>
      </c>
      <c r="O263" s="19" t="s">
        <v>60</v>
      </c>
      <c r="P263" s="19" t="s">
        <v>60</v>
      </c>
      <c r="Q263" s="17"/>
      <c r="R263" s="19"/>
      <c r="S263" s="19">
        <v>2</v>
      </c>
      <c r="T263" s="19"/>
      <c r="U263" s="19"/>
      <c r="V263" s="19"/>
      <c r="W263" s="19"/>
      <c r="X263" s="20"/>
      <c r="Y263" s="19"/>
      <c r="Z263" s="13">
        <f>IF(ISBLANK($X263), SUM(R263:W263), 1)</f>
        <v>2</v>
      </c>
      <c r="AA263" s="19" t="s">
        <v>9</v>
      </c>
      <c r="AB263" s="19" t="s">
        <v>9</v>
      </c>
      <c r="AC263" s="22" t="s">
        <v>9</v>
      </c>
      <c r="AD263" s="19" t="s">
        <v>60</v>
      </c>
      <c r="AE263" s="19" t="str">
        <f>IF(K263&lt;4,"X","")</f>
        <v>X</v>
      </c>
      <c r="AF263" s="19" t="str">
        <f>IF(COUNTBLANK(O263:Q263)&lt;=1,"X","")</f>
        <v>X</v>
      </c>
      <c r="AG263" s="19">
        <f>$I263</f>
        <v>0</v>
      </c>
      <c r="AH263" s="19" t="str">
        <f>IF($S263 &gt; 0, "X", "")</f>
        <v>X</v>
      </c>
      <c r="AI263" s="17" t="str">
        <f>IF(ISNUMBER(SEARCH("tuck", $F263, 1)), "X", "")</f>
        <v/>
      </c>
      <c r="AJ263" s="17" t="str">
        <f>IF(AND(SUM(R263:W263) = 3, ISBLANK($X263)), "X", "")</f>
        <v/>
      </c>
      <c r="AK263" s="19" t="str">
        <f>IF(OR($L263="ground", $L263="wild"), "X", "")</f>
        <v>X</v>
      </c>
      <c r="AL263" s="19">
        <f>$H263</f>
        <v>0</v>
      </c>
      <c r="AM263" s="17" t="str">
        <f>IF($U263 &gt; 0, "X", "")</f>
        <v/>
      </c>
      <c r="AN263" s="19" t="str">
        <f>IF(AND($R263 &gt; 0, ISBLANK($W263), ISBLANK($S263), ISBLANK($T263), ISBLANK($U263), ISBLANK($V263)), "X", "")</f>
        <v/>
      </c>
      <c r="AO263" s="19" t="str">
        <f>IF(AND(NOT(ISBLANK($O263)), ISBLANK($P263), ISBLANK($Q263)), "X", "")</f>
        <v/>
      </c>
      <c r="AP263" s="19" t="str">
        <f>IF(N263&gt;65,"X","")</f>
        <v/>
      </c>
      <c r="AQ263" s="19" t="str">
        <f>IF(OR($L263="cavity", $L263="wild"), "X", "")</f>
        <v/>
      </c>
      <c r="AR263" s="17" t="str">
        <f>IF($W263 &gt; 0, "X", "")</f>
        <v/>
      </c>
      <c r="AS263" s="19" t="str">
        <f>IF(N263&lt;=30,"X","")</f>
        <v>X</v>
      </c>
      <c r="AT263" s="19" t="str">
        <f>IF(OR($L263="platform", $L263="wild"), "X", "")</f>
        <v/>
      </c>
      <c r="AU263" s="19" t="str">
        <f>IF(AND(NOT(ISBLANK($P263)), ISBLANK($Q263), ISBLANK($O263)), "X", "")</f>
        <v/>
      </c>
      <c r="AV263" s="17" t="str">
        <f>IF($V263 &gt; 0, "X", "")</f>
        <v/>
      </c>
      <c r="AW263" s="17" t="str">
        <f>IF($T263 &gt; 0, "X", "")</f>
        <v/>
      </c>
      <c r="AX263" s="19" t="str">
        <f>IF(AND(NOT(ISBLANK($Q263)), ISBLANK($O263), ISBLANK($P263)), "X", "")</f>
        <v/>
      </c>
      <c r="AY263" s="19" t="str">
        <f>IF(OR($L263="bowl", $L263="wild"), "X", "")</f>
        <v/>
      </c>
    </row>
    <row r="264" spans="1:51" ht="15.75" x14ac:dyDescent="0.5">
      <c r="A264" s="30" t="s">
        <v>818</v>
      </c>
      <c r="B264" s="30" t="s">
        <v>819</v>
      </c>
      <c r="C264" s="17" t="s">
        <v>55</v>
      </c>
      <c r="D264" s="34" t="s">
        <v>56</v>
      </c>
      <c r="E264" s="16" t="s">
        <v>10</v>
      </c>
      <c r="F264" s="18" t="s">
        <v>312</v>
      </c>
      <c r="G264" s="40" t="s">
        <v>849</v>
      </c>
      <c r="H264" s="19"/>
      <c r="I264" s="17" t="s">
        <v>60</v>
      </c>
      <c r="J264" s="19"/>
      <c r="K264" s="19">
        <v>4</v>
      </c>
      <c r="L264" s="19" t="s">
        <v>87</v>
      </c>
      <c r="M264" s="19">
        <v>3</v>
      </c>
      <c r="N264" s="19">
        <v>38</v>
      </c>
      <c r="O264" s="17"/>
      <c r="P264" s="19"/>
      <c r="Q264" s="19" t="s">
        <v>60</v>
      </c>
      <c r="R264" s="17">
        <v>1</v>
      </c>
      <c r="S264" s="17">
        <v>1</v>
      </c>
      <c r="T264" s="17"/>
      <c r="U264" s="19"/>
      <c r="V264" s="19"/>
      <c r="W264" s="19"/>
      <c r="X264" s="20"/>
      <c r="Y264" s="19"/>
      <c r="Z264" s="13">
        <f>IF(ISBLANK($X264), SUM(R264:W264), 1)</f>
        <v>2</v>
      </c>
      <c r="AA264" s="19" t="s">
        <v>60</v>
      </c>
      <c r="AB264" s="19" t="s">
        <v>9</v>
      </c>
      <c r="AC264" s="22" t="s">
        <v>9</v>
      </c>
      <c r="AD264" s="19" t="s">
        <v>60</v>
      </c>
      <c r="AE264" s="19" t="str">
        <f>IF(K264&lt;4,"X","")</f>
        <v/>
      </c>
      <c r="AF264" s="19" t="str">
        <f>IF(COUNTBLANK(O264:Q264)&lt;=1,"X","")</f>
        <v/>
      </c>
      <c r="AG264" s="19" t="str">
        <f>$I264</f>
        <v>X</v>
      </c>
      <c r="AH264" s="19" t="str">
        <f>IF($S264 &gt; 0, "X", "")</f>
        <v>X</v>
      </c>
      <c r="AI264" s="17" t="str">
        <f>IF(ISNUMBER(SEARCH("tuck", $F264, 1)), "X", "")</f>
        <v>X</v>
      </c>
      <c r="AJ264" s="17" t="str">
        <f>IF(AND(SUM(R264:W264) = 3, ISBLANK($X264)), "X", "")</f>
        <v/>
      </c>
      <c r="AK264" s="19" t="str">
        <f>IF(OR($L264="ground", $L264="wild"), "X", "")</f>
        <v/>
      </c>
      <c r="AL264" s="19">
        <f>$H264</f>
        <v>0</v>
      </c>
      <c r="AM264" s="17" t="str">
        <f>IF($U264 &gt; 0, "X", "")</f>
        <v/>
      </c>
      <c r="AN264" s="19" t="str">
        <f>IF(AND($R264 &gt; 0, ISBLANK($W264), ISBLANK($S264), ISBLANK($T264), ISBLANK($U264), ISBLANK($V264)), "X", "")</f>
        <v/>
      </c>
      <c r="AO264" s="19" t="str">
        <f>IF(AND(NOT(ISBLANK($O264)), ISBLANK($P264), ISBLANK($Q264)), "X", "")</f>
        <v/>
      </c>
      <c r="AP264" s="19" t="str">
        <f>IF(N264&gt;65,"X","")</f>
        <v/>
      </c>
      <c r="AQ264" s="19" t="str">
        <f>IF(OR($L264="cavity", $L264="wild"), "X", "")</f>
        <v/>
      </c>
      <c r="AR264" s="17" t="str">
        <f>IF($W264 &gt; 0, "X", "")</f>
        <v/>
      </c>
      <c r="AS264" s="19" t="str">
        <f>IF(N264&lt;=30,"X","")</f>
        <v/>
      </c>
      <c r="AT264" s="19" t="str">
        <f>IF(OR($L264="platform", $L264="wild"), "X", "")</f>
        <v/>
      </c>
      <c r="AU264" s="19" t="str">
        <f>IF(AND(NOT(ISBLANK($P264)), ISBLANK($Q264), ISBLANK($O264)), "X", "")</f>
        <v/>
      </c>
      <c r="AV264" s="17" t="str">
        <f>IF($V264 &gt; 0, "X", "")</f>
        <v/>
      </c>
      <c r="AW264" s="17" t="str">
        <f>IF($T264 &gt; 0, "X", "")</f>
        <v/>
      </c>
      <c r="AX264" s="19" t="str">
        <f>IF(AND(NOT(ISBLANK($Q264)), ISBLANK($O264), ISBLANK($P264)), "X", "")</f>
        <v>X</v>
      </c>
      <c r="AY264" s="19" t="str">
        <f>IF(OR($L264="bowl", $L264="wild"), "X", "")</f>
        <v>X</v>
      </c>
    </row>
    <row r="265" spans="1:51" ht="15.75" x14ac:dyDescent="0.5">
      <c r="A265" s="40" t="s">
        <v>820</v>
      </c>
      <c r="B265" s="40" t="s">
        <v>821</v>
      </c>
      <c r="C265" s="17" t="s">
        <v>55</v>
      </c>
      <c r="D265" s="57" t="s">
        <v>56</v>
      </c>
      <c r="E265" s="30" t="s">
        <v>10</v>
      </c>
      <c r="F265" s="18" t="s">
        <v>78</v>
      </c>
      <c r="G265" s="40" t="s">
        <v>849</v>
      </c>
      <c r="H265" s="19"/>
      <c r="I265" s="19" t="s">
        <v>60</v>
      </c>
      <c r="J265" s="17"/>
      <c r="K265" s="17">
        <v>1</v>
      </c>
      <c r="L265" s="17" t="s">
        <v>87</v>
      </c>
      <c r="M265" s="17">
        <v>4</v>
      </c>
      <c r="N265" s="17">
        <v>23</v>
      </c>
      <c r="O265" s="17" t="s">
        <v>60</v>
      </c>
      <c r="P265" s="17"/>
      <c r="Q265" s="19"/>
      <c r="R265" s="19">
        <v>1</v>
      </c>
      <c r="S265" s="17">
        <v>1</v>
      </c>
      <c r="T265" s="19">
        <v>1</v>
      </c>
      <c r="U265" s="19"/>
      <c r="V265" s="19"/>
      <c r="W265" s="19"/>
      <c r="X265" s="20" t="s">
        <v>60</v>
      </c>
      <c r="Y265" s="19"/>
      <c r="Z265" s="13">
        <f>IF(ISBLANK($X265), SUM(R265:W265), 1)</f>
        <v>1</v>
      </c>
      <c r="AA265" s="34" t="s">
        <v>60</v>
      </c>
      <c r="AB265" s="34" t="s">
        <v>9</v>
      </c>
      <c r="AC265" s="22" t="s">
        <v>9</v>
      </c>
      <c r="AD265" s="34" t="s">
        <v>60</v>
      </c>
      <c r="AE265" s="19" t="str">
        <f>IF(K265&lt;4,"X","")</f>
        <v>X</v>
      </c>
      <c r="AF265" s="19" t="str">
        <f>IF(COUNTBLANK(O265:Q265)&lt;=1,"X","")</f>
        <v/>
      </c>
      <c r="AG265" s="19" t="str">
        <f>$I265</f>
        <v>X</v>
      </c>
      <c r="AH265" s="19" t="str">
        <f>IF($S265 &gt; 0, "X", "")</f>
        <v>X</v>
      </c>
      <c r="AI265" s="17" t="str">
        <f>IF(ISNUMBER(SEARCH("tuck", $F265, 1)), "X", "")</f>
        <v>X</v>
      </c>
      <c r="AJ265" s="17" t="str">
        <f>IF(AND(SUM(R265:W265) = 3, ISBLANK($X265)), "X", "")</f>
        <v/>
      </c>
      <c r="AK265" s="19" t="str">
        <f>IF(OR($L265="ground", $L265="wild"), "X", "")</f>
        <v/>
      </c>
      <c r="AL265" s="19">
        <f>$H265</f>
        <v>0</v>
      </c>
      <c r="AM265" s="17" t="str">
        <f>IF($U265 &gt; 0, "X", "")</f>
        <v/>
      </c>
      <c r="AN265" s="19" t="str">
        <f>IF(AND($R265 &gt; 0, ISBLANK($W265), ISBLANK($S265), ISBLANK($T265), ISBLANK($U265), ISBLANK($V265)), "X", "")</f>
        <v/>
      </c>
      <c r="AO265" s="19" t="str">
        <f>IF(AND(NOT(ISBLANK($O265)), ISBLANK($P265), ISBLANK($Q265)), "X", "")</f>
        <v>X</v>
      </c>
      <c r="AP265" s="19" t="str">
        <f>IF(N265&gt;65,"X","")</f>
        <v/>
      </c>
      <c r="AQ265" s="19" t="str">
        <f>IF(OR($L265="cavity", $L265="wild"), "X", "")</f>
        <v/>
      </c>
      <c r="AR265" s="17" t="str">
        <f>IF($W265 &gt; 0, "X", "")</f>
        <v/>
      </c>
      <c r="AS265" s="19" t="str">
        <f>IF(N265&lt;=30,"X","")</f>
        <v>X</v>
      </c>
      <c r="AT265" s="19" t="str">
        <f>IF(OR($L265="platform", $L265="wild"), "X", "")</f>
        <v/>
      </c>
      <c r="AU265" s="19" t="str">
        <f>IF(AND(NOT(ISBLANK($P265)), ISBLANK($Q265), ISBLANK($O265)), "X", "")</f>
        <v/>
      </c>
      <c r="AV265" s="17" t="str">
        <f>IF($V265 &gt; 0, "X", "")</f>
        <v/>
      </c>
      <c r="AW265" s="17" t="str">
        <f>IF($T265 &gt; 0, "X", "")</f>
        <v>X</v>
      </c>
      <c r="AX265" s="19" t="str">
        <f>IF(AND(NOT(ISBLANK($Q265)), ISBLANK($O265), ISBLANK($P265)), "X", "")</f>
        <v/>
      </c>
      <c r="AY265" s="19" t="str">
        <f>IF(OR($L265="bowl", $L265="wild"), "X", "")</f>
        <v>X</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68" priority="1" operator="equal">
      <formula>"Brown"</formula>
    </cfRule>
  </conditionalFormatting>
  <conditionalFormatting sqref="D1:D265">
    <cfRule type="cellIs" dxfId="67" priority="2" operator="equal">
      <formula>"Pink"</formula>
    </cfRule>
  </conditionalFormatting>
  <conditionalFormatting sqref="D1:D265">
    <cfRule type="cellIs" dxfId="66" priority="3" operator="equal">
      <formula>"Teal"</formula>
    </cfRule>
  </conditionalFormatting>
  <conditionalFormatting sqref="D1:D265">
    <cfRule type="cellIs" dxfId="65" priority="4" operator="equal">
      <formula>"White"</formula>
    </cfRule>
  </conditionalFormatting>
  <pageMargins left="0.7" right="0.7" top="0.3" bottom="0.3"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34"/>
  <sheetViews>
    <sheetView workbookViewId="0">
      <pane ySplit="1" topLeftCell="A18" activePane="bottomLeft" state="frozen"/>
      <selection pane="bottomLeft" activeCell="H29" sqref="H29"/>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18.6875" customWidth="1"/>
    <col min="7" max="7" width="3.5625" customWidth="1"/>
  </cols>
  <sheetData>
    <row r="1" spans="1:8" ht="15" customHeight="1" x14ac:dyDescent="0.5">
      <c r="A1" s="43" t="s">
        <v>499</v>
      </c>
      <c r="B1" s="44" t="s">
        <v>500</v>
      </c>
      <c r="C1" s="44" t="s">
        <v>501</v>
      </c>
      <c r="D1" s="45" t="s">
        <v>502</v>
      </c>
      <c r="E1" s="45" t="s">
        <v>503</v>
      </c>
      <c r="F1" s="43" t="s">
        <v>504</v>
      </c>
      <c r="G1" s="54" t="s">
        <v>505</v>
      </c>
      <c r="H1" s="53" t="s">
        <v>823</v>
      </c>
    </row>
    <row r="2" spans="1:8" ht="15" customHeight="1" x14ac:dyDescent="0.5">
      <c r="A2" s="46" t="s">
        <v>28</v>
      </c>
      <c r="B2" s="47" t="s">
        <v>506</v>
      </c>
      <c r="C2" s="47" t="s">
        <v>60</v>
      </c>
      <c r="D2" s="48" t="s">
        <v>507</v>
      </c>
      <c r="E2" s="48" t="s">
        <v>508</v>
      </c>
      <c r="F2" s="46" t="s">
        <v>509</v>
      </c>
      <c r="G2" s="47">
        <v>22</v>
      </c>
      <c r="H2" s="55"/>
    </row>
    <row r="3" spans="1:8" ht="15" customHeight="1" x14ac:dyDescent="0.5">
      <c r="A3" s="46" t="s">
        <v>32</v>
      </c>
      <c r="B3" s="47" t="s">
        <v>506</v>
      </c>
      <c r="C3" s="47"/>
      <c r="D3" s="48" t="s">
        <v>510</v>
      </c>
      <c r="E3" s="49"/>
      <c r="F3" s="46" t="s">
        <v>511</v>
      </c>
      <c r="G3" s="47">
        <v>42</v>
      </c>
      <c r="H3" t="s">
        <v>832</v>
      </c>
    </row>
    <row r="4" spans="1:8" ht="15" customHeight="1" x14ac:dyDescent="0.5">
      <c r="A4" s="46" t="s">
        <v>512</v>
      </c>
      <c r="B4" s="47" t="s">
        <v>69</v>
      </c>
      <c r="C4" s="47"/>
      <c r="D4" s="48" t="s">
        <v>513</v>
      </c>
      <c r="E4" s="48" t="s">
        <v>514</v>
      </c>
      <c r="F4" s="46" t="s">
        <v>515</v>
      </c>
      <c r="G4" s="47" t="s">
        <v>516</v>
      </c>
    </row>
    <row r="5" spans="1:8" ht="15" customHeight="1" x14ac:dyDescent="0.5">
      <c r="A5" s="46" t="s">
        <v>33</v>
      </c>
      <c r="B5" s="47" t="s">
        <v>69</v>
      </c>
      <c r="C5" s="47" t="s">
        <v>60</v>
      </c>
      <c r="D5" s="48" t="s">
        <v>517</v>
      </c>
      <c r="E5" s="49"/>
      <c r="F5" s="46" t="s">
        <v>518</v>
      </c>
      <c r="G5" s="47">
        <v>31</v>
      </c>
    </row>
    <row r="6" spans="1:8" ht="15" customHeight="1" x14ac:dyDescent="0.5">
      <c r="A6" s="46" t="s">
        <v>34</v>
      </c>
      <c r="B6" s="47" t="s">
        <v>506</v>
      </c>
      <c r="C6" s="47" t="s">
        <v>60</v>
      </c>
      <c r="D6" s="48" t="s">
        <v>519</v>
      </c>
      <c r="E6" s="49"/>
      <c r="F6" s="46" t="s">
        <v>520</v>
      </c>
      <c r="G6" s="47">
        <v>15</v>
      </c>
      <c r="H6" t="s">
        <v>829</v>
      </c>
    </row>
    <row r="7" spans="1:8" ht="15" customHeight="1" x14ac:dyDescent="0.5">
      <c r="A7" s="46" t="s">
        <v>35</v>
      </c>
      <c r="B7" s="47" t="s">
        <v>506</v>
      </c>
      <c r="C7" s="47" t="s">
        <v>60</v>
      </c>
      <c r="D7" s="48" t="s">
        <v>523</v>
      </c>
      <c r="E7" s="49"/>
      <c r="F7" s="46" t="s">
        <v>524</v>
      </c>
      <c r="G7" s="47">
        <v>44</v>
      </c>
    </row>
    <row r="8" spans="1:8" ht="15" customHeight="1" x14ac:dyDescent="0.5">
      <c r="A8" s="46" t="s">
        <v>525</v>
      </c>
      <c r="B8" s="47" t="s">
        <v>506</v>
      </c>
      <c r="C8" s="47"/>
      <c r="D8" s="50" t="s">
        <v>527</v>
      </c>
      <c r="E8" s="49"/>
      <c r="F8" s="46" t="s">
        <v>528</v>
      </c>
      <c r="G8" s="47" t="s">
        <v>529</v>
      </c>
      <c r="H8" t="s">
        <v>825</v>
      </c>
    </row>
    <row r="9" spans="1:8" ht="15" customHeight="1" x14ac:dyDescent="0.5">
      <c r="A9" s="46" t="s">
        <v>29</v>
      </c>
      <c r="B9" s="47" t="s">
        <v>506</v>
      </c>
      <c r="C9" s="47" t="s">
        <v>60</v>
      </c>
      <c r="D9" s="48" t="s">
        <v>530</v>
      </c>
      <c r="E9" s="48" t="s">
        <v>531</v>
      </c>
      <c r="F9" s="46" t="s">
        <v>509</v>
      </c>
      <c r="G9" s="47">
        <v>21</v>
      </c>
    </row>
    <row r="10" spans="1:8" ht="15" customHeight="1" x14ac:dyDescent="0.5">
      <c r="A10" s="46" t="s">
        <v>36</v>
      </c>
      <c r="B10" s="47" t="s">
        <v>69</v>
      </c>
      <c r="C10" s="47" t="s">
        <v>60</v>
      </c>
      <c r="D10" s="48" t="s">
        <v>532</v>
      </c>
      <c r="E10" s="49"/>
      <c r="F10" s="46" t="s">
        <v>533</v>
      </c>
      <c r="G10" s="47" t="s">
        <v>534</v>
      </c>
    </row>
    <row r="11" spans="1:8" ht="15" customHeight="1" x14ac:dyDescent="0.5">
      <c r="A11" s="46" t="s">
        <v>37</v>
      </c>
      <c r="B11" s="47" t="s">
        <v>69</v>
      </c>
      <c r="C11" s="47" t="s">
        <v>60</v>
      </c>
      <c r="D11" s="48" t="s">
        <v>535</v>
      </c>
      <c r="E11" s="49"/>
      <c r="F11" s="46" t="s">
        <v>536</v>
      </c>
      <c r="G11" s="47">
        <v>29</v>
      </c>
    </row>
    <row r="12" spans="1:8" ht="15" customHeight="1" x14ac:dyDescent="0.5">
      <c r="A12" s="46" t="s">
        <v>537</v>
      </c>
      <c r="B12" s="47" t="s">
        <v>506</v>
      </c>
      <c r="C12" s="47"/>
      <c r="D12" s="48" t="s">
        <v>538</v>
      </c>
      <c r="E12" s="48" t="s">
        <v>539</v>
      </c>
      <c r="F12" s="46" t="s">
        <v>520</v>
      </c>
      <c r="G12" s="47" t="s">
        <v>516</v>
      </c>
      <c r="H12" t="s">
        <v>828</v>
      </c>
    </row>
    <row r="13" spans="1:8" ht="15" customHeight="1" x14ac:dyDescent="0.5">
      <c r="A13" s="46" t="s">
        <v>38</v>
      </c>
      <c r="B13" s="47" t="s">
        <v>506</v>
      </c>
      <c r="C13" s="47" t="s">
        <v>60</v>
      </c>
      <c r="D13" s="48" t="s">
        <v>540</v>
      </c>
      <c r="E13" s="50" t="s">
        <v>541</v>
      </c>
      <c r="F13" s="46" t="s">
        <v>518</v>
      </c>
      <c r="G13" s="47">
        <v>31</v>
      </c>
      <c r="H13" t="s">
        <v>824</v>
      </c>
    </row>
    <row r="14" spans="1:8" ht="15" customHeight="1" x14ac:dyDescent="0.5">
      <c r="A14" s="46" t="s">
        <v>542</v>
      </c>
      <c r="B14" s="47" t="s">
        <v>69</v>
      </c>
      <c r="C14" s="51"/>
      <c r="D14" s="48" t="s">
        <v>545</v>
      </c>
      <c r="E14" s="48" t="s">
        <v>514</v>
      </c>
      <c r="F14" s="46" t="s">
        <v>547</v>
      </c>
      <c r="G14" s="47" t="s">
        <v>516</v>
      </c>
    </row>
    <row r="15" spans="1:8" ht="15" customHeight="1" x14ac:dyDescent="0.5">
      <c r="A15" s="46" t="s">
        <v>39</v>
      </c>
      <c r="B15" s="47" t="s">
        <v>506</v>
      </c>
      <c r="C15" s="47" t="s">
        <v>60</v>
      </c>
      <c r="D15" s="48" t="s">
        <v>548</v>
      </c>
      <c r="E15" s="49"/>
      <c r="F15" s="46" t="s">
        <v>520</v>
      </c>
      <c r="G15" s="47">
        <v>13</v>
      </c>
      <c r="H15" t="s">
        <v>829</v>
      </c>
    </row>
    <row r="16" spans="1:8" ht="15" customHeight="1" x14ac:dyDescent="0.5">
      <c r="A16" s="46" t="s">
        <v>40</v>
      </c>
      <c r="B16" s="47" t="s">
        <v>506</v>
      </c>
      <c r="C16" s="47" t="s">
        <v>60</v>
      </c>
      <c r="D16" s="48" t="s">
        <v>549</v>
      </c>
      <c r="E16" s="49"/>
      <c r="F16" s="46" t="s">
        <v>550</v>
      </c>
      <c r="G16" s="47">
        <v>18</v>
      </c>
    </row>
    <row r="17" spans="1:8" ht="15" customHeight="1" x14ac:dyDescent="0.5">
      <c r="A17" s="46" t="s">
        <v>41</v>
      </c>
      <c r="B17" s="47" t="s">
        <v>506</v>
      </c>
      <c r="C17" s="47" t="s">
        <v>60</v>
      </c>
      <c r="D17" s="48" t="s">
        <v>551</v>
      </c>
      <c r="E17" s="49"/>
      <c r="F17" s="46" t="s">
        <v>520</v>
      </c>
      <c r="G17" s="47">
        <v>9</v>
      </c>
    </row>
    <row r="18" spans="1:8" ht="15" customHeight="1" x14ac:dyDescent="0.5">
      <c r="A18" s="46" t="s">
        <v>42</v>
      </c>
      <c r="B18" s="47" t="s">
        <v>506</v>
      </c>
      <c r="C18" s="47" t="s">
        <v>60</v>
      </c>
      <c r="D18" s="48" t="s">
        <v>552</v>
      </c>
      <c r="E18" s="49"/>
      <c r="F18" s="46" t="s">
        <v>553</v>
      </c>
      <c r="G18" s="47">
        <v>24</v>
      </c>
      <c r="H18" t="s">
        <v>827</v>
      </c>
    </row>
    <row r="19" spans="1:8" ht="15" customHeight="1" x14ac:dyDescent="0.5">
      <c r="A19" s="46" t="s">
        <v>30</v>
      </c>
      <c r="B19" s="47" t="s">
        <v>506</v>
      </c>
      <c r="C19" s="47" t="s">
        <v>60</v>
      </c>
      <c r="D19" s="48" t="s">
        <v>554</v>
      </c>
      <c r="E19" s="48" t="s">
        <v>555</v>
      </c>
      <c r="F19" s="46" t="s">
        <v>520</v>
      </c>
      <c r="G19" s="47">
        <v>11</v>
      </c>
    </row>
    <row r="20" spans="1:8" ht="15" customHeight="1" x14ac:dyDescent="0.5">
      <c r="A20" s="46" t="s">
        <v>43</v>
      </c>
      <c r="B20" s="47" t="s">
        <v>506</v>
      </c>
      <c r="C20" s="47" t="s">
        <v>60</v>
      </c>
      <c r="D20" s="48" t="s">
        <v>556</v>
      </c>
      <c r="E20" s="49"/>
      <c r="F20" s="46" t="s">
        <v>557</v>
      </c>
      <c r="G20" s="47">
        <v>35</v>
      </c>
      <c r="H20" t="s">
        <v>830</v>
      </c>
    </row>
    <row r="21" spans="1:8" ht="15" customHeight="1" x14ac:dyDescent="0.5">
      <c r="A21" s="46" t="s">
        <v>44</v>
      </c>
      <c r="B21" s="47" t="s">
        <v>506</v>
      </c>
      <c r="C21" s="47" t="s">
        <v>60</v>
      </c>
      <c r="D21" s="48" t="s">
        <v>558</v>
      </c>
      <c r="E21" s="48" t="s">
        <v>559</v>
      </c>
      <c r="F21" s="46" t="s">
        <v>518</v>
      </c>
      <c r="G21" s="47">
        <v>31</v>
      </c>
      <c r="H21" t="s">
        <v>824</v>
      </c>
    </row>
    <row r="22" spans="1:8" ht="15" customHeight="1" x14ac:dyDescent="0.5">
      <c r="A22" s="46" t="s">
        <v>560</v>
      </c>
      <c r="B22" s="47" t="s">
        <v>506</v>
      </c>
      <c r="C22" s="47" t="s">
        <v>60</v>
      </c>
      <c r="D22" s="48" t="s">
        <v>561</v>
      </c>
      <c r="E22" s="48" t="s">
        <v>562</v>
      </c>
      <c r="F22" s="46" t="s">
        <v>520</v>
      </c>
      <c r="G22" s="47">
        <v>16</v>
      </c>
    </row>
    <row r="23" spans="1:8" ht="15" customHeight="1" x14ac:dyDescent="0.5">
      <c r="A23" s="46" t="s">
        <v>563</v>
      </c>
      <c r="B23" s="47" t="s">
        <v>506</v>
      </c>
      <c r="C23" s="47"/>
      <c r="D23" s="48" t="s">
        <v>566</v>
      </c>
      <c r="E23" s="49"/>
      <c r="F23" s="46" t="s">
        <v>567</v>
      </c>
      <c r="G23" s="47" t="s">
        <v>516</v>
      </c>
      <c r="H23" t="s">
        <v>826</v>
      </c>
    </row>
    <row r="24" spans="1:8" ht="15" customHeight="1" x14ac:dyDescent="0.5">
      <c r="A24" s="46" t="s">
        <v>46</v>
      </c>
      <c r="B24" s="47" t="s">
        <v>506</v>
      </c>
      <c r="C24" s="47" t="s">
        <v>60</v>
      </c>
      <c r="D24" s="48" t="s">
        <v>568</v>
      </c>
      <c r="E24" s="49"/>
      <c r="F24" s="46" t="s">
        <v>557</v>
      </c>
      <c r="G24" s="47">
        <v>35</v>
      </c>
      <c r="H24" t="s">
        <v>831</v>
      </c>
    </row>
    <row r="25" spans="1:8" ht="15" customHeight="1" x14ac:dyDescent="0.5">
      <c r="A25" s="46" t="s">
        <v>31</v>
      </c>
      <c r="B25" s="47" t="s">
        <v>506</v>
      </c>
      <c r="C25" s="47" t="s">
        <v>60</v>
      </c>
      <c r="D25" s="48" t="s">
        <v>569</v>
      </c>
      <c r="E25" s="48" t="s">
        <v>570</v>
      </c>
      <c r="F25" s="46" t="s">
        <v>571</v>
      </c>
      <c r="G25" s="47">
        <v>34</v>
      </c>
    </row>
    <row r="26" spans="1:8" ht="15" customHeight="1" x14ac:dyDescent="0.5">
      <c r="A26" s="46" t="s">
        <v>47</v>
      </c>
      <c r="B26" s="47" t="s">
        <v>506</v>
      </c>
      <c r="C26" s="47" t="s">
        <v>60</v>
      </c>
      <c r="D26" s="48" t="s">
        <v>572</v>
      </c>
      <c r="E26" s="48" t="s">
        <v>573</v>
      </c>
      <c r="F26" s="46" t="s">
        <v>518</v>
      </c>
      <c r="G26" s="47">
        <v>31</v>
      </c>
      <c r="H26" t="s">
        <v>824</v>
      </c>
    </row>
    <row r="27" spans="1:8" ht="15" customHeight="1" x14ac:dyDescent="0.5">
      <c r="A27" s="46" t="s">
        <v>48</v>
      </c>
      <c r="B27" s="47" t="s">
        <v>506</v>
      </c>
      <c r="C27" s="47" t="s">
        <v>60</v>
      </c>
      <c r="D27" s="48" t="s">
        <v>574</v>
      </c>
      <c r="E27" s="49"/>
      <c r="F27" s="46" t="s">
        <v>550</v>
      </c>
      <c r="G27" s="47">
        <v>19</v>
      </c>
      <c r="H27" t="s">
        <v>827</v>
      </c>
    </row>
    <row r="28" spans="1:8" ht="15" customHeight="1" x14ac:dyDescent="0.5">
      <c r="A28" s="46" t="s">
        <v>49</v>
      </c>
      <c r="B28" s="47" t="s">
        <v>506</v>
      </c>
      <c r="C28" s="47" t="s">
        <v>60</v>
      </c>
      <c r="D28" s="48" t="s">
        <v>575</v>
      </c>
      <c r="E28" s="49"/>
      <c r="F28" s="46" t="s">
        <v>520</v>
      </c>
      <c r="G28" s="47">
        <v>15</v>
      </c>
    </row>
    <row r="29" spans="1:8" ht="15" customHeight="1" x14ac:dyDescent="0.5">
      <c r="A29" s="46" t="s">
        <v>576</v>
      </c>
      <c r="B29" s="47" t="s">
        <v>506</v>
      </c>
      <c r="C29" s="47"/>
      <c r="D29" s="48" t="s">
        <v>577</v>
      </c>
      <c r="E29" s="49"/>
      <c r="F29" s="46" t="s">
        <v>578</v>
      </c>
      <c r="G29" s="47" t="s">
        <v>516</v>
      </c>
      <c r="H29" t="s">
        <v>833</v>
      </c>
    </row>
    <row r="30" spans="1:8" ht="15" customHeight="1" x14ac:dyDescent="0.5">
      <c r="A30" s="46" t="s">
        <v>50</v>
      </c>
      <c r="B30" s="47" t="s">
        <v>506</v>
      </c>
      <c r="C30" s="47" t="s">
        <v>60</v>
      </c>
      <c r="D30" s="48" t="s">
        <v>579</v>
      </c>
      <c r="E30" s="49"/>
      <c r="F30" s="46" t="s">
        <v>509</v>
      </c>
      <c r="G30" s="47">
        <v>22</v>
      </c>
    </row>
    <row r="31" spans="1:8" ht="15" customHeight="1" x14ac:dyDescent="0.5">
      <c r="A31" s="46" t="s">
        <v>51</v>
      </c>
      <c r="B31" s="47" t="s">
        <v>506</v>
      </c>
      <c r="C31" s="47" t="s">
        <v>60</v>
      </c>
      <c r="D31" s="48" t="s">
        <v>580</v>
      </c>
      <c r="E31" s="49"/>
      <c r="F31" s="46" t="s">
        <v>581</v>
      </c>
      <c r="G31" s="47">
        <v>26</v>
      </c>
      <c r="H31" t="s">
        <v>827</v>
      </c>
    </row>
    <row r="32" spans="1:8" ht="15" customHeight="1" x14ac:dyDescent="0.5">
      <c r="A32" s="46" t="s">
        <v>52</v>
      </c>
      <c r="B32" s="47" t="s">
        <v>506</v>
      </c>
      <c r="C32" s="47" t="s">
        <v>60</v>
      </c>
      <c r="D32" s="48" t="s">
        <v>582</v>
      </c>
      <c r="E32" s="48" t="s">
        <v>583</v>
      </c>
      <c r="F32" s="46" t="s">
        <v>518</v>
      </c>
      <c r="G32" s="47">
        <v>31</v>
      </c>
      <c r="H32" t="s">
        <v>824</v>
      </c>
    </row>
    <row r="33" spans="1:7" ht="15" customHeight="1" x14ac:dyDescent="0.5">
      <c r="A33" s="46" t="s">
        <v>584</v>
      </c>
      <c r="B33" s="47" t="s">
        <v>69</v>
      </c>
      <c r="C33" s="47" t="s">
        <v>60</v>
      </c>
      <c r="D33" s="48" t="s">
        <v>585</v>
      </c>
      <c r="E33" s="48" t="s">
        <v>586</v>
      </c>
      <c r="F33" s="46" t="s">
        <v>516</v>
      </c>
      <c r="G33" s="47">
        <v>44</v>
      </c>
    </row>
    <row r="34" spans="1:7" ht="15.75" x14ac:dyDescent="0.5">
      <c r="A34" s="46" t="s">
        <v>587</v>
      </c>
      <c r="B34" s="47" t="s">
        <v>69</v>
      </c>
      <c r="C34" s="47" t="s">
        <v>60</v>
      </c>
      <c r="D34" s="48" t="s">
        <v>588</v>
      </c>
      <c r="E34" s="48" t="s">
        <v>589</v>
      </c>
      <c r="F34" s="46" t="s">
        <v>516</v>
      </c>
      <c r="G34" s="47">
        <v>28</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521</v>
      </c>
      <c r="B79" s="16" t="s">
        <v>522</v>
      </c>
      <c r="C79" s="17" t="s">
        <v>55</v>
      </c>
      <c r="D79" s="38" t="s">
        <v>63</v>
      </c>
      <c r="E79" s="16" t="s">
        <v>81</v>
      </c>
      <c r="F79" s="18" t="s">
        <v>526</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543</v>
      </c>
      <c r="B80" s="16" t="s">
        <v>544</v>
      </c>
      <c r="C80" s="17" t="s">
        <v>55</v>
      </c>
      <c r="D80" s="38" t="s">
        <v>56</v>
      </c>
      <c r="E80" s="16" t="s">
        <v>81</v>
      </c>
      <c r="F80" s="18" t="s">
        <v>546</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564</v>
      </c>
      <c r="B81" s="30" t="s">
        <v>565</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590</v>
      </c>
      <c r="B82" s="16" t="s">
        <v>591</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592</v>
      </c>
      <c r="B83" s="30" t="s">
        <v>593</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594</v>
      </c>
      <c r="B84" s="16" t="s">
        <v>595</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596</v>
      </c>
      <c r="B85" s="16" t="s">
        <v>597</v>
      </c>
      <c r="C85" s="17" t="s">
        <v>55</v>
      </c>
      <c r="D85" s="38" t="s">
        <v>56</v>
      </c>
      <c r="E85" s="16" t="s">
        <v>73</v>
      </c>
      <c r="F85" s="18" t="s">
        <v>598</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599</v>
      </c>
      <c r="B86" s="16" t="s">
        <v>600</v>
      </c>
      <c r="C86" s="17" t="s">
        <v>55</v>
      </c>
      <c r="D86" s="38" t="s">
        <v>56</v>
      </c>
      <c r="E86" s="16" t="s">
        <v>90</v>
      </c>
      <c r="F86" s="18" t="s">
        <v>601</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602</v>
      </c>
      <c r="B87" s="16" t="s">
        <v>603</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604</v>
      </c>
      <c r="B88" s="16" t="s">
        <v>605</v>
      </c>
      <c r="C88" s="17" t="s">
        <v>55</v>
      </c>
      <c r="D88" s="38" t="s">
        <v>56</v>
      </c>
      <c r="E88" s="16" t="s">
        <v>118</v>
      </c>
      <c r="F88" s="40" t="s">
        <v>606</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607</v>
      </c>
      <c r="B89" s="16" t="s">
        <v>608</v>
      </c>
      <c r="C89" s="17" t="s">
        <v>55</v>
      </c>
      <c r="D89" s="38" t="s">
        <v>85</v>
      </c>
      <c r="E89" s="16" t="s">
        <v>118</v>
      </c>
      <c r="F89" s="18" t="s">
        <v>609</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610</v>
      </c>
      <c r="B90" s="16" t="s">
        <v>611</v>
      </c>
      <c r="C90" s="17" t="s">
        <v>55</v>
      </c>
      <c r="D90" s="38" t="s">
        <v>56</v>
      </c>
      <c r="E90" s="16" t="s">
        <v>133</v>
      </c>
      <c r="F90" s="18" t="s">
        <v>612</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613</v>
      </c>
      <c r="B91" s="16" t="s">
        <v>614</v>
      </c>
      <c r="C91" s="17" t="s">
        <v>55</v>
      </c>
      <c r="D91" s="38" t="s">
        <v>85</v>
      </c>
      <c r="E91" s="16" t="s">
        <v>118</v>
      </c>
      <c r="F91" s="18" t="s">
        <v>609</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615</v>
      </c>
      <c r="B92" s="16" t="s">
        <v>616</v>
      </c>
      <c r="C92" s="17" t="s">
        <v>55</v>
      </c>
      <c r="D92" s="38" t="s">
        <v>56</v>
      </c>
      <c r="E92" s="16" t="s">
        <v>90</v>
      </c>
      <c r="F92" s="18" t="s">
        <v>601</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617</v>
      </c>
      <c r="B93" s="16" t="s">
        <v>618</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619</v>
      </c>
      <c r="B94" s="16" t="s">
        <v>620</v>
      </c>
      <c r="C94" s="17" t="s">
        <v>55</v>
      </c>
      <c r="D94" s="17" t="s">
        <v>56</v>
      </c>
      <c r="E94" s="16" t="s">
        <v>90</v>
      </c>
      <c r="F94" s="18" t="s">
        <v>621</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622</v>
      </c>
      <c r="B95" s="16" t="s">
        <v>623</v>
      </c>
      <c r="C95" s="17" t="s">
        <v>55</v>
      </c>
      <c r="D95" s="17" t="s">
        <v>56</v>
      </c>
      <c r="E95" s="16" t="s">
        <v>81</v>
      </c>
      <c r="F95" s="18" t="s">
        <v>624</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625</v>
      </c>
      <c r="B96" s="16" t="s">
        <v>626</v>
      </c>
      <c r="C96" s="17" t="s">
        <v>55</v>
      </c>
      <c r="D96" s="17" t="s">
        <v>56</v>
      </c>
      <c r="E96" s="16" t="s">
        <v>133</v>
      </c>
      <c r="F96" s="18" t="s">
        <v>627</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628</v>
      </c>
      <c r="B97" s="16" t="s">
        <v>629</v>
      </c>
      <c r="C97" s="17" t="s">
        <v>55</v>
      </c>
      <c r="D97" s="17" t="s">
        <v>56</v>
      </c>
      <c r="E97" s="16" t="s">
        <v>118</v>
      </c>
      <c r="F97" s="18" t="s">
        <v>630</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631</v>
      </c>
      <c r="B98" s="16" t="s">
        <v>632</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633</v>
      </c>
      <c r="B99" s="16" t="s">
        <v>634</v>
      </c>
      <c r="C99" s="17" t="s">
        <v>55</v>
      </c>
      <c r="D99" s="17" t="s">
        <v>63</v>
      </c>
      <c r="E99" s="16" t="s">
        <v>10</v>
      </c>
      <c r="F99" s="18" t="s">
        <v>635</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636</v>
      </c>
      <c r="B100" s="16" t="s">
        <v>637</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638</v>
      </c>
      <c r="B101" s="16" t="s">
        <v>639</v>
      </c>
      <c r="C101" s="17" t="s">
        <v>55</v>
      </c>
      <c r="D101" s="17" t="s">
        <v>85</v>
      </c>
      <c r="E101" s="16" t="s">
        <v>118</v>
      </c>
      <c r="F101" s="18" t="s">
        <v>640</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641</v>
      </c>
      <c r="B102" s="16" t="s">
        <v>642</v>
      </c>
      <c r="C102" s="17" t="s">
        <v>55</v>
      </c>
      <c r="D102" s="17" t="s">
        <v>85</v>
      </c>
      <c r="E102" s="16" t="s">
        <v>64</v>
      </c>
      <c r="F102" s="18" t="s">
        <v>643</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644</v>
      </c>
      <c r="B103" s="16" t="s">
        <v>645</v>
      </c>
      <c r="C103" s="17" t="s">
        <v>55</v>
      </c>
      <c r="D103" s="17" t="s">
        <v>56</v>
      </c>
      <c r="E103" s="16" t="s">
        <v>133</v>
      </c>
      <c r="F103" s="18" t="s">
        <v>646</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647</v>
      </c>
      <c r="B104" s="16" t="s">
        <v>648</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649</v>
      </c>
      <c r="B105" s="16" t="s">
        <v>650</v>
      </c>
      <c r="C105" s="17" t="s">
        <v>55</v>
      </c>
      <c r="D105" s="17" t="s">
        <v>56</v>
      </c>
      <c r="E105" s="16" t="s">
        <v>73</v>
      </c>
      <c r="F105" s="18" t="s">
        <v>598</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651</v>
      </c>
      <c r="B106" s="16" t="s">
        <v>652</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653</v>
      </c>
      <c r="B107" s="16" t="s">
        <v>654</v>
      </c>
      <c r="C107" s="17" t="s">
        <v>55</v>
      </c>
      <c r="D107" s="17" t="s">
        <v>56</v>
      </c>
      <c r="E107" s="16" t="s">
        <v>64</v>
      </c>
      <c r="F107" s="18" t="s">
        <v>655</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656</v>
      </c>
      <c r="B108" s="16" t="s">
        <v>657</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658</v>
      </c>
      <c r="B109" s="16" t="s">
        <v>659</v>
      </c>
      <c r="C109" s="17" t="s">
        <v>55</v>
      </c>
      <c r="D109" s="17" t="s">
        <v>63</v>
      </c>
      <c r="E109" s="16" t="s">
        <v>57</v>
      </c>
      <c r="F109" s="18" t="s">
        <v>660</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661</v>
      </c>
      <c r="B110" s="16" t="s">
        <v>662</v>
      </c>
      <c r="C110" s="17" t="s">
        <v>55</v>
      </c>
      <c r="D110" s="17" t="s">
        <v>56</v>
      </c>
      <c r="E110" s="16" t="s">
        <v>73</v>
      </c>
      <c r="F110" s="18" t="s">
        <v>663</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664</v>
      </c>
      <c r="B111" s="16" t="s">
        <v>665</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666</v>
      </c>
      <c r="B112" s="16" t="s">
        <v>667</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668</v>
      </c>
      <c r="B113" s="16" t="s">
        <v>669</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670</v>
      </c>
      <c r="B114" s="16" t="s">
        <v>671</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672</v>
      </c>
      <c r="B115" s="16" t="s">
        <v>673</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674</v>
      </c>
      <c r="B116" s="16" t="s">
        <v>675</v>
      </c>
      <c r="C116" s="17" t="s">
        <v>55</v>
      </c>
      <c r="D116" s="17" t="s">
        <v>56</v>
      </c>
      <c r="E116" s="16" t="s">
        <v>81</v>
      </c>
      <c r="F116" s="18" t="s">
        <v>676</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677</v>
      </c>
      <c r="B117" s="16" t="s">
        <v>678</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679</v>
      </c>
      <c r="B118" s="16" t="s">
        <v>680</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681</v>
      </c>
      <c r="B119" s="16" t="s">
        <v>682</v>
      </c>
      <c r="C119" s="17" t="s">
        <v>55</v>
      </c>
      <c r="D119" s="17" t="s">
        <v>56</v>
      </c>
      <c r="E119" s="16" t="s">
        <v>118</v>
      </c>
      <c r="F119" s="40" t="s">
        <v>606</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683</v>
      </c>
      <c r="B120" s="16" t="s">
        <v>684</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685</v>
      </c>
      <c r="B121" s="30" t="s">
        <v>686</v>
      </c>
      <c r="C121" s="17" t="s">
        <v>55</v>
      </c>
      <c r="D121" s="17" t="s">
        <v>56</v>
      </c>
      <c r="E121" s="16" t="s">
        <v>81</v>
      </c>
      <c r="F121" s="18" t="s">
        <v>687</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688</v>
      </c>
      <c r="B122" s="16" t="s">
        <v>689</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690</v>
      </c>
      <c r="B123" s="30" t="s">
        <v>691</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692</v>
      </c>
      <c r="B124" s="16" t="s">
        <v>693</v>
      </c>
      <c r="C124" s="17" t="s">
        <v>55</v>
      </c>
      <c r="D124" s="17" t="s">
        <v>56</v>
      </c>
      <c r="E124" s="16" t="s">
        <v>90</v>
      </c>
      <c r="F124" s="18" t="s">
        <v>601</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694</v>
      </c>
      <c r="B125" s="16" t="s">
        <v>695</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696</v>
      </c>
      <c r="B126" s="16" t="s">
        <v>697</v>
      </c>
      <c r="C126" s="17" t="s">
        <v>55</v>
      </c>
      <c r="D126" s="17" t="s">
        <v>56</v>
      </c>
      <c r="E126" s="16" t="s">
        <v>64</v>
      </c>
      <c r="F126" s="18" t="s">
        <v>698</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699</v>
      </c>
      <c r="B127" s="16" t="s">
        <v>700</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701</v>
      </c>
      <c r="B128" s="16" t="s">
        <v>702</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703</v>
      </c>
      <c r="B129" s="16" t="s">
        <v>704</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705</v>
      </c>
      <c r="B130" s="16" t="s">
        <v>706</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707</v>
      </c>
      <c r="B131" s="16" t="s">
        <v>708</v>
      </c>
      <c r="C131" s="17" t="s">
        <v>55</v>
      </c>
      <c r="D131" s="17" t="s">
        <v>56</v>
      </c>
      <c r="E131" s="16" t="s">
        <v>10</v>
      </c>
      <c r="F131" s="18" t="s">
        <v>709</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710</v>
      </c>
      <c r="B132" s="16" t="s">
        <v>711</v>
      </c>
      <c r="C132" s="17" t="s">
        <v>55</v>
      </c>
      <c r="D132" s="17" t="s">
        <v>56</v>
      </c>
      <c r="E132" s="16" t="s">
        <v>81</v>
      </c>
      <c r="F132" s="18" t="s">
        <v>712</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713</v>
      </c>
      <c r="B133" s="16" t="s">
        <v>714</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715</v>
      </c>
      <c r="B134" s="30" t="s">
        <v>716</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717</v>
      </c>
      <c r="B135" s="16" t="s">
        <v>718</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719</v>
      </c>
      <c r="B136" s="16" t="s">
        <v>720</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721</v>
      </c>
      <c r="B137" s="16" t="s">
        <v>722</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723</v>
      </c>
      <c r="B138" s="16" t="s">
        <v>724</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725</v>
      </c>
      <c r="B139" s="16" t="s">
        <v>726</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727</v>
      </c>
      <c r="B140" s="16" t="s">
        <v>728</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729</v>
      </c>
      <c r="B141" s="16" t="s">
        <v>730</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731</v>
      </c>
      <c r="B142" s="16" t="s">
        <v>732</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733</v>
      </c>
      <c r="B143" s="16" t="s">
        <v>734</v>
      </c>
      <c r="C143" s="17" t="s">
        <v>55</v>
      </c>
      <c r="D143" s="17" t="s">
        <v>56</v>
      </c>
      <c r="E143" s="16" t="s">
        <v>133</v>
      </c>
      <c r="F143" s="18" t="s">
        <v>735</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736</v>
      </c>
      <c r="B144" s="16" t="s">
        <v>737</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738</v>
      </c>
      <c r="B145" s="16" t="s">
        <v>739</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740</v>
      </c>
      <c r="B146" s="16" t="s">
        <v>741</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742</v>
      </c>
      <c r="B147" s="30" t="s">
        <v>743</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744</v>
      </c>
      <c r="B148" s="16" t="s">
        <v>745</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746</v>
      </c>
      <c r="B149" s="16" t="s">
        <v>747</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748</v>
      </c>
      <c r="B150" s="16" t="s">
        <v>749</v>
      </c>
      <c r="C150" s="17" t="s">
        <v>55</v>
      </c>
      <c r="D150" s="17" t="s">
        <v>85</v>
      </c>
      <c r="E150" s="16" t="s">
        <v>64</v>
      </c>
      <c r="F150" s="18" t="s">
        <v>750</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751</v>
      </c>
      <c r="B151" s="30" t="s">
        <v>752</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753</v>
      </c>
      <c r="B152" s="16" t="s">
        <v>754</v>
      </c>
      <c r="C152" s="17" t="s">
        <v>55</v>
      </c>
      <c r="D152" s="17" t="s">
        <v>56</v>
      </c>
      <c r="E152" s="16" t="s">
        <v>81</v>
      </c>
      <c r="F152" s="18" t="s">
        <v>546</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755</v>
      </c>
      <c r="B153" s="16" t="s">
        <v>756</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757</v>
      </c>
      <c r="B154" s="16" t="s">
        <v>758</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759</v>
      </c>
      <c r="B155" s="16" t="s">
        <v>760</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761</v>
      </c>
      <c r="B156" s="16" t="s">
        <v>762</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763</v>
      </c>
      <c r="B157" s="16" t="s">
        <v>764</v>
      </c>
      <c r="C157" s="17" t="s">
        <v>55</v>
      </c>
      <c r="D157" s="17" t="s">
        <v>56</v>
      </c>
      <c r="E157" s="16" t="s">
        <v>81</v>
      </c>
      <c r="F157" s="18" t="s">
        <v>765</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766</v>
      </c>
      <c r="B158" s="16" t="s">
        <v>767</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768</v>
      </c>
      <c r="B159" s="16" t="s">
        <v>769</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770</v>
      </c>
      <c r="B160" s="16" t="s">
        <v>771</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773</v>
      </c>
      <c r="B161" s="16" t="s">
        <v>774</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775</v>
      </c>
      <c r="B162" s="16" t="s">
        <v>776</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777</v>
      </c>
      <c r="B163" s="16" t="s">
        <v>778</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779</v>
      </c>
      <c r="B164" s="16" t="s">
        <v>780</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781</v>
      </c>
      <c r="B165" s="30" t="s">
        <v>782</v>
      </c>
      <c r="C165" s="17" t="s">
        <v>102</v>
      </c>
      <c r="D165" s="17" t="s">
        <v>56</v>
      </c>
      <c r="E165" s="16"/>
      <c r="F165" s="18" t="s">
        <v>783</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784</v>
      </c>
      <c r="B166" s="16" t="s">
        <v>785</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786</v>
      </c>
      <c r="B167" s="16" t="s">
        <v>787</v>
      </c>
      <c r="C167" s="17" t="s">
        <v>55</v>
      </c>
      <c r="D167" s="17" t="s">
        <v>56</v>
      </c>
      <c r="E167" s="16" t="s">
        <v>64</v>
      </c>
      <c r="F167" s="18" t="s">
        <v>788</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789</v>
      </c>
      <c r="B168" s="16" t="s">
        <v>790</v>
      </c>
      <c r="C168" s="17" t="s">
        <v>55</v>
      </c>
      <c r="D168" s="17" t="s">
        <v>56</v>
      </c>
      <c r="E168" s="16" t="s">
        <v>133</v>
      </c>
      <c r="F168" s="18" t="s">
        <v>646</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791</v>
      </c>
      <c r="B169" s="16" t="s">
        <v>792</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793</v>
      </c>
      <c r="B170" s="16" t="s">
        <v>794</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795</v>
      </c>
      <c r="B171" s="16" t="s">
        <v>796</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797</v>
      </c>
      <c r="B172" s="30" t="s">
        <v>798</v>
      </c>
      <c r="C172" s="17" t="s">
        <v>102</v>
      </c>
      <c r="D172" s="17" t="s">
        <v>56</v>
      </c>
      <c r="E172" s="16"/>
      <c r="F172" s="18" t="s">
        <v>799</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800</v>
      </c>
      <c r="B173" s="16" t="s">
        <v>801</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802</v>
      </c>
      <c r="B174" s="16" t="s">
        <v>803</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804</v>
      </c>
      <c r="B175" s="16" t="s">
        <v>805</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806</v>
      </c>
      <c r="B176" s="16" t="s">
        <v>807</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808</v>
      </c>
      <c r="B177" s="16" t="s">
        <v>809</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810</v>
      </c>
      <c r="B178" s="16" t="s">
        <v>811</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812</v>
      </c>
      <c r="B179" s="16" t="s">
        <v>813</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814</v>
      </c>
      <c r="B180" s="16" t="s">
        <v>815</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816</v>
      </c>
      <c r="B181" s="16" t="s">
        <v>817</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818</v>
      </c>
      <c r="B182" s="16" t="s">
        <v>819</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820</v>
      </c>
      <c r="B183" s="30" t="s">
        <v>821</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2020-09-11T11:28:34Z</dcterms:modified>
</cp:coreProperties>
</file>