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mc:AlternateContent xmlns:mc="http://schemas.openxmlformats.org/markup-compatibility/2006">
    <mc:Choice Requires="x15">
      <x15ac:absPath xmlns:x15ac="http://schemas.microsoft.com/office/spreadsheetml/2010/11/ac" url="C:\Users\Matej\Programming\wingsearch\scripts\"/>
    </mc:Choice>
  </mc:AlternateContent>
  <xr:revisionPtr revIDLastSave="0" documentId="13_ncr:1_{5409A91E-A915-47CF-92C3-52C2CA4FB334}" xr6:coauthVersionLast="45" xr6:coauthVersionMax="45" xr10:uidLastSave="{00000000-0000-0000-0000-000000000000}"/>
  <bookViews>
    <workbookView xWindow="-98" yWindow="-98" windowWidth="20715" windowHeight="13276" activeTab="8" xr2:uid="{00000000-000D-0000-FFFF-FFFF00000000}"/>
  </bookViews>
  <sheets>
    <sheet name="Master" sheetId="1" r:id="rId1"/>
    <sheet name="__Solver__" sheetId="2" state="hidden" r:id="rId2"/>
    <sheet name="__Solver___conflict977264932" sheetId="3" state="hidden" r:id="rId3"/>
    <sheet name="__Solver___conflict1379812296" sheetId="4" state="hidden" r:id="rId4"/>
    <sheet name="__Solver___conflict2051532000" sheetId="5" state="hidden" r:id="rId5"/>
    <sheet name="__Solver___conflict1697342356" sheetId="6" state="hidden" r:id="rId6"/>
    <sheet name="__Solver___conflict4603332" sheetId="7" state="hidden" r:id="rId7"/>
    <sheet name="__Solver___conflict1927580442" sheetId="8" state="hidden" r:id="rId8"/>
    <sheet name="Bonus cards" sheetId="12" r:id="rId9"/>
    <sheet name="Sheet1" sheetId="13" r:id="rId10"/>
  </sheets>
  <externalReferences>
    <externalReference r:id="rId11"/>
  </externalReferences>
  <definedNames>
    <definedName name="core_bird_names">#REF!</definedName>
    <definedName name="european_bird_names">#REF!</definedName>
    <definedName name="ExternalData_1" localSheetId="9" hidden="1">Sheet1!$A$1:$AY$358</definedName>
    <definedName name="master_bird_names">Master!$A$4:$A$265</definedName>
    <definedName name="oceania_bird_names">#REF!</definedName>
    <definedName name="Z_CD67A79D_BAAE_4C40_8234_8E0F79F7D899_.wvu.FilterData" localSheetId="0" hidden="1">Master!$A$1:$AA$360</definedName>
  </definedNames>
  <calcPr calcId="191029"/>
  <customWorkbookViews>
    <customWorkbookView name="Filter 1" guid="{CD67A79D-BAAE-4C40-8234-8E0F79F7D899}"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J266" i="1" l="1"/>
  <c r="AJ267" i="1"/>
  <c r="AJ268" i="1"/>
  <c r="AJ269" i="1"/>
  <c r="AJ270" i="1"/>
  <c r="AJ271" i="1"/>
  <c r="AJ272" i="1"/>
  <c r="AJ273" i="1"/>
  <c r="AJ274" i="1"/>
  <c r="AJ275" i="1"/>
  <c r="AJ276" i="1"/>
  <c r="AJ277" i="1"/>
  <c r="AJ278" i="1"/>
  <c r="AJ279" i="1"/>
  <c r="AJ280" i="1"/>
  <c r="AJ281" i="1"/>
  <c r="AJ282" i="1"/>
  <c r="AJ283" i="1"/>
  <c r="AJ284" i="1"/>
  <c r="AJ285" i="1"/>
  <c r="AJ286" i="1"/>
  <c r="AJ287" i="1"/>
  <c r="AJ288" i="1"/>
  <c r="AJ289" i="1"/>
  <c r="AJ290" i="1"/>
  <c r="AJ291" i="1"/>
  <c r="AJ292" i="1"/>
  <c r="AJ293" i="1"/>
  <c r="AJ294" i="1"/>
  <c r="AJ295" i="1"/>
  <c r="AJ296" i="1"/>
  <c r="AJ297" i="1"/>
  <c r="AJ298" i="1"/>
  <c r="AJ299" i="1"/>
  <c r="AJ300" i="1"/>
  <c r="AJ301" i="1"/>
  <c r="AJ302" i="1"/>
  <c r="AJ303" i="1"/>
  <c r="AJ304" i="1"/>
  <c r="AJ305" i="1"/>
  <c r="AJ306" i="1"/>
  <c r="AJ307" i="1"/>
  <c r="AJ308" i="1"/>
  <c r="AJ309" i="1"/>
  <c r="AJ310" i="1"/>
  <c r="AJ311" i="1"/>
  <c r="AJ312" i="1"/>
  <c r="AJ313" i="1"/>
  <c r="AJ314" i="1"/>
  <c r="AJ315" i="1"/>
  <c r="AJ316" i="1"/>
  <c r="AJ317" i="1"/>
  <c r="AJ318" i="1"/>
  <c r="AJ319" i="1"/>
  <c r="AJ320" i="1"/>
  <c r="AJ321" i="1"/>
  <c r="AJ322" i="1"/>
  <c r="AJ323" i="1"/>
  <c r="AJ324" i="1"/>
  <c r="AJ325" i="1"/>
  <c r="AJ326" i="1"/>
  <c r="AJ327" i="1"/>
  <c r="AJ328" i="1"/>
  <c r="AJ329" i="1"/>
  <c r="AJ330" i="1"/>
  <c r="AJ331" i="1"/>
  <c r="AJ332" i="1"/>
  <c r="AJ333" i="1"/>
  <c r="AJ334" i="1"/>
  <c r="AJ335" i="1"/>
  <c r="AJ336" i="1"/>
  <c r="AJ337" i="1"/>
  <c r="AJ338" i="1"/>
  <c r="AJ339" i="1"/>
  <c r="AJ340" i="1"/>
  <c r="AJ341" i="1"/>
  <c r="AJ342" i="1"/>
  <c r="AJ343" i="1"/>
  <c r="AJ344" i="1"/>
  <c r="AJ345" i="1"/>
  <c r="AJ346" i="1"/>
  <c r="AJ347" i="1"/>
  <c r="AJ348" i="1"/>
  <c r="AJ349" i="1"/>
  <c r="AJ350" i="1"/>
  <c r="AJ351" i="1"/>
  <c r="AJ352" i="1"/>
  <c r="AJ353" i="1"/>
  <c r="AJ354" i="1"/>
  <c r="AJ355" i="1"/>
  <c r="AJ356" i="1"/>
  <c r="AJ357" i="1"/>
  <c r="AJ358" i="1"/>
  <c r="AJ359" i="1"/>
  <c r="AJ360" i="1"/>
  <c r="AN5" i="1" l="1"/>
  <c r="AO5" i="1"/>
  <c r="AP5" i="1"/>
  <c r="AN6" i="1"/>
  <c r="AO6" i="1"/>
  <c r="AP6" i="1"/>
  <c r="AN7" i="1"/>
  <c r="AO7" i="1"/>
  <c r="AP7" i="1"/>
  <c r="AN8" i="1"/>
  <c r="AO8" i="1"/>
  <c r="AP8" i="1"/>
  <c r="AN9" i="1"/>
  <c r="AO9" i="1"/>
  <c r="AP9" i="1"/>
  <c r="AN10" i="1"/>
  <c r="AO10" i="1"/>
  <c r="AP10" i="1"/>
  <c r="AN11" i="1"/>
  <c r="AO11" i="1"/>
  <c r="AP11" i="1"/>
  <c r="AN12" i="1"/>
  <c r="AO12" i="1"/>
  <c r="AP12" i="1"/>
  <c r="AN13" i="1"/>
  <c r="AO13" i="1"/>
  <c r="AP13" i="1"/>
  <c r="AN14" i="1"/>
  <c r="AO14" i="1"/>
  <c r="AP14" i="1"/>
  <c r="AN15" i="1"/>
  <c r="AO15" i="1"/>
  <c r="AP15" i="1"/>
  <c r="AN16" i="1"/>
  <c r="AO16" i="1"/>
  <c r="AP16" i="1"/>
  <c r="AN17" i="1"/>
  <c r="AO17" i="1"/>
  <c r="AP17" i="1"/>
  <c r="AN18" i="1"/>
  <c r="AO18" i="1"/>
  <c r="AP18" i="1"/>
  <c r="AN19" i="1"/>
  <c r="AO19" i="1"/>
  <c r="AP19" i="1"/>
  <c r="AN20" i="1"/>
  <c r="AO20" i="1"/>
  <c r="AP20" i="1"/>
  <c r="AN21" i="1"/>
  <c r="AO21" i="1"/>
  <c r="AP21" i="1"/>
  <c r="AN22" i="1"/>
  <c r="AO22" i="1"/>
  <c r="AP22" i="1"/>
  <c r="AN23" i="1"/>
  <c r="AO23" i="1"/>
  <c r="AP23" i="1"/>
  <c r="AN24" i="1"/>
  <c r="AO24" i="1"/>
  <c r="AP24" i="1"/>
  <c r="AN25" i="1"/>
  <c r="AO25" i="1"/>
  <c r="AP25" i="1"/>
  <c r="AN26" i="1"/>
  <c r="AO26" i="1"/>
  <c r="AP26" i="1"/>
  <c r="AN27" i="1"/>
  <c r="AO27" i="1"/>
  <c r="AP27" i="1"/>
  <c r="AN28" i="1"/>
  <c r="AO28" i="1"/>
  <c r="AP28" i="1"/>
  <c r="AN29" i="1"/>
  <c r="AO29" i="1"/>
  <c r="AP29" i="1"/>
  <c r="AN30" i="1"/>
  <c r="AO30" i="1"/>
  <c r="AP30" i="1"/>
  <c r="AN31" i="1"/>
  <c r="AO31" i="1"/>
  <c r="AP31" i="1"/>
  <c r="AN32" i="1"/>
  <c r="AO32" i="1"/>
  <c r="AP32" i="1"/>
  <c r="AN33" i="1"/>
  <c r="AO33" i="1"/>
  <c r="AP33" i="1"/>
  <c r="AN34" i="1"/>
  <c r="AO34" i="1"/>
  <c r="AP34" i="1"/>
  <c r="AN35" i="1"/>
  <c r="AO35" i="1"/>
  <c r="AP35" i="1"/>
  <c r="AN36" i="1"/>
  <c r="AO36" i="1"/>
  <c r="AP36" i="1"/>
  <c r="AN37" i="1"/>
  <c r="AO37" i="1"/>
  <c r="AP37" i="1"/>
  <c r="AN38" i="1"/>
  <c r="AO38" i="1"/>
  <c r="AP38" i="1"/>
  <c r="AN39" i="1"/>
  <c r="AO39" i="1"/>
  <c r="AP39" i="1"/>
  <c r="AN40" i="1"/>
  <c r="AO40" i="1"/>
  <c r="AP40" i="1"/>
  <c r="AN41" i="1"/>
  <c r="AO41" i="1"/>
  <c r="AP41" i="1"/>
  <c r="AN42" i="1"/>
  <c r="AO42" i="1"/>
  <c r="AP42" i="1"/>
  <c r="AN43" i="1"/>
  <c r="AO43" i="1"/>
  <c r="AP43" i="1"/>
  <c r="AN44" i="1"/>
  <c r="AO44" i="1"/>
  <c r="AP44" i="1"/>
  <c r="AN45" i="1"/>
  <c r="AO45" i="1"/>
  <c r="AP45" i="1"/>
  <c r="AN46" i="1"/>
  <c r="AO46" i="1"/>
  <c r="AP46" i="1"/>
  <c r="AN47" i="1"/>
  <c r="AO47" i="1"/>
  <c r="AP47" i="1"/>
  <c r="AN48" i="1"/>
  <c r="AO48" i="1"/>
  <c r="AP48" i="1"/>
  <c r="AN49" i="1"/>
  <c r="AO49" i="1"/>
  <c r="AP49" i="1"/>
  <c r="AN50" i="1"/>
  <c r="AO50" i="1"/>
  <c r="AP50" i="1"/>
  <c r="AN51" i="1"/>
  <c r="AO51" i="1"/>
  <c r="AP51" i="1"/>
  <c r="AN52" i="1"/>
  <c r="AO52" i="1"/>
  <c r="AP52" i="1"/>
  <c r="AN53" i="1"/>
  <c r="AO53" i="1"/>
  <c r="AP53" i="1"/>
  <c r="AN54" i="1"/>
  <c r="AO54" i="1"/>
  <c r="AP54" i="1"/>
  <c r="AN55" i="1"/>
  <c r="AO55" i="1"/>
  <c r="AP55" i="1"/>
  <c r="AN56" i="1"/>
  <c r="AO56" i="1"/>
  <c r="AP56" i="1"/>
  <c r="AN57" i="1"/>
  <c r="AO57" i="1"/>
  <c r="AP57" i="1"/>
  <c r="AN58" i="1"/>
  <c r="AO58" i="1"/>
  <c r="AP58" i="1"/>
  <c r="AN59" i="1"/>
  <c r="AO59" i="1"/>
  <c r="AP59" i="1"/>
  <c r="AN60" i="1"/>
  <c r="AO60" i="1"/>
  <c r="AP60" i="1"/>
  <c r="AN61" i="1"/>
  <c r="AO61" i="1"/>
  <c r="AP61" i="1"/>
  <c r="AN62" i="1"/>
  <c r="AO62" i="1"/>
  <c r="AP62" i="1"/>
  <c r="AN63" i="1"/>
  <c r="AO63" i="1"/>
  <c r="AP63" i="1"/>
  <c r="AN64" i="1"/>
  <c r="AO64" i="1"/>
  <c r="AP64" i="1"/>
  <c r="AN65" i="1"/>
  <c r="AO65" i="1"/>
  <c r="AP65" i="1"/>
  <c r="AN66" i="1"/>
  <c r="AO66" i="1"/>
  <c r="AP66" i="1"/>
  <c r="AN67" i="1"/>
  <c r="AO67" i="1"/>
  <c r="AP67" i="1"/>
  <c r="AN68" i="1"/>
  <c r="AO68" i="1"/>
  <c r="AP68" i="1"/>
  <c r="AN69" i="1"/>
  <c r="AO69" i="1"/>
  <c r="AP69" i="1"/>
  <c r="AN70" i="1"/>
  <c r="AO70" i="1"/>
  <c r="AP70" i="1"/>
  <c r="AN71" i="1"/>
  <c r="AO71" i="1"/>
  <c r="AP71" i="1"/>
  <c r="AN72" i="1"/>
  <c r="AO72" i="1"/>
  <c r="AP72" i="1"/>
  <c r="AN73" i="1"/>
  <c r="AO73" i="1"/>
  <c r="AP73" i="1"/>
  <c r="AN74" i="1"/>
  <c r="AO74" i="1"/>
  <c r="AP74" i="1"/>
  <c r="AN75" i="1"/>
  <c r="AO75" i="1"/>
  <c r="AP75" i="1"/>
  <c r="AN76" i="1"/>
  <c r="AO76" i="1"/>
  <c r="AP76" i="1"/>
  <c r="AN77" i="1"/>
  <c r="AO77" i="1"/>
  <c r="AP77" i="1"/>
  <c r="AN78" i="1"/>
  <c r="AO78" i="1"/>
  <c r="AP78" i="1"/>
  <c r="AN79" i="1"/>
  <c r="AO79" i="1"/>
  <c r="AP79" i="1"/>
  <c r="AN80" i="1"/>
  <c r="AO80" i="1"/>
  <c r="AP80" i="1"/>
  <c r="AN81" i="1"/>
  <c r="AO81" i="1"/>
  <c r="AP81" i="1"/>
  <c r="AN82" i="1"/>
  <c r="AO82" i="1"/>
  <c r="AP82" i="1"/>
  <c r="AN83" i="1"/>
  <c r="AO83" i="1"/>
  <c r="AP83" i="1"/>
  <c r="AN84" i="1"/>
  <c r="AO84" i="1"/>
  <c r="AP84" i="1"/>
  <c r="AN85" i="1"/>
  <c r="AO85" i="1"/>
  <c r="AP85" i="1"/>
  <c r="AN86" i="1"/>
  <c r="AO86" i="1"/>
  <c r="AP86" i="1"/>
  <c r="AN87" i="1"/>
  <c r="AO87" i="1"/>
  <c r="AP87" i="1"/>
  <c r="AN88" i="1"/>
  <c r="AO88" i="1"/>
  <c r="AP88" i="1"/>
  <c r="AN89" i="1"/>
  <c r="AO89" i="1"/>
  <c r="AP89" i="1"/>
  <c r="AN90" i="1"/>
  <c r="AO90" i="1"/>
  <c r="AP90" i="1"/>
  <c r="AN91" i="1"/>
  <c r="AO91" i="1"/>
  <c r="AP91" i="1"/>
  <c r="AN92" i="1"/>
  <c r="AO92" i="1"/>
  <c r="AP92" i="1"/>
  <c r="AN93" i="1"/>
  <c r="AO93" i="1"/>
  <c r="AP93" i="1"/>
  <c r="AN94" i="1"/>
  <c r="AO94" i="1"/>
  <c r="AP94" i="1"/>
  <c r="AN95" i="1"/>
  <c r="AO95" i="1"/>
  <c r="AP95" i="1"/>
  <c r="AN96" i="1"/>
  <c r="AO96" i="1"/>
  <c r="AP96" i="1"/>
  <c r="AN97" i="1"/>
  <c r="AO97" i="1"/>
  <c r="AP97" i="1"/>
  <c r="AN98" i="1"/>
  <c r="AO98" i="1"/>
  <c r="AP98" i="1"/>
  <c r="AN99" i="1"/>
  <c r="AO99" i="1"/>
  <c r="AP99" i="1"/>
  <c r="AN100" i="1"/>
  <c r="AO100" i="1"/>
  <c r="AP100" i="1"/>
  <c r="AN101" i="1"/>
  <c r="AO101" i="1"/>
  <c r="AP101" i="1"/>
  <c r="AN102" i="1"/>
  <c r="AO102" i="1"/>
  <c r="AP102" i="1"/>
  <c r="AN103" i="1"/>
  <c r="AO103" i="1"/>
  <c r="AP103" i="1"/>
  <c r="AN104" i="1"/>
  <c r="AO104" i="1"/>
  <c r="AP104" i="1"/>
  <c r="AN105" i="1"/>
  <c r="AO105" i="1"/>
  <c r="AP105" i="1"/>
  <c r="AN106" i="1"/>
  <c r="AO106" i="1"/>
  <c r="AP106" i="1"/>
  <c r="AN107" i="1"/>
  <c r="AO107" i="1"/>
  <c r="AP107" i="1"/>
  <c r="AN108" i="1"/>
  <c r="AO108" i="1"/>
  <c r="AP108" i="1"/>
  <c r="AN109" i="1"/>
  <c r="AO109" i="1"/>
  <c r="AP109" i="1"/>
  <c r="AN110" i="1"/>
  <c r="AO110" i="1"/>
  <c r="AP110" i="1"/>
  <c r="AN111" i="1"/>
  <c r="AO111" i="1"/>
  <c r="AP111" i="1"/>
  <c r="AN112" i="1"/>
  <c r="AO112" i="1"/>
  <c r="AP112" i="1"/>
  <c r="AN113" i="1"/>
  <c r="AO113" i="1"/>
  <c r="AP113" i="1"/>
  <c r="AN114" i="1"/>
  <c r="AO114" i="1"/>
  <c r="AP114" i="1"/>
  <c r="AN115" i="1"/>
  <c r="AO115" i="1"/>
  <c r="AP115" i="1"/>
  <c r="AN116" i="1"/>
  <c r="AO116" i="1"/>
  <c r="AP116" i="1"/>
  <c r="AN117" i="1"/>
  <c r="AO117" i="1"/>
  <c r="AP117" i="1"/>
  <c r="AN118" i="1"/>
  <c r="AO118" i="1"/>
  <c r="AP118" i="1"/>
  <c r="AN119" i="1"/>
  <c r="AO119" i="1"/>
  <c r="AP119" i="1"/>
  <c r="AN120" i="1"/>
  <c r="AO120" i="1"/>
  <c r="AP120" i="1"/>
  <c r="AN121" i="1"/>
  <c r="AO121" i="1"/>
  <c r="AP121" i="1"/>
  <c r="AN122" i="1"/>
  <c r="AO122" i="1"/>
  <c r="AP122" i="1"/>
  <c r="AN123" i="1"/>
  <c r="AO123" i="1"/>
  <c r="AP123" i="1"/>
  <c r="AN124" i="1"/>
  <c r="AO124" i="1"/>
  <c r="AP124" i="1"/>
  <c r="AN125" i="1"/>
  <c r="AO125" i="1"/>
  <c r="AP125" i="1"/>
  <c r="AN126" i="1"/>
  <c r="AO126" i="1"/>
  <c r="AP126" i="1"/>
  <c r="AN127" i="1"/>
  <c r="AO127" i="1"/>
  <c r="AP127" i="1"/>
  <c r="AN128" i="1"/>
  <c r="AO128" i="1"/>
  <c r="AP128" i="1"/>
  <c r="AN129" i="1"/>
  <c r="AO129" i="1"/>
  <c r="AP129" i="1"/>
  <c r="AN130" i="1"/>
  <c r="AO130" i="1"/>
  <c r="AP130" i="1"/>
  <c r="AN131" i="1"/>
  <c r="AO131" i="1"/>
  <c r="AP131" i="1"/>
  <c r="AN132" i="1"/>
  <c r="AO132" i="1"/>
  <c r="AP132" i="1"/>
  <c r="AN133" i="1"/>
  <c r="AO133" i="1"/>
  <c r="AP133" i="1"/>
  <c r="AN134" i="1"/>
  <c r="AO134" i="1"/>
  <c r="AP134" i="1"/>
  <c r="AN135" i="1"/>
  <c r="AO135" i="1"/>
  <c r="AP135" i="1"/>
  <c r="AN136" i="1"/>
  <c r="AO136" i="1"/>
  <c r="AP136" i="1"/>
  <c r="AN137" i="1"/>
  <c r="AO137" i="1"/>
  <c r="AP137" i="1"/>
  <c r="AN138" i="1"/>
  <c r="AO138" i="1"/>
  <c r="AP138" i="1"/>
  <c r="AN139" i="1"/>
  <c r="AO139" i="1"/>
  <c r="AP139" i="1"/>
  <c r="AN140" i="1"/>
  <c r="AO140" i="1"/>
  <c r="AP140" i="1"/>
  <c r="AN141" i="1"/>
  <c r="AO141" i="1"/>
  <c r="AP141" i="1"/>
  <c r="AN142" i="1"/>
  <c r="AO142" i="1"/>
  <c r="AP142" i="1"/>
  <c r="AN143" i="1"/>
  <c r="AO143" i="1"/>
  <c r="AP143" i="1"/>
  <c r="AN144" i="1"/>
  <c r="AO144" i="1"/>
  <c r="AP144" i="1"/>
  <c r="AN145" i="1"/>
  <c r="AO145" i="1"/>
  <c r="AP145" i="1"/>
  <c r="AN146" i="1"/>
  <c r="AO146" i="1"/>
  <c r="AP146" i="1"/>
  <c r="AN147" i="1"/>
  <c r="AO147" i="1"/>
  <c r="AP147" i="1"/>
  <c r="AN148" i="1"/>
  <c r="AO148" i="1"/>
  <c r="AP148" i="1"/>
  <c r="AN149" i="1"/>
  <c r="AO149" i="1"/>
  <c r="AP149" i="1"/>
  <c r="AN150" i="1"/>
  <c r="AO150" i="1"/>
  <c r="AP150" i="1"/>
  <c r="AN151" i="1"/>
  <c r="AO151" i="1"/>
  <c r="AP151" i="1"/>
  <c r="AN152" i="1"/>
  <c r="AO152" i="1"/>
  <c r="AP152" i="1"/>
  <c r="AN153" i="1"/>
  <c r="AO153" i="1"/>
  <c r="AP153" i="1"/>
  <c r="AN154" i="1"/>
  <c r="AO154" i="1"/>
  <c r="AP154" i="1"/>
  <c r="AN155" i="1"/>
  <c r="AO155" i="1"/>
  <c r="AP155" i="1"/>
  <c r="AN156" i="1"/>
  <c r="AO156" i="1"/>
  <c r="AP156" i="1"/>
  <c r="AN157" i="1"/>
  <c r="AO157" i="1"/>
  <c r="AP157" i="1"/>
  <c r="AN158" i="1"/>
  <c r="AO158" i="1"/>
  <c r="AP158" i="1"/>
  <c r="AN159" i="1"/>
  <c r="AO159" i="1"/>
  <c r="AP159" i="1"/>
  <c r="AN160" i="1"/>
  <c r="AO160" i="1"/>
  <c r="AP160" i="1"/>
  <c r="AN161" i="1"/>
  <c r="AO161" i="1"/>
  <c r="AP161" i="1"/>
  <c r="AN162" i="1"/>
  <c r="AO162" i="1"/>
  <c r="AP162" i="1"/>
  <c r="AN163" i="1"/>
  <c r="AO163" i="1"/>
  <c r="AP163" i="1"/>
  <c r="AN164" i="1"/>
  <c r="AO164" i="1"/>
  <c r="AP164" i="1"/>
  <c r="AN165" i="1"/>
  <c r="AO165" i="1"/>
  <c r="AP165" i="1"/>
  <c r="AN166" i="1"/>
  <c r="AO166" i="1"/>
  <c r="AP166" i="1"/>
  <c r="AN167" i="1"/>
  <c r="AO167" i="1"/>
  <c r="AP167" i="1"/>
  <c r="AN168" i="1"/>
  <c r="AO168" i="1"/>
  <c r="AP168" i="1"/>
  <c r="AN169" i="1"/>
  <c r="AO169" i="1"/>
  <c r="AP169" i="1"/>
  <c r="AN170" i="1"/>
  <c r="AO170" i="1"/>
  <c r="AP170" i="1"/>
  <c r="AN171" i="1"/>
  <c r="AO171" i="1"/>
  <c r="AP171" i="1"/>
  <c r="AN172" i="1"/>
  <c r="AO172" i="1"/>
  <c r="AP172" i="1"/>
  <c r="AN173" i="1"/>
  <c r="AO173" i="1"/>
  <c r="AP173" i="1"/>
  <c r="AN174" i="1"/>
  <c r="AO174" i="1"/>
  <c r="AP174" i="1"/>
  <c r="AN175" i="1"/>
  <c r="AO175" i="1"/>
  <c r="AP175" i="1"/>
  <c r="AN176" i="1"/>
  <c r="AO176" i="1"/>
  <c r="AP176" i="1"/>
  <c r="AN177" i="1"/>
  <c r="AO177" i="1"/>
  <c r="AP177" i="1"/>
  <c r="AN178" i="1"/>
  <c r="AO178" i="1"/>
  <c r="AP178" i="1"/>
  <c r="AN179" i="1"/>
  <c r="AO179" i="1"/>
  <c r="AP179" i="1"/>
  <c r="AN180" i="1"/>
  <c r="AO180" i="1"/>
  <c r="AP180" i="1"/>
  <c r="AN181" i="1"/>
  <c r="AO181" i="1"/>
  <c r="AP181" i="1"/>
  <c r="AN182" i="1"/>
  <c r="AO182" i="1"/>
  <c r="AP182" i="1"/>
  <c r="AN183" i="1"/>
  <c r="AO183" i="1"/>
  <c r="AP183" i="1"/>
  <c r="AN184" i="1"/>
  <c r="AO184" i="1"/>
  <c r="AP184" i="1"/>
  <c r="AN185" i="1"/>
  <c r="AO185" i="1"/>
  <c r="AP185" i="1"/>
  <c r="AN186" i="1"/>
  <c r="AO186" i="1"/>
  <c r="AP186" i="1"/>
  <c r="AN187" i="1"/>
  <c r="AO187" i="1"/>
  <c r="AP187" i="1"/>
  <c r="AN188" i="1"/>
  <c r="AO188" i="1"/>
  <c r="AP188" i="1"/>
  <c r="AN189" i="1"/>
  <c r="AO189" i="1"/>
  <c r="AP189" i="1"/>
  <c r="AN190" i="1"/>
  <c r="AO190" i="1"/>
  <c r="AP190" i="1"/>
  <c r="AN191" i="1"/>
  <c r="AO191" i="1"/>
  <c r="AP191" i="1"/>
  <c r="AN192" i="1"/>
  <c r="AO192" i="1"/>
  <c r="AP192" i="1"/>
  <c r="AN193" i="1"/>
  <c r="AO193" i="1"/>
  <c r="AP193" i="1"/>
  <c r="AN194" i="1"/>
  <c r="AO194" i="1"/>
  <c r="AP194" i="1"/>
  <c r="AN195" i="1"/>
  <c r="AO195" i="1"/>
  <c r="AP195" i="1"/>
  <c r="AN196" i="1"/>
  <c r="AO196" i="1"/>
  <c r="AP196" i="1"/>
  <c r="AN197" i="1"/>
  <c r="AO197" i="1"/>
  <c r="AP197" i="1"/>
  <c r="AN198" i="1"/>
  <c r="AO198" i="1"/>
  <c r="AP198" i="1"/>
  <c r="AN199" i="1"/>
  <c r="AO199" i="1"/>
  <c r="AP199" i="1"/>
  <c r="AN200" i="1"/>
  <c r="AO200" i="1"/>
  <c r="AP200" i="1"/>
  <c r="AN201" i="1"/>
  <c r="AO201" i="1"/>
  <c r="AP201" i="1"/>
  <c r="AN202" i="1"/>
  <c r="AO202" i="1"/>
  <c r="AP202" i="1"/>
  <c r="AN203" i="1"/>
  <c r="AO203" i="1"/>
  <c r="AP203" i="1"/>
  <c r="AN204" i="1"/>
  <c r="AO204" i="1"/>
  <c r="AP204" i="1"/>
  <c r="AN205" i="1"/>
  <c r="AO205" i="1"/>
  <c r="AP205" i="1"/>
  <c r="AN206" i="1"/>
  <c r="AO206" i="1"/>
  <c r="AP206" i="1"/>
  <c r="AN207" i="1"/>
  <c r="AO207" i="1"/>
  <c r="AP207" i="1"/>
  <c r="AN208" i="1"/>
  <c r="AO208" i="1"/>
  <c r="AP208" i="1"/>
  <c r="AN209" i="1"/>
  <c r="AO209" i="1"/>
  <c r="AP209" i="1"/>
  <c r="AN210" i="1"/>
  <c r="AO210" i="1"/>
  <c r="AP210" i="1"/>
  <c r="AN211" i="1"/>
  <c r="AO211" i="1"/>
  <c r="AP211" i="1"/>
  <c r="AN212" i="1"/>
  <c r="AO212" i="1"/>
  <c r="AP212" i="1"/>
  <c r="AN213" i="1"/>
  <c r="AO213" i="1"/>
  <c r="AP213" i="1"/>
  <c r="AN214" i="1"/>
  <c r="AO214" i="1"/>
  <c r="AP214" i="1"/>
  <c r="AN215" i="1"/>
  <c r="AO215" i="1"/>
  <c r="AP215" i="1"/>
  <c r="AN216" i="1"/>
  <c r="AO216" i="1"/>
  <c r="AP216" i="1"/>
  <c r="AN217" i="1"/>
  <c r="AO217" i="1"/>
  <c r="AP217" i="1"/>
  <c r="AN218" i="1"/>
  <c r="AO218" i="1"/>
  <c r="AP218" i="1"/>
  <c r="AN219" i="1"/>
  <c r="AO219" i="1"/>
  <c r="AP219" i="1"/>
  <c r="AN220" i="1"/>
  <c r="AO220" i="1"/>
  <c r="AP220" i="1"/>
  <c r="AN221" i="1"/>
  <c r="AO221" i="1"/>
  <c r="AP221" i="1"/>
  <c r="AN222" i="1"/>
  <c r="AO222" i="1"/>
  <c r="AP222" i="1"/>
  <c r="AN223" i="1"/>
  <c r="AO223" i="1"/>
  <c r="AP223" i="1"/>
  <c r="AN224" i="1"/>
  <c r="AO224" i="1"/>
  <c r="AP224" i="1"/>
  <c r="AN225" i="1"/>
  <c r="AO225" i="1"/>
  <c r="AP225" i="1"/>
  <c r="AN226" i="1"/>
  <c r="AO226" i="1"/>
  <c r="AP226" i="1"/>
  <c r="AN227" i="1"/>
  <c r="AO227" i="1"/>
  <c r="AP227" i="1"/>
  <c r="AN228" i="1"/>
  <c r="AO228" i="1"/>
  <c r="AP228" i="1"/>
  <c r="AN229" i="1"/>
  <c r="AO229" i="1"/>
  <c r="AP229" i="1"/>
  <c r="AN230" i="1"/>
  <c r="AO230" i="1"/>
  <c r="AP230" i="1"/>
  <c r="AN231" i="1"/>
  <c r="AO231" i="1"/>
  <c r="AP231" i="1"/>
  <c r="AN232" i="1"/>
  <c r="AO232" i="1"/>
  <c r="AP232" i="1"/>
  <c r="AN233" i="1"/>
  <c r="AO233" i="1"/>
  <c r="AP233" i="1"/>
  <c r="AN234" i="1"/>
  <c r="AO234" i="1"/>
  <c r="AP234" i="1"/>
  <c r="AN235" i="1"/>
  <c r="AO235" i="1"/>
  <c r="AP235" i="1"/>
  <c r="AN236" i="1"/>
  <c r="AO236" i="1"/>
  <c r="AP236" i="1"/>
  <c r="AN237" i="1"/>
  <c r="AO237" i="1"/>
  <c r="AP237" i="1"/>
  <c r="AN238" i="1"/>
  <c r="AO238" i="1"/>
  <c r="AP238" i="1"/>
  <c r="AN239" i="1"/>
  <c r="AO239" i="1"/>
  <c r="AP239" i="1"/>
  <c r="AN240" i="1"/>
  <c r="AO240" i="1"/>
  <c r="AP240" i="1"/>
  <c r="AN241" i="1"/>
  <c r="AO241" i="1"/>
  <c r="AP241" i="1"/>
  <c r="AN242" i="1"/>
  <c r="AO242" i="1"/>
  <c r="AP242" i="1"/>
  <c r="AN243" i="1"/>
  <c r="AO243" i="1"/>
  <c r="AP243" i="1"/>
  <c r="AN244" i="1"/>
  <c r="AO244" i="1"/>
  <c r="AP244" i="1"/>
  <c r="AN245" i="1"/>
  <c r="AO245" i="1"/>
  <c r="AP245" i="1"/>
  <c r="AN246" i="1"/>
  <c r="AO246" i="1"/>
  <c r="AP246" i="1"/>
  <c r="AN247" i="1"/>
  <c r="AO247" i="1"/>
  <c r="AP247" i="1"/>
  <c r="AN248" i="1"/>
  <c r="AO248" i="1"/>
  <c r="AP248" i="1"/>
  <c r="AN249" i="1"/>
  <c r="AO249" i="1"/>
  <c r="AP249" i="1"/>
  <c r="AN250" i="1"/>
  <c r="AO250" i="1"/>
  <c r="AP250" i="1"/>
  <c r="AN251" i="1"/>
  <c r="AO251" i="1"/>
  <c r="AP251" i="1"/>
  <c r="AN252" i="1"/>
  <c r="AO252" i="1"/>
  <c r="AP252" i="1"/>
  <c r="AN253" i="1"/>
  <c r="AO253" i="1"/>
  <c r="AP253" i="1"/>
  <c r="AN254" i="1"/>
  <c r="AO254" i="1"/>
  <c r="AP254" i="1"/>
  <c r="AN255" i="1"/>
  <c r="AO255" i="1"/>
  <c r="AP255" i="1"/>
  <c r="AN256" i="1"/>
  <c r="AO256" i="1"/>
  <c r="AP256" i="1"/>
  <c r="AN257" i="1"/>
  <c r="AO257" i="1"/>
  <c r="AP257" i="1"/>
  <c r="AN258" i="1"/>
  <c r="AO258" i="1"/>
  <c r="AP258" i="1"/>
  <c r="AN259" i="1"/>
  <c r="AO259" i="1"/>
  <c r="AP259" i="1"/>
  <c r="AN260" i="1"/>
  <c r="AO260" i="1"/>
  <c r="AP260" i="1"/>
  <c r="AN261" i="1"/>
  <c r="AO261" i="1"/>
  <c r="AP261" i="1"/>
  <c r="AN262" i="1"/>
  <c r="AO262" i="1"/>
  <c r="AP262" i="1"/>
  <c r="AN263" i="1"/>
  <c r="AO263" i="1"/>
  <c r="AP263" i="1"/>
  <c r="AN264" i="1"/>
  <c r="AO264" i="1"/>
  <c r="AP264" i="1"/>
  <c r="AN265" i="1"/>
  <c r="AO265" i="1"/>
  <c r="AP265" i="1"/>
  <c r="AQ5" i="1"/>
  <c r="AQ6" i="1"/>
  <c r="AQ7" i="1"/>
  <c r="AQ8" i="1"/>
  <c r="AQ9" i="1"/>
  <c r="AQ10" i="1"/>
  <c r="AQ11" i="1"/>
  <c r="AQ12" i="1"/>
  <c r="AQ13" i="1"/>
  <c r="AQ14" i="1"/>
  <c r="AQ15" i="1"/>
  <c r="AQ16" i="1"/>
  <c r="AQ17" i="1"/>
  <c r="AQ18" i="1"/>
  <c r="AQ19" i="1"/>
  <c r="AQ20" i="1"/>
  <c r="AQ21" i="1"/>
  <c r="AQ22" i="1"/>
  <c r="AQ23" i="1"/>
  <c r="AQ24" i="1"/>
  <c r="AQ25" i="1"/>
  <c r="AQ26" i="1"/>
  <c r="AQ27" i="1"/>
  <c r="AQ28" i="1"/>
  <c r="AQ29" i="1"/>
  <c r="AQ30" i="1"/>
  <c r="AQ31" i="1"/>
  <c r="AQ32" i="1"/>
  <c r="AQ33" i="1"/>
  <c r="AQ34" i="1"/>
  <c r="AQ35" i="1"/>
  <c r="AQ36" i="1"/>
  <c r="AQ37" i="1"/>
  <c r="AQ38" i="1"/>
  <c r="AQ39" i="1"/>
  <c r="AQ40" i="1"/>
  <c r="AQ41" i="1"/>
  <c r="AQ42" i="1"/>
  <c r="AQ43" i="1"/>
  <c r="AQ44" i="1"/>
  <c r="AQ45" i="1"/>
  <c r="AQ46" i="1"/>
  <c r="AQ47" i="1"/>
  <c r="AQ48" i="1"/>
  <c r="AQ49" i="1"/>
  <c r="AQ50" i="1"/>
  <c r="AQ51" i="1"/>
  <c r="AQ52" i="1"/>
  <c r="AQ53" i="1"/>
  <c r="AQ54" i="1"/>
  <c r="AQ55" i="1"/>
  <c r="AQ56" i="1"/>
  <c r="AQ57" i="1"/>
  <c r="AQ58" i="1"/>
  <c r="AQ59" i="1"/>
  <c r="AQ60" i="1"/>
  <c r="AQ61" i="1"/>
  <c r="AQ62" i="1"/>
  <c r="AQ63" i="1"/>
  <c r="AQ64" i="1"/>
  <c r="AQ65" i="1"/>
  <c r="AQ66" i="1"/>
  <c r="AQ67" i="1"/>
  <c r="AQ68" i="1"/>
  <c r="AQ69" i="1"/>
  <c r="AQ70" i="1"/>
  <c r="AQ71" i="1"/>
  <c r="AQ72" i="1"/>
  <c r="AQ73" i="1"/>
  <c r="AQ74" i="1"/>
  <c r="AQ75" i="1"/>
  <c r="AQ76" i="1"/>
  <c r="AQ77" i="1"/>
  <c r="AQ78" i="1"/>
  <c r="AQ79" i="1"/>
  <c r="AQ80" i="1"/>
  <c r="AQ81" i="1"/>
  <c r="AQ82" i="1"/>
  <c r="AQ83" i="1"/>
  <c r="AQ84" i="1"/>
  <c r="AQ85" i="1"/>
  <c r="AQ86" i="1"/>
  <c r="AQ87" i="1"/>
  <c r="AQ88" i="1"/>
  <c r="AQ89" i="1"/>
  <c r="AQ90" i="1"/>
  <c r="AQ91" i="1"/>
  <c r="AQ92" i="1"/>
  <c r="AQ93" i="1"/>
  <c r="AQ94" i="1"/>
  <c r="AQ95" i="1"/>
  <c r="AQ96" i="1"/>
  <c r="AQ97" i="1"/>
  <c r="AQ98" i="1"/>
  <c r="AQ99" i="1"/>
  <c r="AQ100" i="1"/>
  <c r="AQ101" i="1"/>
  <c r="AQ102" i="1"/>
  <c r="AQ103" i="1"/>
  <c r="AQ104" i="1"/>
  <c r="AQ105" i="1"/>
  <c r="AQ106" i="1"/>
  <c r="AQ107" i="1"/>
  <c r="AQ108" i="1"/>
  <c r="AQ109" i="1"/>
  <c r="AQ110" i="1"/>
  <c r="AQ111" i="1"/>
  <c r="AQ112" i="1"/>
  <c r="AQ113" i="1"/>
  <c r="AQ114" i="1"/>
  <c r="AQ115" i="1"/>
  <c r="AQ116" i="1"/>
  <c r="AQ117" i="1"/>
  <c r="AQ118" i="1"/>
  <c r="AQ119" i="1"/>
  <c r="AQ120" i="1"/>
  <c r="AQ121" i="1"/>
  <c r="AQ122" i="1"/>
  <c r="AQ123" i="1"/>
  <c r="AQ124" i="1"/>
  <c r="AQ125" i="1"/>
  <c r="AQ126" i="1"/>
  <c r="AQ127" i="1"/>
  <c r="AQ128" i="1"/>
  <c r="AQ129" i="1"/>
  <c r="AQ130" i="1"/>
  <c r="AQ131" i="1"/>
  <c r="AQ132" i="1"/>
  <c r="AQ133" i="1"/>
  <c r="AQ134" i="1"/>
  <c r="AQ135" i="1"/>
  <c r="AQ136" i="1"/>
  <c r="AQ137" i="1"/>
  <c r="AQ138" i="1"/>
  <c r="AQ139" i="1"/>
  <c r="AQ140" i="1"/>
  <c r="AQ141" i="1"/>
  <c r="AQ142" i="1"/>
  <c r="AQ143" i="1"/>
  <c r="AQ144" i="1"/>
  <c r="AQ145" i="1"/>
  <c r="AQ146" i="1"/>
  <c r="AQ147" i="1"/>
  <c r="AQ148" i="1"/>
  <c r="AQ149" i="1"/>
  <c r="AQ150" i="1"/>
  <c r="AQ151" i="1"/>
  <c r="AQ152" i="1"/>
  <c r="AQ153" i="1"/>
  <c r="AQ154" i="1"/>
  <c r="AQ155" i="1"/>
  <c r="AQ156" i="1"/>
  <c r="AQ157" i="1"/>
  <c r="AQ158" i="1"/>
  <c r="AQ159" i="1"/>
  <c r="AQ160" i="1"/>
  <c r="AQ161" i="1"/>
  <c r="AQ162" i="1"/>
  <c r="AQ163" i="1"/>
  <c r="AQ164" i="1"/>
  <c r="AQ165" i="1"/>
  <c r="AQ166" i="1"/>
  <c r="AQ167" i="1"/>
  <c r="AQ168" i="1"/>
  <c r="AQ169" i="1"/>
  <c r="AQ170" i="1"/>
  <c r="AQ171" i="1"/>
  <c r="AQ172" i="1"/>
  <c r="AQ173" i="1"/>
  <c r="AQ174" i="1"/>
  <c r="AQ175" i="1"/>
  <c r="AQ176" i="1"/>
  <c r="AQ177" i="1"/>
  <c r="AQ178" i="1"/>
  <c r="AQ179" i="1"/>
  <c r="AQ180" i="1"/>
  <c r="AQ181" i="1"/>
  <c r="AQ182" i="1"/>
  <c r="AQ183" i="1"/>
  <c r="AQ184" i="1"/>
  <c r="AQ185" i="1"/>
  <c r="AQ186" i="1"/>
  <c r="AQ187" i="1"/>
  <c r="AQ188" i="1"/>
  <c r="AQ189" i="1"/>
  <c r="AQ190" i="1"/>
  <c r="AQ191" i="1"/>
  <c r="AQ192" i="1"/>
  <c r="AQ193" i="1"/>
  <c r="AQ194" i="1"/>
  <c r="AQ195" i="1"/>
  <c r="AQ196" i="1"/>
  <c r="AQ197" i="1"/>
  <c r="AQ198" i="1"/>
  <c r="AQ199" i="1"/>
  <c r="AQ200" i="1"/>
  <c r="AQ201" i="1"/>
  <c r="AQ202" i="1"/>
  <c r="AQ203" i="1"/>
  <c r="AQ204" i="1"/>
  <c r="AQ205" i="1"/>
  <c r="AQ206" i="1"/>
  <c r="AQ207" i="1"/>
  <c r="AQ208" i="1"/>
  <c r="AQ209" i="1"/>
  <c r="AQ210" i="1"/>
  <c r="AQ211" i="1"/>
  <c r="AQ212" i="1"/>
  <c r="AQ213" i="1"/>
  <c r="AQ214" i="1"/>
  <c r="AQ215" i="1"/>
  <c r="AQ216" i="1"/>
  <c r="AQ217" i="1"/>
  <c r="AQ218" i="1"/>
  <c r="AQ219" i="1"/>
  <c r="AQ220" i="1"/>
  <c r="AQ221" i="1"/>
  <c r="AQ222" i="1"/>
  <c r="AQ223" i="1"/>
  <c r="AQ224" i="1"/>
  <c r="AQ225" i="1"/>
  <c r="AQ226" i="1"/>
  <c r="AQ227" i="1"/>
  <c r="AQ228" i="1"/>
  <c r="AQ229" i="1"/>
  <c r="AQ230" i="1"/>
  <c r="AQ231" i="1"/>
  <c r="AQ232" i="1"/>
  <c r="AQ233" i="1"/>
  <c r="AQ234" i="1"/>
  <c r="AQ235" i="1"/>
  <c r="AQ236" i="1"/>
  <c r="AQ237" i="1"/>
  <c r="AQ238" i="1"/>
  <c r="AQ239" i="1"/>
  <c r="AQ240" i="1"/>
  <c r="AQ241" i="1"/>
  <c r="AQ242" i="1"/>
  <c r="AQ243" i="1"/>
  <c r="AQ244" i="1"/>
  <c r="AQ245" i="1"/>
  <c r="AQ246" i="1"/>
  <c r="AQ247" i="1"/>
  <c r="AQ248" i="1"/>
  <c r="AQ249" i="1"/>
  <c r="AQ250" i="1"/>
  <c r="AQ251" i="1"/>
  <c r="AQ252" i="1"/>
  <c r="AQ253" i="1"/>
  <c r="AQ254" i="1"/>
  <c r="AQ255" i="1"/>
  <c r="AQ256" i="1"/>
  <c r="AQ257" i="1"/>
  <c r="AQ258" i="1"/>
  <c r="AQ259" i="1"/>
  <c r="AQ260" i="1"/>
  <c r="AQ261" i="1"/>
  <c r="AQ262" i="1"/>
  <c r="AQ263" i="1"/>
  <c r="AQ264" i="1"/>
  <c r="AQ265" i="1"/>
  <c r="AQ4" i="1"/>
  <c r="AL24" i="1"/>
  <c r="AM24" i="1"/>
  <c r="AR24" i="1"/>
  <c r="AS24" i="1"/>
  <c r="AT24" i="1"/>
  <c r="AU24" i="1"/>
  <c r="AV24" i="1"/>
  <c r="AW24" i="1"/>
  <c r="AX24" i="1"/>
  <c r="AY24" i="1"/>
  <c r="AZ24" i="1"/>
  <c r="AL25" i="1"/>
  <c r="AM25" i="1"/>
  <c r="AR25" i="1"/>
  <c r="AS25" i="1"/>
  <c r="AT25" i="1"/>
  <c r="AU25" i="1"/>
  <c r="AV25" i="1"/>
  <c r="AW25" i="1"/>
  <c r="AX25" i="1"/>
  <c r="AY25" i="1"/>
  <c r="AZ25" i="1"/>
  <c r="AL26" i="1"/>
  <c r="AM26" i="1"/>
  <c r="AR26" i="1"/>
  <c r="AS26" i="1"/>
  <c r="AT26" i="1"/>
  <c r="AU26" i="1"/>
  <c r="AV26" i="1"/>
  <c r="AW26" i="1"/>
  <c r="AX26" i="1"/>
  <c r="AY26" i="1"/>
  <c r="AZ26" i="1"/>
  <c r="AL27" i="1"/>
  <c r="AM27" i="1"/>
  <c r="AR27" i="1"/>
  <c r="AS27" i="1"/>
  <c r="AT27" i="1"/>
  <c r="AU27" i="1"/>
  <c r="AV27" i="1"/>
  <c r="AW27" i="1"/>
  <c r="AX27" i="1"/>
  <c r="AY27" i="1"/>
  <c r="AZ27" i="1"/>
  <c r="AL28" i="1"/>
  <c r="AM28" i="1"/>
  <c r="AR28" i="1"/>
  <c r="AS28" i="1"/>
  <c r="AT28" i="1"/>
  <c r="AU28" i="1"/>
  <c r="AV28" i="1"/>
  <c r="AW28" i="1"/>
  <c r="AX28" i="1"/>
  <c r="AY28" i="1"/>
  <c r="AZ28" i="1"/>
  <c r="AL29" i="1"/>
  <c r="AM29" i="1"/>
  <c r="AR29" i="1"/>
  <c r="AS29" i="1"/>
  <c r="AT29" i="1"/>
  <c r="AU29" i="1"/>
  <c r="AV29" i="1"/>
  <c r="AW29" i="1"/>
  <c r="AX29" i="1"/>
  <c r="AY29" i="1"/>
  <c r="AZ29" i="1"/>
  <c r="AL30" i="1"/>
  <c r="AM30" i="1"/>
  <c r="AR30" i="1"/>
  <c r="AS30" i="1"/>
  <c r="AT30" i="1"/>
  <c r="AU30" i="1"/>
  <c r="AV30" i="1"/>
  <c r="AW30" i="1"/>
  <c r="AX30" i="1"/>
  <c r="AY30" i="1"/>
  <c r="AZ30" i="1"/>
  <c r="AL31" i="1"/>
  <c r="AM31" i="1"/>
  <c r="AR31" i="1"/>
  <c r="AS31" i="1"/>
  <c r="AT31" i="1"/>
  <c r="AU31" i="1"/>
  <c r="AV31" i="1"/>
  <c r="AW31" i="1"/>
  <c r="AX31" i="1"/>
  <c r="AY31" i="1"/>
  <c r="AZ31" i="1"/>
  <c r="AL32" i="1"/>
  <c r="AM32" i="1"/>
  <c r="AR32" i="1"/>
  <c r="AS32" i="1"/>
  <c r="AT32" i="1"/>
  <c r="AU32" i="1"/>
  <c r="AV32" i="1"/>
  <c r="AW32" i="1"/>
  <c r="AX32" i="1"/>
  <c r="AY32" i="1"/>
  <c r="AZ32" i="1"/>
  <c r="AL33" i="1"/>
  <c r="AM33" i="1"/>
  <c r="AR33" i="1"/>
  <c r="AS33" i="1"/>
  <c r="AT33" i="1"/>
  <c r="AU33" i="1"/>
  <c r="AV33" i="1"/>
  <c r="AW33" i="1"/>
  <c r="AX33" i="1"/>
  <c r="AY33" i="1"/>
  <c r="AZ33" i="1"/>
  <c r="AL34" i="1"/>
  <c r="AM34" i="1"/>
  <c r="AR34" i="1"/>
  <c r="AS34" i="1"/>
  <c r="AT34" i="1"/>
  <c r="AU34" i="1"/>
  <c r="AV34" i="1"/>
  <c r="AW34" i="1"/>
  <c r="AX34" i="1"/>
  <c r="AY34" i="1"/>
  <c r="AZ34" i="1"/>
  <c r="AL35" i="1"/>
  <c r="AM35" i="1"/>
  <c r="AR35" i="1"/>
  <c r="AS35" i="1"/>
  <c r="AT35" i="1"/>
  <c r="AU35" i="1"/>
  <c r="AV35" i="1"/>
  <c r="AW35" i="1"/>
  <c r="AX35" i="1"/>
  <c r="AY35" i="1"/>
  <c r="AZ35" i="1"/>
  <c r="AL36" i="1"/>
  <c r="AM36" i="1"/>
  <c r="AR36" i="1"/>
  <c r="AS36" i="1"/>
  <c r="AT36" i="1"/>
  <c r="AU36" i="1"/>
  <c r="AV36" i="1"/>
  <c r="AW36" i="1"/>
  <c r="AX36" i="1"/>
  <c r="AY36" i="1"/>
  <c r="AZ36" i="1"/>
  <c r="AL37" i="1"/>
  <c r="AM37" i="1"/>
  <c r="AR37" i="1"/>
  <c r="AS37" i="1"/>
  <c r="AT37" i="1"/>
  <c r="AU37" i="1"/>
  <c r="AV37" i="1"/>
  <c r="AW37" i="1"/>
  <c r="AX37" i="1"/>
  <c r="AY37" i="1"/>
  <c r="AZ37" i="1"/>
  <c r="AL38" i="1"/>
  <c r="AM38" i="1"/>
  <c r="AR38" i="1"/>
  <c r="AS38" i="1"/>
  <c r="AT38" i="1"/>
  <c r="AU38" i="1"/>
  <c r="AV38" i="1"/>
  <c r="AW38" i="1"/>
  <c r="AX38" i="1"/>
  <c r="AY38" i="1"/>
  <c r="AZ38" i="1"/>
  <c r="AL39" i="1"/>
  <c r="AM39" i="1"/>
  <c r="AR39" i="1"/>
  <c r="AS39" i="1"/>
  <c r="AT39" i="1"/>
  <c r="AU39" i="1"/>
  <c r="AV39" i="1"/>
  <c r="AW39" i="1"/>
  <c r="AX39" i="1"/>
  <c r="AY39" i="1"/>
  <c r="AZ39" i="1"/>
  <c r="AL40" i="1"/>
  <c r="AM40" i="1"/>
  <c r="AR40" i="1"/>
  <c r="AS40" i="1"/>
  <c r="AT40" i="1"/>
  <c r="AU40" i="1"/>
  <c r="AV40" i="1"/>
  <c r="AW40" i="1"/>
  <c r="AX40" i="1"/>
  <c r="AY40" i="1"/>
  <c r="AZ40" i="1"/>
  <c r="AL41" i="1"/>
  <c r="AM41" i="1"/>
  <c r="AR41" i="1"/>
  <c r="AS41" i="1"/>
  <c r="AT41" i="1"/>
  <c r="AU41" i="1"/>
  <c r="AV41" i="1"/>
  <c r="AW41" i="1"/>
  <c r="AX41" i="1"/>
  <c r="AY41" i="1"/>
  <c r="AZ41" i="1"/>
  <c r="AL42" i="1"/>
  <c r="AM42" i="1"/>
  <c r="AR42" i="1"/>
  <c r="AS42" i="1"/>
  <c r="AT42" i="1"/>
  <c r="AU42" i="1"/>
  <c r="AV42" i="1"/>
  <c r="AW42" i="1"/>
  <c r="AX42" i="1"/>
  <c r="AY42" i="1"/>
  <c r="AZ42" i="1"/>
  <c r="AL43" i="1"/>
  <c r="AM43" i="1"/>
  <c r="AR43" i="1"/>
  <c r="AS43" i="1"/>
  <c r="AT43" i="1"/>
  <c r="AU43" i="1"/>
  <c r="AV43" i="1"/>
  <c r="AW43" i="1"/>
  <c r="AX43" i="1"/>
  <c r="AY43" i="1"/>
  <c r="AZ43" i="1"/>
  <c r="AL44" i="1"/>
  <c r="AM44" i="1"/>
  <c r="AR44" i="1"/>
  <c r="AS44" i="1"/>
  <c r="AT44" i="1"/>
  <c r="AU44" i="1"/>
  <c r="AV44" i="1"/>
  <c r="AW44" i="1"/>
  <c r="AX44" i="1"/>
  <c r="AY44" i="1"/>
  <c r="AZ44" i="1"/>
  <c r="AL45" i="1"/>
  <c r="AM45" i="1"/>
  <c r="AR45" i="1"/>
  <c r="AS45" i="1"/>
  <c r="AT45" i="1"/>
  <c r="AU45" i="1"/>
  <c r="AV45" i="1"/>
  <c r="AW45" i="1"/>
  <c r="AX45" i="1"/>
  <c r="AY45" i="1"/>
  <c r="AZ45" i="1"/>
  <c r="AL46" i="1"/>
  <c r="AM46" i="1"/>
  <c r="AR46" i="1"/>
  <c r="AS46" i="1"/>
  <c r="AT46" i="1"/>
  <c r="AU46" i="1"/>
  <c r="AV46" i="1"/>
  <c r="AW46" i="1"/>
  <c r="AX46" i="1"/>
  <c r="AY46" i="1"/>
  <c r="AZ46" i="1"/>
  <c r="AL47" i="1"/>
  <c r="AM47" i="1"/>
  <c r="AR47" i="1"/>
  <c r="AS47" i="1"/>
  <c r="AT47" i="1"/>
  <c r="AU47" i="1"/>
  <c r="AV47" i="1"/>
  <c r="AW47" i="1"/>
  <c r="AX47" i="1"/>
  <c r="AY47" i="1"/>
  <c r="AZ47" i="1"/>
  <c r="AL48" i="1"/>
  <c r="AM48" i="1"/>
  <c r="AR48" i="1"/>
  <c r="AS48" i="1"/>
  <c r="AT48" i="1"/>
  <c r="AU48" i="1"/>
  <c r="AV48" i="1"/>
  <c r="AW48" i="1"/>
  <c r="AX48" i="1"/>
  <c r="AY48" i="1"/>
  <c r="AZ48" i="1"/>
  <c r="AL49" i="1"/>
  <c r="AM49" i="1"/>
  <c r="AR49" i="1"/>
  <c r="AS49" i="1"/>
  <c r="AT49" i="1"/>
  <c r="AU49" i="1"/>
  <c r="AV49" i="1"/>
  <c r="AW49" i="1"/>
  <c r="AX49" i="1"/>
  <c r="AY49" i="1"/>
  <c r="AZ49" i="1"/>
  <c r="AL50" i="1"/>
  <c r="AM50" i="1"/>
  <c r="AR50" i="1"/>
  <c r="AS50" i="1"/>
  <c r="AT50" i="1"/>
  <c r="AU50" i="1"/>
  <c r="AV50" i="1"/>
  <c r="AW50" i="1"/>
  <c r="AX50" i="1"/>
  <c r="AY50" i="1"/>
  <c r="AZ50" i="1"/>
  <c r="AL51" i="1"/>
  <c r="AM51" i="1"/>
  <c r="AR51" i="1"/>
  <c r="AS51" i="1"/>
  <c r="AT51" i="1"/>
  <c r="AU51" i="1"/>
  <c r="AV51" i="1"/>
  <c r="AW51" i="1"/>
  <c r="AX51" i="1"/>
  <c r="AY51" i="1"/>
  <c r="AZ51" i="1"/>
  <c r="AL52" i="1"/>
  <c r="AM52" i="1"/>
  <c r="AR52" i="1"/>
  <c r="AS52" i="1"/>
  <c r="AT52" i="1"/>
  <c r="AU52" i="1"/>
  <c r="AV52" i="1"/>
  <c r="AW52" i="1"/>
  <c r="AX52" i="1"/>
  <c r="AY52" i="1"/>
  <c r="AZ52" i="1"/>
  <c r="AL53" i="1"/>
  <c r="AM53" i="1"/>
  <c r="AR53" i="1"/>
  <c r="AS53" i="1"/>
  <c r="AT53" i="1"/>
  <c r="AU53" i="1"/>
  <c r="AV53" i="1"/>
  <c r="AW53" i="1"/>
  <c r="AX53" i="1"/>
  <c r="AY53" i="1"/>
  <c r="AZ53" i="1"/>
  <c r="AL54" i="1"/>
  <c r="AM54" i="1"/>
  <c r="AR54" i="1"/>
  <c r="AS54" i="1"/>
  <c r="AT54" i="1"/>
  <c r="AU54" i="1"/>
  <c r="AV54" i="1"/>
  <c r="AW54" i="1"/>
  <c r="AX54" i="1"/>
  <c r="AY54" i="1"/>
  <c r="AZ54" i="1"/>
  <c r="AL55" i="1"/>
  <c r="AM55" i="1"/>
  <c r="AR55" i="1"/>
  <c r="AS55" i="1"/>
  <c r="AT55" i="1"/>
  <c r="AU55" i="1"/>
  <c r="AV55" i="1"/>
  <c r="AW55" i="1"/>
  <c r="AX55" i="1"/>
  <c r="AY55" i="1"/>
  <c r="AZ55" i="1"/>
  <c r="AL56" i="1"/>
  <c r="AM56" i="1"/>
  <c r="AR56" i="1"/>
  <c r="AS56" i="1"/>
  <c r="AT56" i="1"/>
  <c r="AU56" i="1"/>
  <c r="AV56" i="1"/>
  <c r="AW56" i="1"/>
  <c r="AX56" i="1"/>
  <c r="AY56" i="1"/>
  <c r="AZ56" i="1"/>
  <c r="AL57" i="1"/>
  <c r="AM57" i="1"/>
  <c r="AR57" i="1"/>
  <c r="AS57" i="1"/>
  <c r="AT57" i="1"/>
  <c r="AU57" i="1"/>
  <c r="AV57" i="1"/>
  <c r="AW57" i="1"/>
  <c r="AX57" i="1"/>
  <c r="AY57" i="1"/>
  <c r="AZ57" i="1"/>
  <c r="AL58" i="1"/>
  <c r="AM58" i="1"/>
  <c r="AR58" i="1"/>
  <c r="AS58" i="1"/>
  <c r="AT58" i="1"/>
  <c r="AU58" i="1"/>
  <c r="AV58" i="1"/>
  <c r="AW58" i="1"/>
  <c r="AX58" i="1"/>
  <c r="AY58" i="1"/>
  <c r="AZ58" i="1"/>
  <c r="AL59" i="1"/>
  <c r="AM59" i="1"/>
  <c r="AR59" i="1"/>
  <c r="AS59" i="1"/>
  <c r="AT59" i="1"/>
  <c r="AU59" i="1"/>
  <c r="AV59" i="1"/>
  <c r="AW59" i="1"/>
  <c r="AX59" i="1"/>
  <c r="AY59" i="1"/>
  <c r="AZ59" i="1"/>
  <c r="AL60" i="1"/>
  <c r="AM60" i="1"/>
  <c r="AR60" i="1"/>
  <c r="AS60" i="1"/>
  <c r="AT60" i="1"/>
  <c r="AU60" i="1"/>
  <c r="AV60" i="1"/>
  <c r="AW60" i="1"/>
  <c r="AX60" i="1"/>
  <c r="AY60" i="1"/>
  <c r="AZ60" i="1"/>
  <c r="AL61" i="1"/>
  <c r="AM61" i="1"/>
  <c r="AR61" i="1"/>
  <c r="AS61" i="1"/>
  <c r="AT61" i="1"/>
  <c r="AU61" i="1"/>
  <c r="AV61" i="1"/>
  <c r="AW61" i="1"/>
  <c r="AX61" i="1"/>
  <c r="AY61" i="1"/>
  <c r="AZ61" i="1"/>
  <c r="AL62" i="1"/>
  <c r="AM62" i="1"/>
  <c r="AR62" i="1"/>
  <c r="AS62" i="1"/>
  <c r="AT62" i="1"/>
  <c r="AU62" i="1"/>
  <c r="AV62" i="1"/>
  <c r="AW62" i="1"/>
  <c r="AX62" i="1"/>
  <c r="AY62" i="1"/>
  <c r="AZ62" i="1"/>
  <c r="AL63" i="1"/>
  <c r="AM63" i="1"/>
  <c r="AR63" i="1"/>
  <c r="AS63" i="1"/>
  <c r="AT63" i="1"/>
  <c r="AU63" i="1"/>
  <c r="AV63" i="1"/>
  <c r="AW63" i="1"/>
  <c r="AX63" i="1"/>
  <c r="AY63" i="1"/>
  <c r="AZ63" i="1"/>
  <c r="AL64" i="1"/>
  <c r="AM64" i="1"/>
  <c r="AR64" i="1"/>
  <c r="AS64" i="1"/>
  <c r="AT64" i="1"/>
  <c r="AU64" i="1"/>
  <c r="AV64" i="1"/>
  <c r="AW64" i="1"/>
  <c r="AX64" i="1"/>
  <c r="AY64" i="1"/>
  <c r="AZ64" i="1"/>
  <c r="AL65" i="1"/>
  <c r="AM65" i="1"/>
  <c r="AR65" i="1"/>
  <c r="AS65" i="1"/>
  <c r="AT65" i="1"/>
  <c r="AU65" i="1"/>
  <c r="AV65" i="1"/>
  <c r="AW65" i="1"/>
  <c r="AX65" i="1"/>
  <c r="AY65" i="1"/>
  <c r="AZ65" i="1"/>
  <c r="AL66" i="1"/>
  <c r="AM66" i="1"/>
  <c r="AR66" i="1"/>
  <c r="AS66" i="1"/>
  <c r="AT66" i="1"/>
  <c r="AU66" i="1"/>
  <c r="AV66" i="1"/>
  <c r="AW66" i="1"/>
  <c r="AX66" i="1"/>
  <c r="AY66" i="1"/>
  <c r="AZ66" i="1"/>
  <c r="AL67" i="1"/>
  <c r="AM67" i="1"/>
  <c r="AR67" i="1"/>
  <c r="AS67" i="1"/>
  <c r="AT67" i="1"/>
  <c r="AU67" i="1"/>
  <c r="AV67" i="1"/>
  <c r="AW67" i="1"/>
  <c r="AX67" i="1"/>
  <c r="AY67" i="1"/>
  <c r="AZ67" i="1"/>
  <c r="AL68" i="1"/>
  <c r="AM68" i="1"/>
  <c r="AR68" i="1"/>
  <c r="AS68" i="1"/>
  <c r="AT68" i="1"/>
  <c r="AU68" i="1"/>
  <c r="AV68" i="1"/>
  <c r="AW68" i="1"/>
  <c r="AX68" i="1"/>
  <c r="AY68" i="1"/>
  <c r="AZ68" i="1"/>
  <c r="AL69" i="1"/>
  <c r="AM69" i="1"/>
  <c r="AR69" i="1"/>
  <c r="AS69" i="1"/>
  <c r="AT69" i="1"/>
  <c r="AU69" i="1"/>
  <c r="AV69" i="1"/>
  <c r="AW69" i="1"/>
  <c r="AX69" i="1"/>
  <c r="AY69" i="1"/>
  <c r="AZ69" i="1"/>
  <c r="AL70" i="1"/>
  <c r="AM70" i="1"/>
  <c r="AR70" i="1"/>
  <c r="AS70" i="1"/>
  <c r="AT70" i="1"/>
  <c r="AU70" i="1"/>
  <c r="AV70" i="1"/>
  <c r="AW70" i="1"/>
  <c r="AX70" i="1"/>
  <c r="AY70" i="1"/>
  <c r="AZ70" i="1"/>
  <c r="AL71" i="1"/>
  <c r="AM71" i="1"/>
  <c r="AR71" i="1"/>
  <c r="AS71" i="1"/>
  <c r="AT71" i="1"/>
  <c r="AU71" i="1"/>
  <c r="AV71" i="1"/>
  <c r="AW71" i="1"/>
  <c r="AX71" i="1"/>
  <c r="AY71" i="1"/>
  <c r="AZ71" i="1"/>
  <c r="AL72" i="1"/>
  <c r="AM72" i="1"/>
  <c r="AR72" i="1"/>
  <c r="AS72" i="1"/>
  <c r="AT72" i="1"/>
  <c r="AU72" i="1"/>
  <c r="AV72" i="1"/>
  <c r="AW72" i="1"/>
  <c r="AX72" i="1"/>
  <c r="AY72" i="1"/>
  <c r="AZ72" i="1"/>
  <c r="AL73" i="1"/>
  <c r="AM73" i="1"/>
  <c r="AR73" i="1"/>
  <c r="AS73" i="1"/>
  <c r="AT73" i="1"/>
  <c r="AU73" i="1"/>
  <c r="AV73" i="1"/>
  <c r="AW73" i="1"/>
  <c r="AX73" i="1"/>
  <c r="AY73" i="1"/>
  <c r="AZ73" i="1"/>
  <c r="AL74" i="1"/>
  <c r="AM74" i="1"/>
  <c r="AR74" i="1"/>
  <c r="AS74" i="1"/>
  <c r="AT74" i="1"/>
  <c r="AU74" i="1"/>
  <c r="AV74" i="1"/>
  <c r="AW74" i="1"/>
  <c r="AX74" i="1"/>
  <c r="AY74" i="1"/>
  <c r="AZ74" i="1"/>
  <c r="AL75" i="1"/>
  <c r="AM75" i="1"/>
  <c r="AR75" i="1"/>
  <c r="AS75" i="1"/>
  <c r="AT75" i="1"/>
  <c r="AU75" i="1"/>
  <c r="AV75" i="1"/>
  <c r="AW75" i="1"/>
  <c r="AX75" i="1"/>
  <c r="AY75" i="1"/>
  <c r="AZ75" i="1"/>
  <c r="AL76" i="1"/>
  <c r="AM76" i="1"/>
  <c r="AR76" i="1"/>
  <c r="AS76" i="1"/>
  <c r="AT76" i="1"/>
  <c r="AU76" i="1"/>
  <c r="AV76" i="1"/>
  <c r="AW76" i="1"/>
  <c r="AX76" i="1"/>
  <c r="AY76" i="1"/>
  <c r="AZ76" i="1"/>
  <c r="AL77" i="1"/>
  <c r="AM77" i="1"/>
  <c r="AR77" i="1"/>
  <c r="AS77" i="1"/>
  <c r="AT77" i="1"/>
  <c r="AU77" i="1"/>
  <c r="AV77" i="1"/>
  <c r="AW77" i="1"/>
  <c r="AX77" i="1"/>
  <c r="AY77" i="1"/>
  <c r="AZ77" i="1"/>
  <c r="AL78" i="1"/>
  <c r="AM78" i="1"/>
  <c r="AR78" i="1"/>
  <c r="AS78" i="1"/>
  <c r="AT78" i="1"/>
  <c r="AU78" i="1"/>
  <c r="AV78" i="1"/>
  <c r="AW78" i="1"/>
  <c r="AX78" i="1"/>
  <c r="AY78" i="1"/>
  <c r="AZ78" i="1"/>
  <c r="AL79" i="1"/>
  <c r="AM79" i="1"/>
  <c r="AR79" i="1"/>
  <c r="AS79" i="1"/>
  <c r="AT79" i="1"/>
  <c r="AU79" i="1"/>
  <c r="AV79" i="1"/>
  <c r="AW79" i="1"/>
  <c r="AX79" i="1"/>
  <c r="AY79" i="1"/>
  <c r="AZ79" i="1"/>
  <c r="AL80" i="1"/>
  <c r="AM80" i="1"/>
  <c r="AR80" i="1"/>
  <c r="AS80" i="1"/>
  <c r="AT80" i="1"/>
  <c r="AU80" i="1"/>
  <c r="AV80" i="1"/>
  <c r="AW80" i="1"/>
  <c r="AX80" i="1"/>
  <c r="AY80" i="1"/>
  <c r="AZ80" i="1"/>
  <c r="AL81" i="1"/>
  <c r="AM81" i="1"/>
  <c r="AR81" i="1"/>
  <c r="AS81" i="1"/>
  <c r="AT81" i="1"/>
  <c r="AU81" i="1"/>
  <c r="AV81" i="1"/>
  <c r="AW81" i="1"/>
  <c r="AX81" i="1"/>
  <c r="AY81" i="1"/>
  <c r="AZ81" i="1"/>
  <c r="AL82" i="1"/>
  <c r="AM82" i="1"/>
  <c r="AR82" i="1"/>
  <c r="AS82" i="1"/>
  <c r="AT82" i="1"/>
  <c r="AU82" i="1"/>
  <c r="AV82" i="1"/>
  <c r="AW82" i="1"/>
  <c r="AX82" i="1"/>
  <c r="AY82" i="1"/>
  <c r="AZ82" i="1"/>
  <c r="AL83" i="1"/>
  <c r="AM83" i="1"/>
  <c r="AR83" i="1"/>
  <c r="AS83" i="1"/>
  <c r="AT83" i="1"/>
  <c r="AU83" i="1"/>
  <c r="AV83" i="1"/>
  <c r="AW83" i="1"/>
  <c r="AX83" i="1"/>
  <c r="AY83" i="1"/>
  <c r="AZ83" i="1"/>
  <c r="AL84" i="1"/>
  <c r="AM84" i="1"/>
  <c r="AR84" i="1"/>
  <c r="AS84" i="1"/>
  <c r="AT84" i="1"/>
  <c r="AU84" i="1"/>
  <c r="AV84" i="1"/>
  <c r="AW84" i="1"/>
  <c r="AX84" i="1"/>
  <c r="AY84" i="1"/>
  <c r="AZ84" i="1"/>
  <c r="AL85" i="1"/>
  <c r="AM85" i="1"/>
  <c r="AR85" i="1"/>
  <c r="AS85" i="1"/>
  <c r="AT85" i="1"/>
  <c r="AU85" i="1"/>
  <c r="AV85" i="1"/>
  <c r="AW85" i="1"/>
  <c r="AX85" i="1"/>
  <c r="AY85" i="1"/>
  <c r="AZ85" i="1"/>
  <c r="AL86" i="1"/>
  <c r="AM86" i="1"/>
  <c r="AR86" i="1"/>
  <c r="AS86" i="1"/>
  <c r="AT86" i="1"/>
  <c r="AU86" i="1"/>
  <c r="AV86" i="1"/>
  <c r="AW86" i="1"/>
  <c r="AX86" i="1"/>
  <c r="AY86" i="1"/>
  <c r="AZ86" i="1"/>
  <c r="AL87" i="1"/>
  <c r="AM87" i="1"/>
  <c r="AR87" i="1"/>
  <c r="AS87" i="1"/>
  <c r="AT87" i="1"/>
  <c r="AU87" i="1"/>
  <c r="AV87" i="1"/>
  <c r="AW87" i="1"/>
  <c r="AX87" i="1"/>
  <c r="AY87" i="1"/>
  <c r="AZ87" i="1"/>
  <c r="AL88" i="1"/>
  <c r="AM88" i="1"/>
  <c r="AR88" i="1"/>
  <c r="AS88" i="1"/>
  <c r="AT88" i="1"/>
  <c r="AU88" i="1"/>
  <c r="AV88" i="1"/>
  <c r="AW88" i="1"/>
  <c r="AX88" i="1"/>
  <c r="AY88" i="1"/>
  <c r="AZ88" i="1"/>
  <c r="AL89" i="1"/>
  <c r="AM89" i="1"/>
  <c r="AR89" i="1"/>
  <c r="AS89" i="1"/>
  <c r="AT89" i="1"/>
  <c r="AU89" i="1"/>
  <c r="AV89" i="1"/>
  <c r="AW89" i="1"/>
  <c r="AX89" i="1"/>
  <c r="AY89" i="1"/>
  <c r="AZ89" i="1"/>
  <c r="AL90" i="1"/>
  <c r="AM90" i="1"/>
  <c r="AR90" i="1"/>
  <c r="AS90" i="1"/>
  <c r="AT90" i="1"/>
  <c r="AU90" i="1"/>
  <c r="AV90" i="1"/>
  <c r="AW90" i="1"/>
  <c r="AX90" i="1"/>
  <c r="AY90" i="1"/>
  <c r="AZ90" i="1"/>
  <c r="AL91" i="1"/>
  <c r="AM91" i="1"/>
  <c r="AR91" i="1"/>
  <c r="AS91" i="1"/>
  <c r="AT91" i="1"/>
  <c r="AU91" i="1"/>
  <c r="AV91" i="1"/>
  <c r="AW91" i="1"/>
  <c r="AX91" i="1"/>
  <c r="AY91" i="1"/>
  <c r="AZ91" i="1"/>
  <c r="AL92" i="1"/>
  <c r="AM92" i="1"/>
  <c r="AR92" i="1"/>
  <c r="AS92" i="1"/>
  <c r="AT92" i="1"/>
  <c r="AU92" i="1"/>
  <c r="AV92" i="1"/>
  <c r="AW92" i="1"/>
  <c r="AX92" i="1"/>
  <c r="AY92" i="1"/>
  <c r="AZ92" i="1"/>
  <c r="AL93" i="1"/>
  <c r="AM93" i="1"/>
  <c r="AR93" i="1"/>
  <c r="AS93" i="1"/>
  <c r="AT93" i="1"/>
  <c r="AU93" i="1"/>
  <c r="AV93" i="1"/>
  <c r="AW93" i="1"/>
  <c r="AX93" i="1"/>
  <c r="AY93" i="1"/>
  <c r="AZ93" i="1"/>
  <c r="AL94" i="1"/>
  <c r="AM94" i="1"/>
  <c r="AR94" i="1"/>
  <c r="AS94" i="1"/>
  <c r="AT94" i="1"/>
  <c r="AU94" i="1"/>
  <c r="AV94" i="1"/>
  <c r="AW94" i="1"/>
  <c r="AX94" i="1"/>
  <c r="AY94" i="1"/>
  <c r="AZ94" i="1"/>
  <c r="AL95" i="1"/>
  <c r="AM95" i="1"/>
  <c r="AR95" i="1"/>
  <c r="AS95" i="1"/>
  <c r="AT95" i="1"/>
  <c r="AU95" i="1"/>
  <c r="AV95" i="1"/>
  <c r="AW95" i="1"/>
  <c r="AX95" i="1"/>
  <c r="AY95" i="1"/>
  <c r="AZ95" i="1"/>
  <c r="AL96" i="1"/>
  <c r="AM96" i="1"/>
  <c r="AR96" i="1"/>
  <c r="AS96" i="1"/>
  <c r="AT96" i="1"/>
  <c r="AU96" i="1"/>
  <c r="AV96" i="1"/>
  <c r="AW96" i="1"/>
  <c r="AX96" i="1"/>
  <c r="AY96" i="1"/>
  <c r="AZ96" i="1"/>
  <c r="AL97" i="1"/>
  <c r="AM97" i="1"/>
  <c r="AR97" i="1"/>
  <c r="AS97" i="1"/>
  <c r="AT97" i="1"/>
  <c r="AU97" i="1"/>
  <c r="AV97" i="1"/>
  <c r="AW97" i="1"/>
  <c r="AX97" i="1"/>
  <c r="AY97" i="1"/>
  <c r="AZ97" i="1"/>
  <c r="AL98" i="1"/>
  <c r="AM98" i="1"/>
  <c r="AR98" i="1"/>
  <c r="AS98" i="1"/>
  <c r="AT98" i="1"/>
  <c r="AU98" i="1"/>
  <c r="AV98" i="1"/>
  <c r="AW98" i="1"/>
  <c r="AX98" i="1"/>
  <c r="AY98" i="1"/>
  <c r="AZ98" i="1"/>
  <c r="AL99" i="1"/>
  <c r="AM99" i="1"/>
  <c r="AR99" i="1"/>
  <c r="AS99" i="1"/>
  <c r="AT99" i="1"/>
  <c r="AU99" i="1"/>
  <c r="AV99" i="1"/>
  <c r="AW99" i="1"/>
  <c r="AX99" i="1"/>
  <c r="AY99" i="1"/>
  <c r="AZ99" i="1"/>
  <c r="AL100" i="1"/>
  <c r="AM100" i="1"/>
  <c r="AR100" i="1"/>
  <c r="AS100" i="1"/>
  <c r="AT100" i="1"/>
  <c r="AU100" i="1"/>
  <c r="AV100" i="1"/>
  <c r="AW100" i="1"/>
  <c r="AX100" i="1"/>
  <c r="AY100" i="1"/>
  <c r="AZ100" i="1"/>
  <c r="AL101" i="1"/>
  <c r="AM101" i="1"/>
  <c r="AR101" i="1"/>
  <c r="AS101" i="1"/>
  <c r="AT101" i="1"/>
  <c r="AU101" i="1"/>
  <c r="AV101" i="1"/>
  <c r="AW101" i="1"/>
  <c r="AX101" i="1"/>
  <c r="AY101" i="1"/>
  <c r="AZ101" i="1"/>
  <c r="AL102" i="1"/>
  <c r="AM102" i="1"/>
  <c r="AR102" i="1"/>
  <c r="AS102" i="1"/>
  <c r="AT102" i="1"/>
  <c r="AU102" i="1"/>
  <c r="AV102" i="1"/>
  <c r="AW102" i="1"/>
  <c r="AX102" i="1"/>
  <c r="AY102" i="1"/>
  <c r="AZ102" i="1"/>
  <c r="AL103" i="1"/>
  <c r="AM103" i="1"/>
  <c r="AR103" i="1"/>
  <c r="AS103" i="1"/>
  <c r="AT103" i="1"/>
  <c r="AU103" i="1"/>
  <c r="AV103" i="1"/>
  <c r="AW103" i="1"/>
  <c r="AX103" i="1"/>
  <c r="AY103" i="1"/>
  <c r="AZ103" i="1"/>
  <c r="AL104" i="1"/>
  <c r="AM104" i="1"/>
  <c r="AR104" i="1"/>
  <c r="AS104" i="1"/>
  <c r="AT104" i="1"/>
  <c r="AU104" i="1"/>
  <c r="AV104" i="1"/>
  <c r="AW104" i="1"/>
  <c r="AX104" i="1"/>
  <c r="AY104" i="1"/>
  <c r="AZ104" i="1"/>
  <c r="AL105" i="1"/>
  <c r="AM105" i="1"/>
  <c r="AR105" i="1"/>
  <c r="AS105" i="1"/>
  <c r="AT105" i="1"/>
  <c r="AU105" i="1"/>
  <c r="AV105" i="1"/>
  <c r="AW105" i="1"/>
  <c r="AX105" i="1"/>
  <c r="AY105" i="1"/>
  <c r="AZ105" i="1"/>
  <c r="AL106" i="1"/>
  <c r="AM106" i="1"/>
  <c r="AR106" i="1"/>
  <c r="AS106" i="1"/>
  <c r="AT106" i="1"/>
  <c r="AU106" i="1"/>
  <c r="AV106" i="1"/>
  <c r="AW106" i="1"/>
  <c r="AX106" i="1"/>
  <c r="AY106" i="1"/>
  <c r="AZ106" i="1"/>
  <c r="AL107" i="1"/>
  <c r="AM107" i="1"/>
  <c r="AR107" i="1"/>
  <c r="AS107" i="1"/>
  <c r="AT107" i="1"/>
  <c r="AU107" i="1"/>
  <c r="AV107" i="1"/>
  <c r="AW107" i="1"/>
  <c r="AX107" i="1"/>
  <c r="AY107" i="1"/>
  <c r="AZ107" i="1"/>
  <c r="AL108" i="1"/>
  <c r="AM108" i="1"/>
  <c r="AR108" i="1"/>
  <c r="AS108" i="1"/>
  <c r="AT108" i="1"/>
  <c r="AU108" i="1"/>
  <c r="AV108" i="1"/>
  <c r="AW108" i="1"/>
  <c r="AX108" i="1"/>
  <c r="AY108" i="1"/>
  <c r="AZ108" i="1"/>
  <c r="AL109" i="1"/>
  <c r="AM109" i="1"/>
  <c r="AR109" i="1"/>
  <c r="AS109" i="1"/>
  <c r="AT109" i="1"/>
  <c r="AU109" i="1"/>
  <c r="AV109" i="1"/>
  <c r="AW109" i="1"/>
  <c r="AX109" i="1"/>
  <c r="AY109" i="1"/>
  <c r="AZ109" i="1"/>
  <c r="AL110" i="1"/>
  <c r="AM110" i="1"/>
  <c r="AR110" i="1"/>
  <c r="AS110" i="1"/>
  <c r="AT110" i="1"/>
  <c r="AU110" i="1"/>
  <c r="AV110" i="1"/>
  <c r="AW110" i="1"/>
  <c r="AX110" i="1"/>
  <c r="AY110" i="1"/>
  <c r="AZ110" i="1"/>
  <c r="AL111" i="1"/>
  <c r="AM111" i="1"/>
  <c r="AR111" i="1"/>
  <c r="AS111" i="1"/>
  <c r="AT111" i="1"/>
  <c r="AU111" i="1"/>
  <c r="AV111" i="1"/>
  <c r="AW111" i="1"/>
  <c r="AX111" i="1"/>
  <c r="AY111" i="1"/>
  <c r="AZ111" i="1"/>
  <c r="AL112" i="1"/>
  <c r="AM112" i="1"/>
  <c r="AR112" i="1"/>
  <c r="AS112" i="1"/>
  <c r="AT112" i="1"/>
  <c r="AU112" i="1"/>
  <c r="AV112" i="1"/>
  <c r="AW112" i="1"/>
  <c r="AX112" i="1"/>
  <c r="AY112" i="1"/>
  <c r="AZ112" i="1"/>
  <c r="AL113" i="1"/>
  <c r="AM113" i="1"/>
  <c r="AR113" i="1"/>
  <c r="AS113" i="1"/>
  <c r="AT113" i="1"/>
  <c r="AU113" i="1"/>
  <c r="AV113" i="1"/>
  <c r="AW113" i="1"/>
  <c r="AX113" i="1"/>
  <c r="AY113" i="1"/>
  <c r="AZ113" i="1"/>
  <c r="AL114" i="1"/>
  <c r="AM114" i="1"/>
  <c r="AR114" i="1"/>
  <c r="AS114" i="1"/>
  <c r="AT114" i="1"/>
  <c r="AU114" i="1"/>
  <c r="AV114" i="1"/>
  <c r="AW114" i="1"/>
  <c r="AX114" i="1"/>
  <c r="AY114" i="1"/>
  <c r="AZ114" i="1"/>
  <c r="AL115" i="1"/>
  <c r="AM115" i="1"/>
  <c r="AR115" i="1"/>
  <c r="AS115" i="1"/>
  <c r="AT115" i="1"/>
  <c r="AU115" i="1"/>
  <c r="AV115" i="1"/>
  <c r="AW115" i="1"/>
  <c r="AX115" i="1"/>
  <c r="AY115" i="1"/>
  <c r="AZ115" i="1"/>
  <c r="AL116" i="1"/>
  <c r="AM116" i="1"/>
  <c r="AR116" i="1"/>
  <c r="AS116" i="1"/>
  <c r="AT116" i="1"/>
  <c r="AU116" i="1"/>
  <c r="AV116" i="1"/>
  <c r="AW116" i="1"/>
  <c r="AX116" i="1"/>
  <c r="AY116" i="1"/>
  <c r="AZ116" i="1"/>
  <c r="AL117" i="1"/>
  <c r="AM117" i="1"/>
  <c r="AR117" i="1"/>
  <c r="AS117" i="1"/>
  <c r="AT117" i="1"/>
  <c r="AU117" i="1"/>
  <c r="AV117" i="1"/>
  <c r="AW117" i="1"/>
  <c r="AX117" i="1"/>
  <c r="AY117" i="1"/>
  <c r="AZ117" i="1"/>
  <c r="AL118" i="1"/>
  <c r="AM118" i="1"/>
  <c r="AR118" i="1"/>
  <c r="AS118" i="1"/>
  <c r="AT118" i="1"/>
  <c r="AU118" i="1"/>
  <c r="AV118" i="1"/>
  <c r="AW118" i="1"/>
  <c r="AX118" i="1"/>
  <c r="AY118" i="1"/>
  <c r="AZ118" i="1"/>
  <c r="AL119" i="1"/>
  <c r="AM119" i="1"/>
  <c r="AR119" i="1"/>
  <c r="AS119" i="1"/>
  <c r="AT119" i="1"/>
  <c r="AU119" i="1"/>
  <c r="AV119" i="1"/>
  <c r="AW119" i="1"/>
  <c r="AX119" i="1"/>
  <c r="AY119" i="1"/>
  <c r="AZ119" i="1"/>
  <c r="AL120" i="1"/>
  <c r="AM120" i="1"/>
  <c r="AR120" i="1"/>
  <c r="AS120" i="1"/>
  <c r="AT120" i="1"/>
  <c r="AU120" i="1"/>
  <c r="AV120" i="1"/>
  <c r="AW120" i="1"/>
  <c r="AX120" i="1"/>
  <c r="AY120" i="1"/>
  <c r="AZ120" i="1"/>
  <c r="AL121" i="1"/>
  <c r="AM121" i="1"/>
  <c r="AR121" i="1"/>
  <c r="AS121" i="1"/>
  <c r="AT121" i="1"/>
  <c r="AU121" i="1"/>
  <c r="AV121" i="1"/>
  <c r="AW121" i="1"/>
  <c r="AX121" i="1"/>
  <c r="AY121" i="1"/>
  <c r="AZ121" i="1"/>
  <c r="AL122" i="1"/>
  <c r="AM122" i="1"/>
  <c r="AR122" i="1"/>
  <c r="AS122" i="1"/>
  <c r="AT122" i="1"/>
  <c r="AU122" i="1"/>
  <c r="AV122" i="1"/>
  <c r="AW122" i="1"/>
  <c r="AX122" i="1"/>
  <c r="AY122" i="1"/>
  <c r="AZ122" i="1"/>
  <c r="AL123" i="1"/>
  <c r="AM123" i="1"/>
  <c r="AR123" i="1"/>
  <c r="AS123" i="1"/>
  <c r="AT123" i="1"/>
  <c r="AU123" i="1"/>
  <c r="AV123" i="1"/>
  <c r="AW123" i="1"/>
  <c r="AX123" i="1"/>
  <c r="AY123" i="1"/>
  <c r="AZ123" i="1"/>
  <c r="AL124" i="1"/>
  <c r="AM124" i="1"/>
  <c r="AR124" i="1"/>
  <c r="AS124" i="1"/>
  <c r="AT124" i="1"/>
  <c r="AU124" i="1"/>
  <c r="AV124" i="1"/>
  <c r="AW124" i="1"/>
  <c r="AX124" i="1"/>
  <c r="AY124" i="1"/>
  <c r="AZ124" i="1"/>
  <c r="AL125" i="1"/>
  <c r="AM125" i="1"/>
  <c r="AR125" i="1"/>
  <c r="AS125" i="1"/>
  <c r="AT125" i="1"/>
  <c r="AU125" i="1"/>
  <c r="AV125" i="1"/>
  <c r="AW125" i="1"/>
  <c r="AX125" i="1"/>
  <c r="AY125" i="1"/>
  <c r="AZ125" i="1"/>
  <c r="AL126" i="1"/>
  <c r="AM126" i="1"/>
  <c r="AR126" i="1"/>
  <c r="AS126" i="1"/>
  <c r="AT126" i="1"/>
  <c r="AU126" i="1"/>
  <c r="AV126" i="1"/>
  <c r="AW126" i="1"/>
  <c r="AX126" i="1"/>
  <c r="AY126" i="1"/>
  <c r="AZ126" i="1"/>
  <c r="AL127" i="1"/>
  <c r="AM127" i="1"/>
  <c r="AR127" i="1"/>
  <c r="AS127" i="1"/>
  <c r="AT127" i="1"/>
  <c r="AU127" i="1"/>
  <c r="AV127" i="1"/>
  <c r="AW127" i="1"/>
  <c r="AX127" i="1"/>
  <c r="AY127" i="1"/>
  <c r="AZ127" i="1"/>
  <c r="AL128" i="1"/>
  <c r="AM128" i="1"/>
  <c r="AR128" i="1"/>
  <c r="AS128" i="1"/>
  <c r="AT128" i="1"/>
  <c r="AU128" i="1"/>
  <c r="AV128" i="1"/>
  <c r="AW128" i="1"/>
  <c r="AX128" i="1"/>
  <c r="AY128" i="1"/>
  <c r="AZ128" i="1"/>
  <c r="AL129" i="1"/>
  <c r="AM129" i="1"/>
  <c r="AR129" i="1"/>
  <c r="AS129" i="1"/>
  <c r="AT129" i="1"/>
  <c r="AU129" i="1"/>
  <c r="AV129" i="1"/>
  <c r="AW129" i="1"/>
  <c r="AX129" i="1"/>
  <c r="AY129" i="1"/>
  <c r="AZ129" i="1"/>
  <c r="AL130" i="1"/>
  <c r="AM130" i="1"/>
  <c r="AR130" i="1"/>
  <c r="AS130" i="1"/>
  <c r="AT130" i="1"/>
  <c r="AU130" i="1"/>
  <c r="AV130" i="1"/>
  <c r="AW130" i="1"/>
  <c r="AX130" i="1"/>
  <c r="AY130" i="1"/>
  <c r="AZ130" i="1"/>
  <c r="AL131" i="1"/>
  <c r="AM131" i="1"/>
  <c r="AR131" i="1"/>
  <c r="AS131" i="1"/>
  <c r="AT131" i="1"/>
  <c r="AU131" i="1"/>
  <c r="AV131" i="1"/>
  <c r="AW131" i="1"/>
  <c r="AX131" i="1"/>
  <c r="AY131" i="1"/>
  <c r="AZ131" i="1"/>
  <c r="AL132" i="1"/>
  <c r="AM132" i="1"/>
  <c r="AR132" i="1"/>
  <c r="AS132" i="1"/>
  <c r="AT132" i="1"/>
  <c r="AU132" i="1"/>
  <c r="AV132" i="1"/>
  <c r="AW132" i="1"/>
  <c r="AX132" i="1"/>
  <c r="AY132" i="1"/>
  <c r="AZ132" i="1"/>
  <c r="AL133" i="1"/>
  <c r="AM133" i="1"/>
  <c r="AR133" i="1"/>
  <c r="AS133" i="1"/>
  <c r="AT133" i="1"/>
  <c r="AU133" i="1"/>
  <c r="AV133" i="1"/>
  <c r="AW133" i="1"/>
  <c r="AX133" i="1"/>
  <c r="AY133" i="1"/>
  <c r="AZ133" i="1"/>
  <c r="AL134" i="1"/>
  <c r="AM134" i="1"/>
  <c r="AR134" i="1"/>
  <c r="AS134" i="1"/>
  <c r="AT134" i="1"/>
  <c r="AU134" i="1"/>
  <c r="AV134" i="1"/>
  <c r="AW134" i="1"/>
  <c r="AX134" i="1"/>
  <c r="AY134" i="1"/>
  <c r="AZ134" i="1"/>
  <c r="AL135" i="1"/>
  <c r="AM135" i="1"/>
  <c r="AR135" i="1"/>
  <c r="AS135" i="1"/>
  <c r="AT135" i="1"/>
  <c r="AU135" i="1"/>
  <c r="AV135" i="1"/>
  <c r="AW135" i="1"/>
  <c r="AX135" i="1"/>
  <c r="AY135" i="1"/>
  <c r="AZ135" i="1"/>
  <c r="AL136" i="1"/>
  <c r="AM136" i="1"/>
  <c r="AR136" i="1"/>
  <c r="AS136" i="1"/>
  <c r="AT136" i="1"/>
  <c r="AU136" i="1"/>
  <c r="AV136" i="1"/>
  <c r="AW136" i="1"/>
  <c r="AX136" i="1"/>
  <c r="AY136" i="1"/>
  <c r="AZ136" i="1"/>
  <c r="AL137" i="1"/>
  <c r="AM137" i="1"/>
  <c r="AR137" i="1"/>
  <c r="AS137" i="1"/>
  <c r="AT137" i="1"/>
  <c r="AU137" i="1"/>
  <c r="AV137" i="1"/>
  <c r="AW137" i="1"/>
  <c r="AX137" i="1"/>
  <c r="AY137" i="1"/>
  <c r="AZ137" i="1"/>
  <c r="AL138" i="1"/>
  <c r="AM138" i="1"/>
  <c r="AR138" i="1"/>
  <c r="AS138" i="1"/>
  <c r="AT138" i="1"/>
  <c r="AU138" i="1"/>
  <c r="AV138" i="1"/>
  <c r="AW138" i="1"/>
  <c r="AX138" i="1"/>
  <c r="AY138" i="1"/>
  <c r="AZ138" i="1"/>
  <c r="AL139" i="1"/>
  <c r="AM139" i="1"/>
  <c r="AR139" i="1"/>
  <c r="AS139" i="1"/>
  <c r="AT139" i="1"/>
  <c r="AU139" i="1"/>
  <c r="AV139" i="1"/>
  <c r="AW139" i="1"/>
  <c r="AX139" i="1"/>
  <c r="AY139" i="1"/>
  <c r="AZ139" i="1"/>
  <c r="AL140" i="1"/>
  <c r="AM140" i="1"/>
  <c r="AR140" i="1"/>
  <c r="AS140" i="1"/>
  <c r="AT140" i="1"/>
  <c r="AU140" i="1"/>
  <c r="AV140" i="1"/>
  <c r="AW140" i="1"/>
  <c r="AX140" i="1"/>
  <c r="AY140" i="1"/>
  <c r="AZ140" i="1"/>
  <c r="AL141" i="1"/>
  <c r="AM141" i="1"/>
  <c r="AR141" i="1"/>
  <c r="AS141" i="1"/>
  <c r="AT141" i="1"/>
  <c r="AU141" i="1"/>
  <c r="AV141" i="1"/>
  <c r="AW141" i="1"/>
  <c r="AX141" i="1"/>
  <c r="AY141" i="1"/>
  <c r="AZ141" i="1"/>
  <c r="AL142" i="1"/>
  <c r="AM142" i="1"/>
  <c r="AR142" i="1"/>
  <c r="AS142" i="1"/>
  <c r="AT142" i="1"/>
  <c r="AU142" i="1"/>
  <c r="AV142" i="1"/>
  <c r="AW142" i="1"/>
  <c r="AX142" i="1"/>
  <c r="AY142" i="1"/>
  <c r="AZ142" i="1"/>
  <c r="AL143" i="1"/>
  <c r="AM143" i="1"/>
  <c r="AR143" i="1"/>
  <c r="AS143" i="1"/>
  <c r="AT143" i="1"/>
  <c r="AU143" i="1"/>
  <c r="AV143" i="1"/>
  <c r="AW143" i="1"/>
  <c r="AX143" i="1"/>
  <c r="AY143" i="1"/>
  <c r="AZ143" i="1"/>
  <c r="AL144" i="1"/>
  <c r="AM144" i="1"/>
  <c r="AR144" i="1"/>
  <c r="AS144" i="1"/>
  <c r="AT144" i="1"/>
  <c r="AU144" i="1"/>
  <c r="AV144" i="1"/>
  <c r="AW144" i="1"/>
  <c r="AX144" i="1"/>
  <c r="AY144" i="1"/>
  <c r="AZ144" i="1"/>
  <c r="AL145" i="1"/>
  <c r="AM145" i="1"/>
  <c r="AR145" i="1"/>
  <c r="AS145" i="1"/>
  <c r="AT145" i="1"/>
  <c r="AU145" i="1"/>
  <c r="AV145" i="1"/>
  <c r="AW145" i="1"/>
  <c r="AX145" i="1"/>
  <c r="AY145" i="1"/>
  <c r="AZ145" i="1"/>
  <c r="AL146" i="1"/>
  <c r="AM146" i="1"/>
  <c r="AR146" i="1"/>
  <c r="AS146" i="1"/>
  <c r="AT146" i="1"/>
  <c r="AU146" i="1"/>
  <c r="AV146" i="1"/>
  <c r="AW146" i="1"/>
  <c r="AX146" i="1"/>
  <c r="AY146" i="1"/>
  <c r="AZ146" i="1"/>
  <c r="AL147" i="1"/>
  <c r="AM147" i="1"/>
  <c r="AR147" i="1"/>
  <c r="AS147" i="1"/>
  <c r="AT147" i="1"/>
  <c r="AU147" i="1"/>
  <c r="AV147" i="1"/>
  <c r="AW147" i="1"/>
  <c r="AX147" i="1"/>
  <c r="AY147" i="1"/>
  <c r="AZ147" i="1"/>
  <c r="AL148" i="1"/>
  <c r="AM148" i="1"/>
  <c r="AR148" i="1"/>
  <c r="AS148" i="1"/>
  <c r="AT148" i="1"/>
  <c r="AU148" i="1"/>
  <c r="AV148" i="1"/>
  <c r="AW148" i="1"/>
  <c r="AX148" i="1"/>
  <c r="AY148" i="1"/>
  <c r="AZ148" i="1"/>
  <c r="AL149" i="1"/>
  <c r="AM149" i="1"/>
  <c r="AR149" i="1"/>
  <c r="AS149" i="1"/>
  <c r="AT149" i="1"/>
  <c r="AU149" i="1"/>
  <c r="AV149" i="1"/>
  <c r="AW149" i="1"/>
  <c r="AX149" i="1"/>
  <c r="AY149" i="1"/>
  <c r="AZ149" i="1"/>
  <c r="AL150" i="1"/>
  <c r="AM150" i="1"/>
  <c r="AR150" i="1"/>
  <c r="AS150" i="1"/>
  <c r="AT150" i="1"/>
  <c r="AU150" i="1"/>
  <c r="AV150" i="1"/>
  <c r="AW150" i="1"/>
  <c r="AX150" i="1"/>
  <c r="AY150" i="1"/>
  <c r="AZ150" i="1"/>
  <c r="AL151" i="1"/>
  <c r="AM151" i="1"/>
  <c r="AR151" i="1"/>
  <c r="AS151" i="1"/>
  <c r="AT151" i="1"/>
  <c r="AU151" i="1"/>
  <c r="AV151" i="1"/>
  <c r="AW151" i="1"/>
  <c r="AX151" i="1"/>
  <c r="AY151" i="1"/>
  <c r="AZ151" i="1"/>
  <c r="AL152" i="1"/>
  <c r="AM152" i="1"/>
  <c r="AR152" i="1"/>
  <c r="AS152" i="1"/>
  <c r="AT152" i="1"/>
  <c r="AU152" i="1"/>
  <c r="AV152" i="1"/>
  <c r="AW152" i="1"/>
  <c r="AX152" i="1"/>
  <c r="AY152" i="1"/>
  <c r="AZ152" i="1"/>
  <c r="AL153" i="1"/>
  <c r="AM153" i="1"/>
  <c r="AR153" i="1"/>
  <c r="AS153" i="1"/>
  <c r="AT153" i="1"/>
  <c r="AU153" i="1"/>
  <c r="AV153" i="1"/>
  <c r="AW153" i="1"/>
  <c r="AX153" i="1"/>
  <c r="AY153" i="1"/>
  <c r="AZ153" i="1"/>
  <c r="AL154" i="1"/>
  <c r="AM154" i="1"/>
  <c r="AR154" i="1"/>
  <c r="AS154" i="1"/>
  <c r="AT154" i="1"/>
  <c r="AU154" i="1"/>
  <c r="AV154" i="1"/>
  <c r="AW154" i="1"/>
  <c r="AX154" i="1"/>
  <c r="AY154" i="1"/>
  <c r="AZ154" i="1"/>
  <c r="AL155" i="1"/>
  <c r="AM155" i="1"/>
  <c r="AR155" i="1"/>
  <c r="AS155" i="1"/>
  <c r="AT155" i="1"/>
  <c r="AU155" i="1"/>
  <c r="AV155" i="1"/>
  <c r="AW155" i="1"/>
  <c r="AX155" i="1"/>
  <c r="AY155" i="1"/>
  <c r="AZ155" i="1"/>
  <c r="AL156" i="1"/>
  <c r="AM156" i="1"/>
  <c r="AR156" i="1"/>
  <c r="AS156" i="1"/>
  <c r="AT156" i="1"/>
  <c r="AU156" i="1"/>
  <c r="AV156" i="1"/>
  <c r="AW156" i="1"/>
  <c r="AX156" i="1"/>
  <c r="AY156" i="1"/>
  <c r="AZ156" i="1"/>
  <c r="AL157" i="1"/>
  <c r="AM157" i="1"/>
  <c r="AR157" i="1"/>
  <c r="AS157" i="1"/>
  <c r="AT157" i="1"/>
  <c r="AU157" i="1"/>
  <c r="AV157" i="1"/>
  <c r="AW157" i="1"/>
  <c r="AX157" i="1"/>
  <c r="AY157" i="1"/>
  <c r="AZ157" i="1"/>
  <c r="AL158" i="1"/>
  <c r="AM158" i="1"/>
  <c r="AR158" i="1"/>
  <c r="AS158" i="1"/>
  <c r="AT158" i="1"/>
  <c r="AU158" i="1"/>
  <c r="AV158" i="1"/>
  <c r="AW158" i="1"/>
  <c r="AX158" i="1"/>
  <c r="AY158" i="1"/>
  <c r="AZ158" i="1"/>
  <c r="AL159" i="1"/>
  <c r="AM159" i="1"/>
  <c r="AR159" i="1"/>
  <c r="AS159" i="1"/>
  <c r="AT159" i="1"/>
  <c r="AU159" i="1"/>
  <c r="AV159" i="1"/>
  <c r="AW159" i="1"/>
  <c r="AX159" i="1"/>
  <c r="AY159" i="1"/>
  <c r="AZ159" i="1"/>
  <c r="AL160" i="1"/>
  <c r="AM160" i="1"/>
  <c r="AR160" i="1"/>
  <c r="AS160" i="1"/>
  <c r="AT160" i="1"/>
  <c r="AU160" i="1"/>
  <c r="AV160" i="1"/>
  <c r="AW160" i="1"/>
  <c r="AX160" i="1"/>
  <c r="AY160" i="1"/>
  <c r="AZ160" i="1"/>
  <c r="AL161" i="1"/>
  <c r="AM161" i="1"/>
  <c r="AR161" i="1"/>
  <c r="AS161" i="1"/>
  <c r="AT161" i="1"/>
  <c r="AU161" i="1"/>
  <c r="AV161" i="1"/>
  <c r="AW161" i="1"/>
  <c r="AX161" i="1"/>
  <c r="AY161" i="1"/>
  <c r="AZ161" i="1"/>
  <c r="AL162" i="1"/>
  <c r="AM162" i="1"/>
  <c r="AR162" i="1"/>
  <c r="AS162" i="1"/>
  <c r="AT162" i="1"/>
  <c r="AU162" i="1"/>
  <c r="AV162" i="1"/>
  <c r="AW162" i="1"/>
  <c r="AX162" i="1"/>
  <c r="AY162" i="1"/>
  <c r="AZ162" i="1"/>
  <c r="AL163" i="1"/>
  <c r="AM163" i="1"/>
  <c r="AR163" i="1"/>
  <c r="AS163" i="1"/>
  <c r="AT163" i="1"/>
  <c r="AU163" i="1"/>
  <c r="AV163" i="1"/>
  <c r="AW163" i="1"/>
  <c r="AX163" i="1"/>
  <c r="AY163" i="1"/>
  <c r="AZ163" i="1"/>
  <c r="AL164" i="1"/>
  <c r="AM164" i="1"/>
  <c r="AR164" i="1"/>
  <c r="AS164" i="1"/>
  <c r="AT164" i="1"/>
  <c r="AU164" i="1"/>
  <c r="AV164" i="1"/>
  <c r="AW164" i="1"/>
  <c r="AX164" i="1"/>
  <c r="AY164" i="1"/>
  <c r="AZ164" i="1"/>
  <c r="AL165" i="1"/>
  <c r="AM165" i="1"/>
  <c r="AR165" i="1"/>
  <c r="AS165" i="1"/>
  <c r="AT165" i="1"/>
  <c r="AU165" i="1"/>
  <c r="AV165" i="1"/>
  <c r="AW165" i="1"/>
  <c r="AX165" i="1"/>
  <c r="AY165" i="1"/>
  <c r="AZ165" i="1"/>
  <c r="AL166" i="1"/>
  <c r="AM166" i="1"/>
  <c r="AR166" i="1"/>
  <c r="AS166" i="1"/>
  <c r="AT166" i="1"/>
  <c r="AU166" i="1"/>
  <c r="AV166" i="1"/>
  <c r="AW166" i="1"/>
  <c r="AX166" i="1"/>
  <c r="AY166" i="1"/>
  <c r="AZ166" i="1"/>
  <c r="AL167" i="1"/>
  <c r="AM167" i="1"/>
  <c r="AR167" i="1"/>
  <c r="AS167" i="1"/>
  <c r="AT167" i="1"/>
  <c r="AU167" i="1"/>
  <c r="AV167" i="1"/>
  <c r="AW167" i="1"/>
  <c r="AX167" i="1"/>
  <c r="AY167" i="1"/>
  <c r="AZ167" i="1"/>
  <c r="AL168" i="1"/>
  <c r="AM168" i="1"/>
  <c r="AR168" i="1"/>
  <c r="AS168" i="1"/>
  <c r="AT168" i="1"/>
  <c r="AU168" i="1"/>
  <c r="AV168" i="1"/>
  <c r="AW168" i="1"/>
  <c r="AX168" i="1"/>
  <c r="AY168" i="1"/>
  <c r="AZ168" i="1"/>
  <c r="AL169" i="1"/>
  <c r="AM169" i="1"/>
  <c r="AR169" i="1"/>
  <c r="AS169" i="1"/>
  <c r="AT169" i="1"/>
  <c r="AU169" i="1"/>
  <c r="AV169" i="1"/>
  <c r="AW169" i="1"/>
  <c r="AX169" i="1"/>
  <c r="AY169" i="1"/>
  <c r="AZ169" i="1"/>
  <c r="AL170" i="1"/>
  <c r="AM170" i="1"/>
  <c r="AR170" i="1"/>
  <c r="AS170" i="1"/>
  <c r="AT170" i="1"/>
  <c r="AU170" i="1"/>
  <c r="AV170" i="1"/>
  <c r="AW170" i="1"/>
  <c r="AX170" i="1"/>
  <c r="AY170" i="1"/>
  <c r="AZ170" i="1"/>
  <c r="AL171" i="1"/>
  <c r="AM171" i="1"/>
  <c r="AR171" i="1"/>
  <c r="AS171" i="1"/>
  <c r="AT171" i="1"/>
  <c r="AU171" i="1"/>
  <c r="AV171" i="1"/>
  <c r="AW171" i="1"/>
  <c r="AX171" i="1"/>
  <c r="AY171" i="1"/>
  <c r="AZ171" i="1"/>
  <c r="AL172" i="1"/>
  <c r="AM172" i="1"/>
  <c r="AR172" i="1"/>
  <c r="AS172" i="1"/>
  <c r="AT172" i="1"/>
  <c r="AU172" i="1"/>
  <c r="AV172" i="1"/>
  <c r="AW172" i="1"/>
  <c r="AX172" i="1"/>
  <c r="AY172" i="1"/>
  <c r="AZ172" i="1"/>
  <c r="AL173" i="1"/>
  <c r="AM173" i="1"/>
  <c r="AR173" i="1"/>
  <c r="AS173" i="1"/>
  <c r="AT173" i="1"/>
  <c r="AU173" i="1"/>
  <c r="AV173" i="1"/>
  <c r="AW173" i="1"/>
  <c r="AX173" i="1"/>
  <c r="AY173" i="1"/>
  <c r="AZ173" i="1"/>
  <c r="AL174" i="1"/>
  <c r="AM174" i="1"/>
  <c r="AR174" i="1"/>
  <c r="AS174" i="1"/>
  <c r="AT174" i="1"/>
  <c r="AU174" i="1"/>
  <c r="AV174" i="1"/>
  <c r="AW174" i="1"/>
  <c r="AX174" i="1"/>
  <c r="AY174" i="1"/>
  <c r="AZ174" i="1"/>
  <c r="AL175" i="1"/>
  <c r="AM175" i="1"/>
  <c r="AR175" i="1"/>
  <c r="AS175" i="1"/>
  <c r="AT175" i="1"/>
  <c r="AU175" i="1"/>
  <c r="AV175" i="1"/>
  <c r="AW175" i="1"/>
  <c r="AX175" i="1"/>
  <c r="AY175" i="1"/>
  <c r="AZ175" i="1"/>
  <c r="AL176" i="1"/>
  <c r="AM176" i="1"/>
  <c r="AR176" i="1"/>
  <c r="AS176" i="1"/>
  <c r="AT176" i="1"/>
  <c r="AU176" i="1"/>
  <c r="AV176" i="1"/>
  <c r="AW176" i="1"/>
  <c r="AX176" i="1"/>
  <c r="AY176" i="1"/>
  <c r="AZ176" i="1"/>
  <c r="AL177" i="1"/>
  <c r="AM177" i="1"/>
  <c r="AR177" i="1"/>
  <c r="AS177" i="1"/>
  <c r="AT177" i="1"/>
  <c r="AU177" i="1"/>
  <c r="AV177" i="1"/>
  <c r="AW177" i="1"/>
  <c r="AX177" i="1"/>
  <c r="AY177" i="1"/>
  <c r="AZ177" i="1"/>
  <c r="AL178" i="1"/>
  <c r="AM178" i="1"/>
  <c r="AR178" i="1"/>
  <c r="AS178" i="1"/>
  <c r="AT178" i="1"/>
  <c r="AU178" i="1"/>
  <c r="AV178" i="1"/>
  <c r="AW178" i="1"/>
  <c r="AX178" i="1"/>
  <c r="AY178" i="1"/>
  <c r="AZ178" i="1"/>
  <c r="AL179" i="1"/>
  <c r="AM179" i="1"/>
  <c r="AR179" i="1"/>
  <c r="AS179" i="1"/>
  <c r="AT179" i="1"/>
  <c r="AU179" i="1"/>
  <c r="AV179" i="1"/>
  <c r="AW179" i="1"/>
  <c r="AX179" i="1"/>
  <c r="AY179" i="1"/>
  <c r="AZ179" i="1"/>
  <c r="AL180" i="1"/>
  <c r="AM180" i="1"/>
  <c r="AR180" i="1"/>
  <c r="AS180" i="1"/>
  <c r="AT180" i="1"/>
  <c r="AU180" i="1"/>
  <c r="AV180" i="1"/>
  <c r="AW180" i="1"/>
  <c r="AX180" i="1"/>
  <c r="AY180" i="1"/>
  <c r="AZ180" i="1"/>
  <c r="AL181" i="1"/>
  <c r="AM181" i="1"/>
  <c r="AR181" i="1"/>
  <c r="AS181" i="1"/>
  <c r="AT181" i="1"/>
  <c r="AU181" i="1"/>
  <c r="AV181" i="1"/>
  <c r="AW181" i="1"/>
  <c r="AX181" i="1"/>
  <c r="AY181" i="1"/>
  <c r="AZ181" i="1"/>
  <c r="AL182" i="1"/>
  <c r="AM182" i="1"/>
  <c r="AR182" i="1"/>
  <c r="AS182" i="1"/>
  <c r="AT182" i="1"/>
  <c r="AU182" i="1"/>
  <c r="AV182" i="1"/>
  <c r="AW182" i="1"/>
  <c r="AX182" i="1"/>
  <c r="AY182" i="1"/>
  <c r="AZ182" i="1"/>
  <c r="AL183" i="1"/>
  <c r="AM183" i="1"/>
  <c r="AR183" i="1"/>
  <c r="AS183" i="1"/>
  <c r="AT183" i="1"/>
  <c r="AU183" i="1"/>
  <c r="AV183" i="1"/>
  <c r="AW183" i="1"/>
  <c r="AX183" i="1"/>
  <c r="AY183" i="1"/>
  <c r="AZ183" i="1"/>
  <c r="AL184" i="1"/>
  <c r="AM184" i="1"/>
  <c r="AR184" i="1"/>
  <c r="AS184" i="1"/>
  <c r="AT184" i="1"/>
  <c r="AU184" i="1"/>
  <c r="AV184" i="1"/>
  <c r="AW184" i="1"/>
  <c r="AX184" i="1"/>
  <c r="AY184" i="1"/>
  <c r="AZ184" i="1"/>
  <c r="AL185" i="1"/>
  <c r="AM185" i="1"/>
  <c r="AR185" i="1"/>
  <c r="AS185" i="1"/>
  <c r="AT185" i="1"/>
  <c r="AU185" i="1"/>
  <c r="AV185" i="1"/>
  <c r="AW185" i="1"/>
  <c r="AX185" i="1"/>
  <c r="AY185" i="1"/>
  <c r="AZ185" i="1"/>
  <c r="AL186" i="1"/>
  <c r="AM186" i="1"/>
  <c r="AR186" i="1"/>
  <c r="AS186" i="1"/>
  <c r="AT186" i="1"/>
  <c r="AU186" i="1"/>
  <c r="AV186" i="1"/>
  <c r="AW186" i="1"/>
  <c r="AX186" i="1"/>
  <c r="AY186" i="1"/>
  <c r="AZ186" i="1"/>
  <c r="AL187" i="1"/>
  <c r="AM187" i="1"/>
  <c r="AR187" i="1"/>
  <c r="AS187" i="1"/>
  <c r="AT187" i="1"/>
  <c r="AU187" i="1"/>
  <c r="AV187" i="1"/>
  <c r="AW187" i="1"/>
  <c r="AX187" i="1"/>
  <c r="AY187" i="1"/>
  <c r="AZ187" i="1"/>
  <c r="AL188" i="1"/>
  <c r="AM188" i="1"/>
  <c r="AR188" i="1"/>
  <c r="AS188" i="1"/>
  <c r="AT188" i="1"/>
  <c r="AU188" i="1"/>
  <c r="AV188" i="1"/>
  <c r="AW188" i="1"/>
  <c r="AX188" i="1"/>
  <c r="AY188" i="1"/>
  <c r="AZ188" i="1"/>
  <c r="AL189" i="1"/>
  <c r="AM189" i="1"/>
  <c r="AR189" i="1"/>
  <c r="AS189" i="1"/>
  <c r="AT189" i="1"/>
  <c r="AU189" i="1"/>
  <c r="AV189" i="1"/>
  <c r="AW189" i="1"/>
  <c r="AX189" i="1"/>
  <c r="AY189" i="1"/>
  <c r="AZ189" i="1"/>
  <c r="AL190" i="1"/>
  <c r="AM190" i="1"/>
  <c r="AR190" i="1"/>
  <c r="AS190" i="1"/>
  <c r="AT190" i="1"/>
  <c r="AU190" i="1"/>
  <c r="AV190" i="1"/>
  <c r="AW190" i="1"/>
  <c r="AX190" i="1"/>
  <c r="AY190" i="1"/>
  <c r="AZ190" i="1"/>
  <c r="AL191" i="1"/>
  <c r="AM191" i="1"/>
  <c r="AR191" i="1"/>
  <c r="AS191" i="1"/>
  <c r="AT191" i="1"/>
  <c r="AU191" i="1"/>
  <c r="AV191" i="1"/>
  <c r="AW191" i="1"/>
  <c r="AX191" i="1"/>
  <c r="AY191" i="1"/>
  <c r="AZ191" i="1"/>
  <c r="AL192" i="1"/>
  <c r="AM192" i="1"/>
  <c r="AR192" i="1"/>
  <c r="AS192" i="1"/>
  <c r="AT192" i="1"/>
  <c r="AU192" i="1"/>
  <c r="AV192" i="1"/>
  <c r="AW192" i="1"/>
  <c r="AX192" i="1"/>
  <c r="AY192" i="1"/>
  <c r="AZ192" i="1"/>
  <c r="AL193" i="1"/>
  <c r="AM193" i="1"/>
  <c r="AR193" i="1"/>
  <c r="AS193" i="1"/>
  <c r="AT193" i="1"/>
  <c r="AU193" i="1"/>
  <c r="AV193" i="1"/>
  <c r="AW193" i="1"/>
  <c r="AX193" i="1"/>
  <c r="AY193" i="1"/>
  <c r="AZ193" i="1"/>
  <c r="AL194" i="1"/>
  <c r="AM194" i="1"/>
  <c r="AR194" i="1"/>
  <c r="AS194" i="1"/>
  <c r="AT194" i="1"/>
  <c r="AU194" i="1"/>
  <c r="AV194" i="1"/>
  <c r="AW194" i="1"/>
  <c r="AX194" i="1"/>
  <c r="AY194" i="1"/>
  <c r="AZ194" i="1"/>
  <c r="AL195" i="1"/>
  <c r="AM195" i="1"/>
  <c r="AR195" i="1"/>
  <c r="AS195" i="1"/>
  <c r="AT195" i="1"/>
  <c r="AU195" i="1"/>
  <c r="AV195" i="1"/>
  <c r="AW195" i="1"/>
  <c r="AX195" i="1"/>
  <c r="AY195" i="1"/>
  <c r="AZ195" i="1"/>
  <c r="AL196" i="1"/>
  <c r="AM196" i="1"/>
  <c r="AR196" i="1"/>
  <c r="AS196" i="1"/>
  <c r="AT196" i="1"/>
  <c r="AU196" i="1"/>
  <c r="AV196" i="1"/>
  <c r="AW196" i="1"/>
  <c r="AX196" i="1"/>
  <c r="AY196" i="1"/>
  <c r="AZ196" i="1"/>
  <c r="AL197" i="1"/>
  <c r="AM197" i="1"/>
  <c r="AR197" i="1"/>
  <c r="AS197" i="1"/>
  <c r="AT197" i="1"/>
  <c r="AU197" i="1"/>
  <c r="AV197" i="1"/>
  <c r="AW197" i="1"/>
  <c r="AX197" i="1"/>
  <c r="AY197" i="1"/>
  <c r="AZ197" i="1"/>
  <c r="AL198" i="1"/>
  <c r="AM198" i="1"/>
  <c r="AR198" i="1"/>
  <c r="AS198" i="1"/>
  <c r="AT198" i="1"/>
  <c r="AU198" i="1"/>
  <c r="AV198" i="1"/>
  <c r="AW198" i="1"/>
  <c r="AX198" i="1"/>
  <c r="AY198" i="1"/>
  <c r="AZ198" i="1"/>
  <c r="AL199" i="1"/>
  <c r="AM199" i="1"/>
  <c r="AR199" i="1"/>
  <c r="AS199" i="1"/>
  <c r="AT199" i="1"/>
  <c r="AU199" i="1"/>
  <c r="AV199" i="1"/>
  <c r="AW199" i="1"/>
  <c r="AX199" i="1"/>
  <c r="AY199" i="1"/>
  <c r="AZ199" i="1"/>
  <c r="AL200" i="1"/>
  <c r="AM200" i="1"/>
  <c r="AR200" i="1"/>
  <c r="AS200" i="1"/>
  <c r="AT200" i="1"/>
  <c r="AU200" i="1"/>
  <c r="AV200" i="1"/>
  <c r="AW200" i="1"/>
  <c r="AX200" i="1"/>
  <c r="AY200" i="1"/>
  <c r="AZ200" i="1"/>
  <c r="AL201" i="1"/>
  <c r="AM201" i="1"/>
  <c r="AR201" i="1"/>
  <c r="AS201" i="1"/>
  <c r="AT201" i="1"/>
  <c r="AU201" i="1"/>
  <c r="AV201" i="1"/>
  <c r="AW201" i="1"/>
  <c r="AX201" i="1"/>
  <c r="AY201" i="1"/>
  <c r="AZ201" i="1"/>
  <c r="AL202" i="1"/>
  <c r="AM202" i="1"/>
  <c r="AR202" i="1"/>
  <c r="AS202" i="1"/>
  <c r="AT202" i="1"/>
  <c r="AU202" i="1"/>
  <c r="AV202" i="1"/>
  <c r="AW202" i="1"/>
  <c r="AX202" i="1"/>
  <c r="AY202" i="1"/>
  <c r="AZ202" i="1"/>
  <c r="AL203" i="1"/>
  <c r="AM203" i="1"/>
  <c r="AR203" i="1"/>
  <c r="AS203" i="1"/>
  <c r="AT203" i="1"/>
  <c r="AU203" i="1"/>
  <c r="AV203" i="1"/>
  <c r="AW203" i="1"/>
  <c r="AX203" i="1"/>
  <c r="AY203" i="1"/>
  <c r="AZ203" i="1"/>
  <c r="AL204" i="1"/>
  <c r="AM204" i="1"/>
  <c r="AR204" i="1"/>
  <c r="AS204" i="1"/>
  <c r="AT204" i="1"/>
  <c r="AU204" i="1"/>
  <c r="AV204" i="1"/>
  <c r="AW204" i="1"/>
  <c r="AX204" i="1"/>
  <c r="AY204" i="1"/>
  <c r="AZ204" i="1"/>
  <c r="AL205" i="1"/>
  <c r="AM205" i="1"/>
  <c r="AR205" i="1"/>
  <c r="AS205" i="1"/>
  <c r="AT205" i="1"/>
  <c r="AU205" i="1"/>
  <c r="AV205" i="1"/>
  <c r="AW205" i="1"/>
  <c r="AX205" i="1"/>
  <c r="AY205" i="1"/>
  <c r="AZ205" i="1"/>
  <c r="AL206" i="1"/>
  <c r="AM206" i="1"/>
  <c r="AR206" i="1"/>
  <c r="AS206" i="1"/>
  <c r="AT206" i="1"/>
  <c r="AU206" i="1"/>
  <c r="AV206" i="1"/>
  <c r="AW206" i="1"/>
  <c r="AX206" i="1"/>
  <c r="AY206" i="1"/>
  <c r="AZ206" i="1"/>
  <c r="AL207" i="1"/>
  <c r="AM207" i="1"/>
  <c r="AR207" i="1"/>
  <c r="AS207" i="1"/>
  <c r="AT207" i="1"/>
  <c r="AU207" i="1"/>
  <c r="AV207" i="1"/>
  <c r="AW207" i="1"/>
  <c r="AX207" i="1"/>
  <c r="AY207" i="1"/>
  <c r="AZ207" i="1"/>
  <c r="AL208" i="1"/>
  <c r="AM208" i="1"/>
  <c r="AR208" i="1"/>
  <c r="AS208" i="1"/>
  <c r="AT208" i="1"/>
  <c r="AU208" i="1"/>
  <c r="AV208" i="1"/>
  <c r="AW208" i="1"/>
  <c r="AX208" i="1"/>
  <c r="AY208" i="1"/>
  <c r="AZ208" i="1"/>
  <c r="AL209" i="1"/>
  <c r="AM209" i="1"/>
  <c r="AR209" i="1"/>
  <c r="AS209" i="1"/>
  <c r="AT209" i="1"/>
  <c r="AU209" i="1"/>
  <c r="AV209" i="1"/>
  <c r="AW209" i="1"/>
  <c r="AX209" i="1"/>
  <c r="AY209" i="1"/>
  <c r="AZ209" i="1"/>
  <c r="AL210" i="1"/>
  <c r="AM210" i="1"/>
  <c r="AR210" i="1"/>
  <c r="AS210" i="1"/>
  <c r="AT210" i="1"/>
  <c r="AU210" i="1"/>
  <c r="AV210" i="1"/>
  <c r="AW210" i="1"/>
  <c r="AX210" i="1"/>
  <c r="AY210" i="1"/>
  <c r="AZ210" i="1"/>
  <c r="AL211" i="1"/>
  <c r="AM211" i="1"/>
  <c r="AR211" i="1"/>
  <c r="AS211" i="1"/>
  <c r="AT211" i="1"/>
  <c r="AU211" i="1"/>
  <c r="AV211" i="1"/>
  <c r="AW211" i="1"/>
  <c r="AX211" i="1"/>
  <c r="AY211" i="1"/>
  <c r="AZ211" i="1"/>
  <c r="AL212" i="1"/>
  <c r="AM212" i="1"/>
  <c r="AR212" i="1"/>
  <c r="AS212" i="1"/>
  <c r="AT212" i="1"/>
  <c r="AU212" i="1"/>
  <c r="AV212" i="1"/>
  <c r="AW212" i="1"/>
  <c r="AX212" i="1"/>
  <c r="AY212" i="1"/>
  <c r="AZ212" i="1"/>
  <c r="AL213" i="1"/>
  <c r="AM213" i="1"/>
  <c r="AR213" i="1"/>
  <c r="AS213" i="1"/>
  <c r="AT213" i="1"/>
  <c r="AU213" i="1"/>
  <c r="AV213" i="1"/>
  <c r="AW213" i="1"/>
  <c r="AX213" i="1"/>
  <c r="AY213" i="1"/>
  <c r="AZ213" i="1"/>
  <c r="AL214" i="1"/>
  <c r="AM214" i="1"/>
  <c r="AR214" i="1"/>
  <c r="AS214" i="1"/>
  <c r="AT214" i="1"/>
  <c r="AU214" i="1"/>
  <c r="AV214" i="1"/>
  <c r="AW214" i="1"/>
  <c r="AX214" i="1"/>
  <c r="AY214" i="1"/>
  <c r="AZ214" i="1"/>
  <c r="AL215" i="1"/>
  <c r="AM215" i="1"/>
  <c r="AR215" i="1"/>
  <c r="AS215" i="1"/>
  <c r="AT215" i="1"/>
  <c r="AU215" i="1"/>
  <c r="AV215" i="1"/>
  <c r="AW215" i="1"/>
  <c r="AX215" i="1"/>
  <c r="AY215" i="1"/>
  <c r="AZ215" i="1"/>
  <c r="AL216" i="1"/>
  <c r="AM216" i="1"/>
  <c r="AR216" i="1"/>
  <c r="AS216" i="1"/>
  <c r="AT216" i="1"/>
  <c r="AU216" i="1"/>
  <c r="AV216" i="1"/>
  <c r="AW216" i="1"/>
  <c r="AX216" i="1"/>
  <c r="AY216" i="1"/>
  <c r="AZ216" i="1"/>
  <c r="AL217" i="1"/>
  <c r="AM217" i="1"/>
  <c r="AR217" i="1"/>
  <c r="AS217" i="1"/>
  <c r="AT217" i="1"/>
  <c r="AU217" i="1"/>
  <c r="AV217" i="1"/>
  <c r="AW217" i="1"/>
  <c r="AX217" i="1"/>
  <c r="AY217" i="1"/>
  <c r="AZ217" i="1"/>
  <c r="AL218" i="1"/>
  <c r="AM218" i="1"/>
  <c r="AR218" i="1"/>
  <c r="AS218" i="1"/>
  <c r="AT218" i="1"/>
  <c r="AU218" i="1"/>
  <c r="AV218" i="1"/>
  <c r="AW218" i="1"/>
  <c r="AX218" i="1"/>
  <c r="AY218" i="1"/>
  <c r="AZ218" i="1"/>
  <c r="AL219" i="1"/>
  <c r="AM219" i="1"/>
  <c r="AR219" i="1"/>
  <c r="AS219" i="1"/>
  <c r="AT219" i="1"/>
  <c r="AU219" i="1"/>
  <c r="AV219" i="1"/>
  <c r="AW219" i="1"/>
  <c r="AX219" i="1"/>
  <c r="AY219" i="1"/>
  <c r="AZ219" i="1"/>
  <c r="AL220" i="1"/>
  <c r="AM220" i="1"/>
  <c r="AR220" i="1"/>
  <c r="AS220" i="1"/>
  <c r="AT220" i="1"/>
  <c r="AU220" i="1"/>
  <c r="AV220" i="1"/>
  <c r="AW220" i="1"/>
  <c r="AX220" i="1"/>
  <c r="AY220" i="1"/>
  <c r="AZ220" i="1"/>
  <c r="AL221" i="1"/>
  <c r="AM221" i="1"/>
  <c r="AR221" i="1"/>
  <c r="AS221" i="1"/>
  <c r="AT221" i="1"/>
  <c r="AU221" i="1"/>
  <c r="AV221" i="1"/>
  <c r="AW221" i="1"/>
  <c r="AX221" i="1"/>
  <c r="AY221" i="1"/>
  <c r="AZ221" i="1"/>
  <c r="AL222" i="1"/>
  <c r="AM222" i="1"/>
  <c r="AR222" i="1"/>
  <c r="AS222" i="1"/>
  <c r="AT222" i="1"/>
  <c r="AU222" i="1"/>
  <c r="AV222" i="1"/>
  <c r="AW222" i="1"/>
  <c r="AX222" i="1"/>
  <c r="AY222" i="1"/>
  <c r="AZ222" i="1"/>
  <c r="AL223" i="1"/>
  <c r="AM223" i="1"/>
  <c r="AR223" i="1"/>
  <c r="AS223" i="1"/>
  <c r="AT223" i="1"/>
  <c r="AU223" i="1"/>
  <c r="AV223" i="1"/>
  <c r="AW223" i="1"/>
  <c r="AX223" i="1"/>
  <c r="AY223" i="1"/>
  <c r="AZ223" i="1"/>
  <c r="AL224" i="1"/>
  <c r="AM224" i="1"/>
  <c r="AR224" i="1"/>
  <c r="AS224" i="1"/>
  <c r="AT224" i="1"/>
  <c r="AU224" i="1"/>
  <c r="AV224" i="1"/>
  <c r="AW224" i="1"/>
  <c r="AX224" i="1"/>
  <c r="AY224" i="1"/>
  <c r="AZ224" i="1"/>
  <c r="AL225" i="1"/>
  <c r="AM225" i="1"/>
  <c r="AR225" i="1"/>
  <c r="AS225" i="1"/>
  <c r="AT225" i="1"/>
  <c r="AU225" i="1"/>
  <c r="AV225" i="1"/>
  <c r="AW225" i="1"/>
  <c r="AX225" i="1"/>
  <c r="AY225" i="1"/>
  <c r="AZ225" i="1"/>
  <c r="AL226" i="1"/>
  <c r="AM226" i="1"/>
  <c r="AR226" i="1"/>
  <c r="AS226" i="1"/>
  <c r="AT226" i="1"/>
  <c r="AU226" i="1"/>
  <c r="AV226" i="1"/>
  <c r="AW226" i="1"/>
  <c r="AX226" i="1"/>
  <c r="AY226" i="1"/>
  <c r="AZ226" i="1"/>
  <c r="AL227" i="1"/>
  <c r="AM227" i="1"/>
  <c r="AR227" i="1"/>
  <c r="AS227" i="1"/>
  <c r="AT227" i="1"/>
  <c r="AU227" i="1"/>
  <c r="AV227" i="1"/>
  <c r="AW227" i="1"/>
  <c r="AX227" i="1"/>
  <c r="AY227" i="1"/>
  <c r="AZ227" i="1"/>
  <c r="AL228" i="1"/>
  <c r="AM228" i="1"/>
  <c r="AR228" i="1"/>
  <c r="AS228" i="1"/>
  <c r="AT228" i="1"/>
  <c r="AU228" i="1"/>
  <c r="AV228" i="1"/>
  <c r="AW228" i="1"/>
  <c r="AX228" i="1"/>
  <c r="AY228" i="1"/>
  <c r="AZ228" i="1"/>
  <c r="AL229" i="1"/>
  <c r="AM229" i="1"/>
  <c r="AR229" i="1"/>
  <c r="AS229" i="1"/>
  <c r="AT229" i="1"/>
  <c r="AU229" i="1"/>
  <c r="AV229" i="1"/>
  <c r="AW229" i="1"/>
  <c r="AX229" i="1"/>
  <c r="AY229" i="1"/>
  <c r="AZ229" i="1"/>
  <c r="AL230" i="1"/>
  <c r="AM230" i="1"/>
  <c r="AR230" i="1"/>
  <c r="AS230" i="1"/>
  <c r="AT230" i="1"/>
  <c r="AU230" i="1"/>
  <c r="AV230" i="1"/>
  <c r="AW230" i="1"/>
  <c r="AX230" i="1"/>
  <c r="AY230" i="1"/>
  <c r="AZ230" i="1"/>
  <c r="AL231" i="1"/>
  <c r="AM231" i="1"/>
  <c r="AR231" i="1"/>
  <c r="AS231" i="1"/>
  <c r="AT231" i="1"/>
  <c r="AU231" i="1"/>
  <c r="AV231" i="1"/>
  <c r="AW231" i="1"/>
  <c r="AX231" i="1"/>
  <c r="AY231" i="1"/>
  <c r="AZ231" i="1"/>
  <c r="AL232" i="1"/>
  <c r="AM232" i="1"/>
  <c r="AR232" i="1"/>
  <c r="AS232" i="1"/>
  <c r="AT232" i="1"/>
  <c r="AU232" i="1"/>
  <c r="AV232" i="1"/>
  <c r="AW232" i="1"/>
  <c r="AX232" i="1"/>
  <c r="AY232" i="1"/>
  <c r="AZ232" i="1"/>
  <c r="AL233" i="1"/>
  <c r="AM233" i="1"/>
  <c r="AR233" i="1"/>
  <c r="AS233" i="1"/>
  <c r="AT233" i="1"/>
  <c r="AU233" i="1"/>
  <c r="AV233" i="1"/>
  <c r="AW233" i="1"/>
  <c r="AX233" i="1"/>
  <c r="AY233" i="1"/>
  <c r="AZ233" i="1"/>
  <c r="AL234" i="1"/>
  <c r="AM234" i="1"/>
  <c r="AR234" i="1"/>
  <c r="AS234" i="1"/>
  <c r="AT234" i="1"/>
  <c r="AU234" i="1"/>
  <c r="AV234" i="1"/>
  <c r="AW234" i="1"/>
  <c r="AX234" i="1"/>
  <c r="AY234" i="1"/>
  <c r="AZ234" i="1"/>
  <c r="AL235" i="1"/>
  <c r="AM235" i="1"/>
  <c r="AR235" i="1"/>
  <c r="AS235" i="1"/>
  <c r="AT235" i="1"/>
  <c r="AU235" i="1"/>
  <c r="AV235" i="1"/>
  <c r="AW235" i="1"/>
  <c r="AX235" i="1"/>
  <c r="AY235" i="1"/>
  <c r="AZ235" i="1"/>
  <c r="AL236" i="1"/>
  <c r="AM236" i="1"/>
  <c r="AR236" i="1"/>
  <c r="AS236" i="1"/>
  <c r="AT236" i="1"/>
  <c r="AU236" i="1"/>
  <c r="AV236" i="1"/>
  <c r="AW236" i="1"/>
  <c r="AX236" i="1"/>
  <c r="AY236" i="1"/>
  <c r="AZ236" i="1"/>
  <c r="AL237" i="1"/>
  <c r="AM237" i="1"/>
  <c r="AR237" i="1"/>
  <c r="AS237" i="1"/>
  <c r="AT237" i="1"/>
  <c r="AU237" i="1"/>
  <c r="AV237" i="1"/>
  <c r="AW237" i="1"/>
  <c r="AX237" i="1"/>
  <c r="AY237" i="1"/>
  <c r="AZ237" i="1"/>
  <c r="AL238" i="1"/>
  <c r="AM238" i="1"/>
  <c r="AR238" i="1"/>
  <c r="AS238" i="1"/>
  <c r="AT238" i="1"/>
  <c r="AU238" i="1"/>
  <c r="AV238" i="1"/>
  <c r="AW238" i="1"/>
  <c r="AX238" i="1"/>
  <c r="AY238" i="1"/>
  <c r="AZ238" i="1"/>
  <c r="AL239" i="1"/>
  <c r="AM239" i="1"/>
  <c r="AR239" i="1"/>
  <c r="AS239" i="1"/>
  <c r="AT239" i="1"/>
  <c r="AU239" i="1"/>
  <c r="AV239" i="1"/>
  <c r="AW239" i="1"/>
  <c r="AX239" i="1"/>
  <c r="AY239" i="1"/>
  <c r="AZ239" i="1"/>
  <c r="AL240" i="1"/>
  <c r="AM240" i="1"/>
  <c r="AR240" i="1"/>
  <c r="AS240" i="1"/>
  <c r="AT240" i="1"/>
  <c r="AU240" i="1"/>
  <c r="AV240" i="1"/>
  <c r="AW240" i="1"/>
  <c r="AX240" i="1"/>
  <c r="AY240" i="1"/>
  <c r="AZ240" i="1"/>
  <c r="AL241" i="1"/>
  <c r="AM241" i="1"/>
  <c r="AR241" i="1"/>
  <c r="AS241" i="1"/>
  <c r="AT241" i="1"/>
  <c r="AU241" i="1"/>
  <c r="AV241" i="1"/>
  <c r="AW241" i="1"/>
  <c r="AX241" i="1"/>
  <c r="AY241" i="1"/>
  <c r="AZ241" i="1"/>
  <c r="AL242" i="1"/>
  <c r="AM242" i="1"/>
  <c r="AR242" i="1"/>
  <c r="AS242" i="1"/>
  <c r="AT242" i="1"/>
  <c r="AU242" i="1"/>
  <c r="AV242" i="1"/>
  <c r="AW242" i="1"/>
  <c r="AX242" i="1"/>
  <c r="AY242" i="1"/>
  <c r="AZ242" i="1"/>
  <c r="AL243" i="1"/>
  <c r="AM243" i="1"/>
  <c r="AR243" i="1"/>
  <c r="AS243" i="1"/>
  <c r="AT243" i="1"/>
  <c r="AU243" i="1"/>
  <c r="AV243" i="1"/>
  <c r="AW243" i="1"/>
  <c r="AX243" i="1"/>
  <c r="AY243" i="1"/>
  <c r="AZ243" i="1"/>
  <c r="AL244" i="1"/>
  <c r="AM244" i="1"/>
  <c r="AR244" i="1"/>
  <c r="AS244" i="1"/>
  <c r="AT244" i="1"/>
  <c r="AU244" i="1"/>
  <c r="AV244" i="1"/>
  <c r="AW244" i="1"/>
  <c r="AX244" i="1"/>
  <c r="AY244" i="1"/>
  <c r="AZ244" i="1"/>
  <c r="AL245" i="1"/>
  <c r="AM245" i="1"/>
  <c r="AR245" i="1"/>
  <c r="AS245" i="1"/>
  <c r="AT245" i="1"/>
  <c r="AU245" i="1"/>
  <c r="AV245" i="1"/>
  <c r="AW245" i="1"/>
  <c r="AX245" i="1"/>
  <c r="AY245" i="1"/>
  <c r="AZ245" i="1"/>
  <c r="AL246" i="1"/>
  <c r="AM246" i="1"/>
  <c r="AR246" i="1"/>
  <c r="AS246" i="1"/>
  <c r="AT246" i="1"/>
  <c r="AU246" i="1"/>
  <c r="AV246" i="1"/>
  <c r="AW246" i="1"/>
  <c r="AX246" i="1"/>
  <c r="AY246" i="1"/>
  <c r="AZ246" i="1"/>
  <c r="AL247" i="1"/>
  <c r="AM247" i="1"/>
  <c r="AR247" i="1"/>
  <c r="AS247" i="1"/>
  <c r="AT247" i="1"/>
  <c r="AU247" i="1"/>
  <c r="AV247" i="1"/>
  <c r="AW247" i="1"/>
  <c r="AX247" i="1"/>
  <c r="AY247" i="1"/>
  <c r="AZ247" i="1"/>
  <c r="AL248" i="1"/>
  <c r="AM248" i="1"/>
  <c r="AR248" i="1"/>
  <c r="AS248" i="1"/>
  <c r="AT248" i="1"/>
  <c r="AU248" i="1"/>
  <c r="AV248" i="1"/>
  <c r="AW248" i="1"/>
  <c r="AX248" i="1"/>
  <c r="AY248" i="1"/>
  <c r="AZ248" i="1"/>
  <c r="AL249" i="1"/>
  <c r="AM249" i="1"/>
  <c r="AR249" i="1"/>
  <c r="AS249" i="1"/>
  <c r="AT249" i="1"/>
  <c r="AU249" i="1"/>
  <c r="AV249" i="1"/>
  <c r="AW249" i="1"/>
  <c r="AX249" i="1"/>
  <c r="AY249" i="1"/>
  <c r="AZ249" i="1"/>
  <c r="AL250" i="1"/>
  <c r="AM250" i="1"/>
  <c r="AR250" i="1"/>
  <c r="AS250" i="1"/>
  <c r="AT250" i="1"/>
  <c r="AU250" i="1"/>
  <c r="AV250" i="1"/>
  <c r="AW250" i="1"/>
  <c r="AX250" i="1"/>
  <c r="AY250" i="1"/>
  <c r="AZ250" i="1"/>
  <c r="AL251" i="1"/>
  <c r="AM251" i="1"/>
  <c r="AR251" i="1"/>
  <c r="AS251" i="1"/>
  <c r="AT251" i="1"/>
  <c r="AU251" i="1"/>
  <c r="AV251" i="1"/>
  <c r="AW251" i="1"/>
  <c r="AX251" i="1"/>
  <c r="AY251" i="1"/>
  <c r="AZ251" i="1"/>
  <c r="AL252" i="1"/>
  <c r="AM252" i="1"/>
  <c r="AR252" i="1"/>
  <c r="AS252" i="1"/>
  <c r="AT252" i="1"/>
  <c r="AU252" i="1"/>
  <c r="AV252" i="1"/>
  <c r="AW252" i="1"/>
  <c r="AX252" i="1"/>
  <c r="AY252" i="1"/>
  <c r="AZ252" i="1"/>
  <c r="AL253" i="1"/>
  <c r="AM253" i="1"/>
  <c r="AR253" i="1"/>
  <c r="AS253" i="1"/>
  <c r="AT253" i="1"/>
  <c r="AU253" i="1"/>
  <c r="AV253" i="1"/>
  <c r="AW253" i="1"/>
  <c r="AX253" i="1"/>
  <c r="AY253" i="1"/>
  <c r="AZ253" i="1"/>
  <c r="AL254" i="1"/>
  <c r="AM254" i="1"/>
  <c r="AR254" i="1"/>
  <c r="AS254" i="1"/>
  <c r="AT254" i="1"/>
  <c r="AU254" i="1"/>
  <c r="AV254" i="1"/>
  <c r="AW254" i="1"/>
  <c r="AX254" i="1"/>
  <c r="AY254" i="1"/>
  <c r="AZ254" i="1"/>
  <c r="AL255" i="1"/>
  <c r="AM255" i="1"/>
  <c r="AR255" i="1"/>
  <c r="AS255" i="1"/>
  <c r="AT255" i="1"/>
  <c r="AU255" i="1"/>
  <c r="AV255" i="1"/>
  <c r="AW255" i="1"/>
  <c r="AX255" i="1"/>
  <c r="AY255" i="1"/>
  <c r="AZ255" i="1"/>
  <c r="AL256" i="1"/>
  <c r="AM256" i="1"/>
  <c r="AR256" i="1"/>
  <c r="AS256" i="1"/>
  <c r="AT256" i="1"/>
  <c r="AU256" i="1"/>
  <c r="AV256" i="1"/>
  <c r="AW256" i="1"/>
  <c r="AX256" i="1"/>
  <c r="AY256" i="1"/>
  <c r="AZ256" i="1"/>
  <c r="AL257" i="1"/>
  <c r="AM257" i="1"/>
  <c r="AR257" i="1"/>
  <c r="AS257" i="1"/>
  <c r="AT257" i="1"/>
  <c r="AU257" i="1"/>
  <c r="AV257" i="1"/>
  <c r="AW257" i="1"/>
  <c r="AX257" i="1"/>
  <c r="AY257" i="1"/>
  <c r="AZ257" i="1"/>
  <c r="AL258" i="1"/>
  <c r="AM258" i="1"/>
  <c r="AR258" i="1"/>
  <c r="AS258" i="1"/>
  <c r="AT258" i="1"/>
  <c r="AU258" i="1"/>
  <c r="AV258" i="1"/>
  <c r="AW258" i="1"/>
  <c r="AX258" i="1"/>
  <c r="AY258" i="1"/>
  <c r="AZ258" i="1"/>
  <c r="AL259" i="1"/>
  <c r="AM259" i="1"/>
  <c r="AR259" i="1"/>
  <c r="AS259" i="1"/>
  <c r="AT259" i="1"/>
  <c r="AU259" i="1"/>
  <c r="AV259" i="1"/>
  <c r="AW259" i="1"/>
  <c r="AX259" i="1"/>
  <c r="AY259" i="1"/>
  <c r="AZ259" i="1"/>
  <c r="AL260" i="1"/>
  <c r="AM260" i="1"/>
  <c r="AR260" i="1"/>
  <c r="AS260" i="1"/>
  <c r="AT260" i="1"/>
  <c r="AU260" i="1"/>
  <c r="AV260" i="1"/>
  <c r="AW260" i="1"/>
  <c r="AX260" i="1"/>
  <c r="AY260" i="1"/>
  <c r="AZ260" i="1"/>
  <c r="AL261" i="1"/>
  <c r="AM261" i="1"/>
  <c r="AR261" i="1"/>
  <c r="AS261" i="1"/>
  <c r="AT261" i="1"/>
  <c r="AU261" i="1"/>
  <c r="AV261" i="1"/>
  <c r="AW261" i="1"/>
  <c r="AX261" i="1"/>
  <c r="AY261" i="1"/>
  <c r="AZ261" i="1"/>
  <c r="AL262" i="1"/>
  <c r="AM262" i="1"/>
  <c r="AR262" i="1"/>
  <c r="AS262" i="1"/>
  <c r="AT262" i="1"/>
  <c r="AU262" i="1"/>
  <c r="AV262" i="1"/>
  <c r="AW262" i="1"/>
  <c r="AX262" i="1"/>
  <c r="AY262" i="1"/>
  <c r="AZ262" i="1"/>
  <c r="AL263" i="1"/>
  <c r="AM263" i="1"/>
  <c r="AR263" i="1"/>
  <c r="AS263" i="1"/>
  <c r="AT263" i="1"/>
  <c r="AU263" i="1"/>
  <c r="AV263" i="1"/>
  <c r="AW263" i="1"/>
  <c r="AX263" i="1"/>
  <c r="AY263" i="1"/>
  <c r="AZ263" i="1"/>
  <c r="AL264" i="1"/>
  <c r="AM264" i="1"/>
  <c r="AR264" i="1"/>
  <c r="AS264" i="1"/>
  <c r="AT264" i="1"/>
  <c r="AU264" i="1"/>
  <c r="AV264" i="1"/>
  <c r="AW264" i="1"/>
  <c r="AX264" i="1"/>
  <c r="AY264" i="1"/>
  <c r="AZ264" i="1"/>
  <c r="AL265" i="1"/>
  <c r="AM265" i="1"/>
  <c r="AR265" i="1"/>
  <c r="AS265" i="1"/>
  <c r="AT265" i="1"/>
  <c r="AU265" i="1"/>
  <c r="AV265" i="1"/>
  <c r="AW265" i="1"/>
  <c r="AX265" i="1"/>
  <c r="AY265" i="1"/>
  <c r="AZ265" i="1"/>
  <c r="AL5" i="1"/>
  <c r="AM5" i="1"/>
  <c r="AR5" i="1"/>
  <c r="AS5" i="1"/>
  <c r="AT5" i="1"/>
  <c r="AU5" i="1"/>
  <c r="AV5" i="1"/>
  <c r="AW5" i="1"/>
  <c r="AX5" i="1"/>
  <c r="AY5" i="1"/>
  <c r="AZ5" i="1"/>
  <c r="AL6" i="1"/>
  <c r="AM6" i="1"/>
  <c r="AR6" i="1"/>
  <c r="AS6" i="1"/>
  <c r="AT6" i="1"/>
  <c r="AU6" i="1"/>
  <c r="AV6" i="1"/>
  <c r="AW6" i="1"/>
  <c r="AX6" i="1"/>
  <c r="AY6" i="1"/>
  <c r="AZ6" i="1"/>
  <c r="AL7" i="1"/>
  <c r="AM7" i="1"/>
  <c r="AR7" i="1"/>
  <c r="AS7" i="1"/>
  <c r="AT7" i="1"/>
  <c r="AU7" i="1"/>
  <c r="AV7" i="1"/>
  <c r="AW7" i="1"/>
  <c r="AX7" i="1"/>
  <c r="AY7" i="1"/>
  <c r="AZ7" i="1"/>
  <c r="AL8" i="1"/>
  <c r="AM8" i="1"/>
  <c r="AR8" i="1"/>
  <c r="AS8" i="1"/>
  <c r="AT8" i="1"/>
  <c r="AU8" i="1"/>
  <c r="AV8" i="1"/>
  <c r="AW8" i="1"/>
  <c r="AX8" i="1"/>
  <c r="AY8" i="1"/>
  <c r="AZ8" i="1"/>
  <c r="AL9" i="1"/>
  <c r="AM9" i="1"/>
  <c r="AR9" i="1"/>
  <c r="AS9" i="1"/>
  <c r="AT9" i="1"/>
  <c r="AU9" i="1"/>
  <c r="AV9" i="1"/>
  <c r="AW9" i="1"/>
  <c r="AX9" i="1"/>
  <c r="AY9" i="1"/>
  <c r="AZ9" i="1"/>
  <c r="AL10" i="1"/>
  <c r="AM10" i="1"/>
  <c r="AR10" i="1"/>
  <c r="AS10" i="1"/>
  <c r="AT10" i="1"/>
  <c r="AU10" i="1"/>
  <c r="AV10" i="1"/>
  <c r="AW10" i="1"/>
  <c r="AX10" i="1"/>
  <c r="AY10" i="1"/>
  <c r="AZ10" i="1"/>
  <c r="AL11" i="1"/>
  <c r="AM11" i="1"/>
  <c r="AR11" i="1"/>
  <c r="AS11" i="1"/>
  <c r="AT11" i="1"/>
  <c r="AU11" i="1"/>
  <c r="AV11" i="1"/>
  <c r="AW11" i="1"/>
  <c r="AX11" i="1"/>
  <c r="AY11" i="1"/>
  <c r="AZ11" i="1"/>
  <c r="AL12" i="1"/>
  <c r="AM12" i="1"/>
  <c r="AR12" i="1"/>
  <c r="AS12" i="1"/>
  <c r="AT12" i="1"/>
  <c r="AU12" i="1"/>
  <c r="AV12" i="1"/>
  <c r="AW12" i="1"/>
  <c r="AX12" i="1"/>
  <c r="AY12" i="1"/>
  <c r="AZ12" i="1"/>
  <c r="AL13" i="1"/>
  <c r="AM13" i="1"/>
  <c r="AR13" i="1"/>
  <c r="AS13" i="1"/>
  <c r="AT13" i="1"/>
  <c r="AU13" i="1"/>
  <c r="AV13" i="1"/>
  <c r="AW13" i="1"/>
  <c r="AX13" i="1"/>
  <c r="AY13" i="1"/>
  <c r="AZ13" i="1"/>
  <c r="AL14" i="1"/>
  <c r="AM14" i="1"/>
  <c r="AR14" i="1"/>
  <c r="AS14" i="1"/>
  <c r="AT14" i="1"/>
  <c r="AU14" i="1"/>
  <c r="AV14" i="1"/>
  <c r="AW14" i="1"/>
  <c r="AX14" i="1"/>
  <c r="AY14" i="1"/>
  <c r="AZ14" i="1"/>
  <c r="AL15" i="1"/>
  <c r="AM15" i="1"/>
  <c r="AR15" i="1"/>
  <c r="AS15" i="1"/>
  <c r="AT15" i="1"/>
  <c r="AU15" i="1"/>
  <c r="AV15" i="1"/>
  <c r="AW15" i="1"/>
  <c r="AX15" i="1"/>
  <c r="AY15" i="1"/>
  <c r="AZ15" i="1"/>
  <c r="AL16" i="1"/>
  <c r="AM16" i="1"/>
  <c r="AR16" i="1"/>
  <c r="AS16" i="1"/>
  <c r="AT16" i="1"/>
  <c r="AU16" i="1"/>
  <c r="AV16" i="1"/>
  <c r="AW16" i="1"/>
  <c r="AX16" i="1"/>
  <c r="AY16" i="1"/>
  <c r="AZ16" i="1"/>
  <c r="AL17" i="1"/>
  <c r="AM17" i="1"/>
  <c r="AR17" i="1"/>
  <c r="AS17" i="1"/>
  <c r="AT17" i="1"/>
  <c r="AU17" i="1"/>
  <c r="AV17" i="1"/>
  <c r="AW17" i="1"/>
  <c r="AX17" i="1"/>
  <c r="AY17" i="1"/>
  <c r="AZ17" i="1"/>
  <c r="AL18" i="1"/>
  <c r="AM18" i="1"/>
  <c r="AR18" i="1"/>
  <c r="AS18" i="1"/>
  <c r="AT18" i="1"/>
  <c r="AU18" i="1"/>
  <c r="AV18" i="1"/>
  <c r="AW18" i="1"/>
  <c r="AX18" i="1"/>
  <c r="AY18" i="1"/>
  <c r="AZ18" i="1"/>
  <c r="AL19" i="1"/>
  <c r="AM19" i="1"/>
  <c r="AR19" i="1"/>
  <c r="AS19" i="1"/>
  <c r="AT19" i="1"/>
  <c r="AU19" i="1"/>
  <c r="AV19" i="1"/>
  <c r="AW19" i="1"/>
  <c r="AX19" i="1"/>
  <c r="AY19" i="1"/>
  <c r="AZ19" i="1"/>
  <c r="AL20" i="1"/>
  <c r="AM20" i="1"/>
  <c r="AR20" i="1"/>
  <c r="AS20" i="1"/>
  <c r="AT20" i="1"/>
  <c r="AU20" i="1"/>
  <c r="AV20" i="1"/>
  <c r="AW20" i="1"/>
  <c r="AX20" i="1"/>
  <c r="AY20" i="1"/>
  <c r="AZ20" i="1"/>
  <c r="AL21" i="1"/>
  <c r="AM21" i="1"/>
  <c r="AR21" i="1"/>
  <c r="AS21" i="1"/>
  <c r="AT21" i="1"/>
  <c r="AU21" i="1"/>
  <c r="AV21" i="1"/>
  <c r="AW21" i="1"/>
  <c r="AX21" i="1"/>
  <c r="AY21" i="1"/>
  <c r="AZ21" i="1"/>
  <c r="AL22" i="1"/>
  <c r="AM22" i="1"/>
  <c r="AR22" i="1"/>
  <c r="AS22" i="1"/>
  <c r="AT22" i="1"/>
  <c r="AU22" i="1"/>
  <c r="AV22" i="1"/>
  <c r="AW22" i="1"/>
  <c r="AX22" i="1"/>
  <c r="AY22" i="1"/>
  <c r="AZ22" i="1"/>
  <c r="AL23" i="1"/>
  <c r="AM23" i="1"/>
  <c r="AR23" i="1"/>
  <c r="AS23" i="1"/>
  <c r="AT23" i="1"/>
  <c r="AU23" i="1"/>
  <c r="AV23" i="1"/>
  <c r="AW23" i="1"/>
  <c r="AX23" i="1"/>
  <c r="AY23" i="1"/>
  <c r="AZ23" i="1"/>
  <c r="AA5" i="1"/>
  <c r="AK5" i="1" s="1"/>
  <c r="AA6" i="1"/>
  <c r="AK6" i="1" s="1"/>
  <c r="AA7" i="1"/>
  <c r="AK7" i="1" s="1"/>
  <c r="AA8" i="1"/>
  <c r="AK8" i="1" s="1"/>
  <c r="AA9" i="1"/>
  <c r="AK9" i="1" s="1"/>
  <c r="AA10" i="1"/>
  <c r="AK10" i="1" s="1"/>
  <c r="AA11" i="1"/>
  <c r="AK11" i="1" s="1"/>
  <c r="AA12" i="1"/>
  <c r="AK12" i="1" s="1"/>
  <c r="AA13" i="1"/>
  <c r="AK13" i="1" s="1"/>
  <c r="AA14" i="1"/>
  <c r="AK14" i="1" s="1"/>
  <c r="AA15" i="1"/>
  <c r="AK15" i="1" s="1"/>
  <c r="AA16" i="1"/>
  <c r="AK16" i="1" s="1"/>
  <c r="AA17" i="1"/>
  <c r="AK17" i="1" s="1"/>
  <c r="AA18" i="1"/>
  <c r="AK18" i="1" s="1"/>
  <c r="AA19" i="1"/>
  <c r="AK19" i="1" s="1"/>
  <c r="AA20" i="1"/>
  <c r="AK20" i="1" s="1"/>
  <c r="AA21" i="1"/>
  <c r="AK21" i="1" s="1"/>
  <c r="AA22" i="1"/>
  <c r="AK22" i="1" s="1"/>
  <c r="AA23" i="1"/>
  <c r="AK23" i="1" s="1"/>
  <c r="AA24" i="1"/>
  <c r="AK24" i="1" s="1"/>
  <c r="AA25" i="1"/>
  <c r="AK25" i="1" s="1"/>
  <c r="AA26" i="1"/>
  <c r="AK26" i="1" s="1"/>
  <c r="AA27" i="1"/>
  <c r="AK27" i="1" s="1"/>
  <c r="AA28" i="1"/>
  <c r="AK28" i="1" s="1"/>
  <c r="AA29" i="1"/>
  <c r="AK29" i="1" s="1"/>
  <c r="AA30" i="1"/>
  <c r="AK30" i="1" s="1"/>
  <c r="AA31" i="1"/>
  <c r="AK31" i="1" s="1"/>
  <c r="AA32" i="1"/>
  <c r="AK32" i="1" s="1"/>
  <c r="AA33" i="1"/>
  <c r="AK33" i="1" s="1"/>
  <c r="AA34" i="1"/>
  <c r="AK34" i="1" s="1"/>
  <c r="AA35" i="1"/>
  <c r="AK35" i="1" s="1"/>
  <c r="AA36" i="1"/>
  <c r="AK36" i="1" s="1"/>
  <c r="AA37" i="1"/>
  <c r="AK37" i="1" s="1"/>
  <c r="AA38" i="1"/>
  <c r="AK38" i="1" s="1"/>
  <c r="AA39" i="1"/>
  <c r="AK39" i="1" s="1"/>
  <c r="AA40" i="1"/>
  <c r="AK40" i="1" s="1"/>
  <c r="AA41" i="1"/>
  <c r="AK41" i="1" s="1"/>
  <c r="AA42" i="1"/>
  <c r="AK42" i="1" s="1"/>
  <c r="AA43" i="1"/>
  <c r="AK43" i="1" s="1"/>
  <c r="AA44" i="1"/>
  <c r="AK44" i="1" s="1"/>
  <c r="AA45" i="1"/>
  <c r="AK45" i="1" s="1"/>
  <c r="AA46" i="1"/>
  <c r="AK46" i="1" s="1"/>
  <c r="AA47" i="1"/>
  <c r="AK47" i="1" s="1"/>
  <c r="AA48" i="1"/>
  <c r="AK48" i="1" s="1"/>
  <c r="AA49" i="1"/>
  <c r="AK49" i="1" s="1"/>
  <c r="AA50" i="1"/>
  <c r="AK50" i="1" s="1"/>
  <c r="AA51" i="1"/>
  <c r="AK51" i="1" s="1"/>
  <c r="AA52" i="1"/>
  <c r="AK52" i="1" s="1"/>
  <c r="AA53" i="1"/>
  <c r="AK53" i="1" s="1"/>
  <c r="AA54" i="1"/>
  <c r="AK54" i="1" s="1"/>
  <c r="AA55" i="1"/>
  <c r="AK55" i="1" s="1"/>
  <c r="AA56" i="1"/>
  <c r="AK56" i="1" s="1"/>
  <c r="AA57" i="1"/>
  <c r="AK57" i="1" s="1"/>
  <c r="AA58" i="1"/>
  <c r="AK58" i="1" s="1"/>
  <c r="AA59" i="1"/>
  <c r="AK59" i="1" s="1"/>
  <c r="AA60" i="1"/>
  <c r="AK60" i="1" s="1"/>
  <c r="AA61" i="1"/>
  <c r="AK61" i="1" s="1"/>
  <c r="AA62" i="1"/>
  <c r="AK62" i="1" s="1"/>
  <c r="AA63" i="1"/>
  <c r="AK63" i="1" s="1"/>
  <c r="AA64" i="1"/>
  <c r="AK64" i="1" s="1"/>
  <c r="AA65" i="1"/>
  <c r="AK65" i="1" s="1"/>
  <c r="AA66" i="1"/>
  <c r="AK66" i="1" s="1"/>
  <c r="AA67" i="1"/>
  <c r="AK67" i="1" s="1"/>
  <c r="AA68" i="1"/>
  <c r="AK68" i="1" s="1"/>
  <c r="AA69" i="1"/>
  <c r="AK69" i="1" s="1"/>
  <c r="AA70" i="1"/>
  <c r="AK70" i="1" s="1"/>
  <c r="AA71" i="1"/>
  <c r="AK71" i="1" s="1"/>
  <c r="AA72" i="1"/>
  <c r="AK72" i="1" s="1"/>
  <c r="AA73" i="1"/>
  <c r="AK73" i="1" s="1"/>
  <c r="AA74" i="1"/>
  <c r="AK74" i="1" s="1"/>
  <c r="AA75" i="1"/>
  <c r="AK75" i="1" s="1"/>
  <c r="AA76" i="1"/>
  <c r="AK76" i="1" s="1"/>
  <c r="AA77" i="1"/>
  <c r="AK77" i="1" s="1"/>
  <c r="AA78" i="1"/>
  <c r="AK78" i="1" s="1"/>
  <c r="AA79" i="1"/>
  <c r="AK79" i="1" s="1"/>
  <c r="AA80" i="1"/>
  <c r="AK80" i="1" s="1"/>
  <c r="AA81" i="1"/>
  <c r="AK81" i="1" s="1"/>
  <c r="AA82" i="1"/>
  <c r="AK82" i="1" s="1"/>
  <c r="AA83" i="1"/>
  <c r="AK83" i="1" s="1"/>
  <c r="AA84" i="1"/>
  <c r="AK84" i="1" s="1"/>
  <c r="AA85" i="1"/>
  <c r="AK85" i="1" s="1"/>
  <c r="AA86" i="1"/>
  <c r="AK86" i="1" s="1"/>
  <c r="AA87" i="1"/>
  <c r="AK87" i="1" s="1"/>
  <c r="AA88" i="1"/>
  <c r="AK88" i="1" s="1"/>
  <c r="AA89" i="1"/>
  <c r="AK89" i="1" s="1"/>
  <c r="AA90" i="1"/>
  <c r="AK90" i="1" s="1"/>
  <c r="AA91" i="1"/>
  <c r="AK91" i="1" s="1"/>
  <c r="AA92" i="1"/>
  <c r="AK92" i="1" s="1"/>
  <c r="AA93" i="1"/>
  <c r="AK93" i="1" s="1"/>
  <c r="AA94" i="1"/>
  <c r="AK94" i="1" s="1"/>
  <c r="AA95" i="1"/>
  <c r="AK95" i="1" s="1"/>
  <c r="AA96" i="1"/>
  <c r="AK96" i="1" s="1"/>
  <c r="AA97" i="1"/>
  <c r="AK97" i="1" s="1"/>
  <c r="AA98" i="1"/>
  <c r="AK98" i="1" s="1"/>
  <c r="AA99" i="1"/>
  <c r="AK99" i="1" s="1"/>
  <c r="AA100" i="1"/>
  <c r="AK100" i="1" s="1"/>
  <c r="AA101" i="1"/>
  <c r="AK101" i="1" s="1"/>
  <c r="AA102" i="1"/>
  <c r="AK102" i="1" s="1"/>
  <c r="AA103" i="1"/>
  <c r="AK103" i="1" s="1"/>
  <c r="AA104" i="1"/>
  <c r="AK104" i="1" s="1"/>
  <c r="AA105" i="1"/>
  <c r="AK105" i="1" s="1"/>
  <c r="AA106" i="1"/>
  <c r="AK106" i="1" s="1"/>
  <c r="AA107" i="1"/>
  <c r="AK107" i="1" s="1"/>
  <c r="AA108" i="1"/>
  <c r="AK108" i="1" s="1"/>
  <c r="AA109" i="1"/>
  <c r="AK109" i="1" s="1"/>
  <c r="AA110" i="1"/>
  <c r="AK110" i="1" s="1"/>
  <c r="AA111" i="1"/>
  <c r="AK111" i="1" s="1"/>
  <c r="AA112" i="1"/>
  <c r="AK112" i="1" s="1"/>
  <c r="AA113" i="1"/>
  <c r="AK113" i="1" s="1"/>
  <c r="AA114" i="1"/>
  <c r="AK114" i="1" s="1"/>
  <c r="AA115" i="1"/>
  <c r="AK115" i="1" s="1"/>
  <c r="AA116" i="1"/>
  <c r="AK116" i="1" s="1"/>
  <c r="AA117" i="1"/>
  <c r="AK117" i="1" s="1"/>
  <c r="AA118" i="1"/>
  <c r="AK118" i="1" s="1"/>
  <c r="AA119" i="1"/>
  <c r="AK119" i="1" s="1"/>
  <c r="AA120" i="1"/>
  <c r="AK120" i="1" s="1"/>
  <c r="AA121" i="1"/>
  <c r="AK121" i="1" s="1"/>
  <c r="AA122" i="1"/>
  <c r="AK122" i="1" s="1"/>
  <c r="AA123" i="1"/>
  <c r="AK123" i="1" s="1"/>
  <c r="AA124" i="1"/>
  <c r="AK124" i="1" s="1"/>
  <c r="AA125" i="1"/>
  <c r="AK125" i="1" s="1"/>
  <c r="AA126" i="1"/>
  <c r="AK126" i="1" s="1"/>
  <c r="AA127" i="1"/>
  <c r="AK127" i="1" s="1"/>
  <c r="AA128" i="1"/>
  <c r="AK128" i="1" s="1"/>
  <c r="AA129" i="1"/>
  <c r="AK129" i="1" s="1"/>
  <c r="AA130" i="1"/>
  <c r="AK130" i="1" s="1"/>
  <c r="AA131" i="1"/>
  <c r="AK131" i="1" s="1"/>
  <c r="AA132" i="1"/>
  <c r="AK132" i="1" s="1"/>
  <c r="AA133" i="1"/>
  <c r="AK133" i="1" s="1"/>
  <c r="AA134" i="1"/>
  <c r="AK134" i="1" s="1"/>
  <c r="AA135" i="1"/>
  <c r="AK135" i="1" s="1"/>
  <c r="AA136" i="1"/>
  <c r="AK136" i="1" s="1"/>
  <c r="AA137" i="1"/>
  <c r="AK137" i="1" s="1"/>
  <c r="AA138" i="1"/>
  <c r="AK138" i="1" s="1"/>
  <c r="AA139" i="1"/>
  <c r="AK139" i="1" s="1"/>
  <c r="AA140" i="1"/>
  <c r="AK140" i="1" s="1"/>
  <c r="AA141" i="1"/>
  <c r="AK141" i="1" s="1"/>
  <c r="AA142" i="1"/>
  <c r="AK142" i="1" s="1"/>
  <c r="AA143" i="1"/>
  <c r="AK143" i="1" s="1"/>
  <c r="AA144" i="1"/>
  <c r="AK144" i="1" s="1"/>
  <c r="AA145" i="1"/>
  <c r="AK145" i="1" s="1"/>
  <c r="AA146" i="1"/>
  <c r="AK146" i="1" s="1"/>
  <c r="AA147" i="1"/>
  <c r="AK147" i="1" s="1"/>
  <c r="AA148" i="1"/>
  <c r="AK148" i="1" s="1"/>
  <c r="AA149" i="1"/>
  <c r="AK149" i="1" s="1"/>
  <c r="AA150" i="1"/>
  <c r="AK150" i="1" s="1"/>
  <c r="AA151" i="1"/>
  <c r="AK151" i="1" s="1"/>
  <c r="AA152" i="1"/>
  <c r="AK152" i="1" s="1"/>
  <c r="AA153" i="1"/>
  <c r="AK153" i="1" s="1"/>
  <c r="AA154" i="1"/>
  <c r="AK154" i="1" s="1"/>
  <c r="AA155" i="1"/>
  <c r="AK155" i="1" s="1"/>
  <c r="AA156" i="1"/>
  <c r="AK156" i="1" s="1"/>
  <c r="AA157" i="1"/>
  <c r="AK157" i="1" s="1"/>
  <c r="AA158" i="1"/>
  <c r="AK158" i="1" s="1"/>
  <c r="AA159" i="1"/>
  <c r="AK159" i="1" s="1"/>
  <c r="AA160" i="1"/>
  <c r="AK160" i="1" s="1"/>
  <c r="AA161" i="1"/>
  <c r="AK161" i="1" s="1"/>
  <c r="AA162" i="1"/>
  <c r="AK162" i="1" s="1"/>
  <c r="AA163" i="1"/>
  <c r="AK163" i="1" s="1"/>
  <c r="AA164" i="1"/>
  <c r="AK164" i="1" s="1"/>
  <c r="AA165" i="1"/>
  <c r="AK165" i="1" s="1"/>
  <c r="AA166" i="1"/>
  <c r="AK166" i="1" s="1"/>
  <c r="AA167" i="1"/>
  <c r="AK167" i="1" s="1"/>
  <c r="AA168" i="1"/>
  <c r="AK168" i="1" s="1"/>
  <c r="AA169" i="1"/>
  <c r="AK169" i="1" s="1"/>
  <c r="AA170" i="1"/>
  <c r="AK170" i="1" s="1"/>
  <c r="AA171" i="1"/>
  <c r="AK171" i="1" s="1"/>
  <c r="AA172" i="1"/>
  <c r="AK172" i="1" s="1"/>
  <c r="AA173" i="1"/>
  <c r="AK173" i="1" s="1"/>
  <c r="AA174" i="1"/>
  <c r="AK174" i="1" s="1"/>
  <c r="AA175" i="1"/>
  <c r="AK175" i="1" s="1"/>
  <c r="AA176" i="1"/>
  <c r="AK176" i="1" s="1"/>
  <c r="AA177" i="1"/>
  <c r="AK177" i="1" s="1"/>
  <c r="AA178" i="1"/>
  <c r="AK178" i="1" s="1"/>
  <c r="AA179" i="1"/>
  <c r="AK179" i="1" s="1"/>
  <c r="AA180" i="1"/>
  <c r="AK180" i="1" s="1"/>
  <c r="AA181" i="1"/>
  <c r="AK181" i="1" s="1"/>
  <c r="AA182" i="1"/>
  <c r="AK182" i="1" s="1"/>
  <c r="AA183" i="1"/>
  <c r="AK183" i="1" s="1"/>
  <c r="AA184" i="1"/>
  <c r="AK184" i="1" s="1"/>
  <c r="AA185" i="1"/>
  <c r="AK185" i="1" s="1"/>
  <c r="AA186" i="1"/>
  <c r="AK186" i="1" s="1"/>
  <c r="AA187" i="1"/>
  <c r="AK187" i="1" s="1"/>
  <c r="AA188" i="1"/>
  <c r="AK188" i="1" s="1"/>
  <c r="AA189" i="1"/>
  <c r="AK189" i="1" s="1"/>
  <c r="AA190" i="1"/>
  <c r="AK190" i="1" s="1"/>
  <c r="AA191" i="1"/>
  <c r="AK191" i="1" s="1"/>
  <c r="AA192" i="1"/>
  <c r="AK192" i="1" s="1"/>
  <c r="AA193" i="1"/>
  <c r="AK193" i="1" s="1"/>
  <c r="AA194" i="1"/>
  <c r="AK194" i="1" s="1"/>
  <c r="AA195" i="1"/>
  <c r="AK195" i="1" s="1"/>
  <c r="AA196" i="1"/>
  <c r="AK196" i="1" s="1"/>
  <c r="AA197" i="1"/>
  <c r="AK197" i="1" s="1"/>
  <c r="AA198" i="1"/>
  <c r="AK198" i="1" s="1"/>
  <c r="AA199" i="1"/>
  <c r="AK199" i="1" s="1"/>
  <c r="AA200" i="1"/>
  <c r="AK200" i="1" s="1"/>
  <c r="AA201" i="1"/>
  <c r="AK201" i="1" s="1"/>
  <c r="AA202" i="1"/>
  <c r="AK202" i="1" s="1"/>
  <c r="AA203" i="1"/>
  <c r="AK203" i="1" s="1"/>
  <c r="AA204" i="1"/>
  <c r="AK204" i="1" s="1"/>
  <c r="AA205" i="1"/>
  <c r="AK205" i="1" s="1"/>
  <c r="AA206" i="1"/>
  <c r="AK206" i="1" s="1"/>
  <c r="AA207" i="1"/>
  <c r="AK207" i="1" s="1"/>
  <c r="AA208" i="1"/>
  <c r="AK208" i="1" s="1"/>
  <c r="AA209" i="1"/>
  <c r="AK209" i="1" s="1"/>
  <c r="AA210" i="1"/>
  <c r="AK210" i="1" s="1"/>
  <c r="AA211" i="1"/>
  <c r="AK211" i="1" s="1"/>
  <c r="AA212" i="1"/>
  <c r="AK212" i="1" s="1"/>
  <c r="AA213" i="1"/>
  <c r="AK213" i="1" s="1"/>
  <c r="AA214" i="1"/>
  <c r="AK214" i="1" s="1"/>
  <c r="AA215" i="1"/>
  <c r="AK215" i="1" s="1"/>
  <c r="AA216" i="1"/>
  <c r="AK216" i="1" s="1"/>
  <c r="AA217" i="1"/>
  <c r="AK217" i="1" s="1"/>
  <c r="AA218" i="1"/>
  <c r="AK218" i="1" s="1"/>
  <c r="AA219" i="1"/>
  <c r="AK219" i="1" s="1"/>
  <c r="AA220" i="1"/>
  <c r="AK220" i="1" s="1"/>
  <c r="AA221" i="1"/>
  <c r="AK221" i="1" s="1"/>
  <c r="AA222" i="1"/>
  <c r="AK222" i="1" s="1"/>
  <c r="AA223" i="1"/>
  <c r="AK223" i="1" s="1"/>
  <c r="AA224" i="1"/>
  <c r="AK224" i="1" s="1"/>
  <c r="AA225" i="1"/>
  <c r="AK225" i="1" s="1"/>
  <c r="AA226" i="1"/>
  <c r="AK226" i="1" s="1"/>
  <c r="AA227" i="1"/>
  <c r="AK227" i="1" s="1"/>
  <c r="AA228" i="1"/>
  <c r="AK228" i="1" s="1"/>
  <c r="AA229" i="1"/>
  <c r="AK229" i="1" s="1"/>
  <c r="AA230" i="1"/>
  <c r="AK230" i="1" s="1"/>
  <c r="AA231" i="1"/>
  <c r="AK231" i="1" s="1"/>
  <c r="AA232" i="1"/>
  <c r="AK232" i="1" s="1"/>
  <c r="AA233" i="1"/>
  <c r="AK233" i="1" s="1"/>
  <c r="AA234" i="1"/>
  <c r="AK234" i="1" s="1"/>
  <c r="AA235" i="1"/>
  <c r="AK235" i="1" s="1"/>
  <c r="AA236" i="1"/>
  <c r="AK236" i="1" s="1"/>
  <c r="AA237" i="1"/>
  <c r="AK237" i="1" s="1"/>
  <c r="AA238" i="1"/>
  <c r="AK238" i="1" s="1"/>
  <c r="AA239" i="1"/>
  <c r="AK239" i="1" s="1"/>
  <c r="AA240" i="1"/>
  <c r="AK240" i="1" s="1"/>
  <c r="AA241" i="1"/>
  <c r="AK241" i="1" s="1"/>
  <c r="AA242" i="1"/>
  <c r="AK242" i="1" s="1"/>
  <c r="AA243" i="1"/>
  <c r="AK243" i="1" s="1"/>
  <c r="AA244" i="1"/>
  <c r="AK244" i="1" s="1"/>
  <c r="AA245" i="1"/>
  <c r="AK245" i="1" s="1"/>
  <c r="AA246" i="1"/>
  <c r="AK246" i="1" s="1"/>
  <c r="AA247" i="1"/>
  <c r="AK247" i="1" s="1"/>
  <c r="AA248" i="1"/>
  <c r="AK248" i="1" s="1"/>
  <c r="AA249" i="1"/>
  <c r="AK249" i="1" s="1"/>
  <c r="AA250" i="1"/>
  <c r="AK250" i="1" s="1"/>
  <c r="AA251" i="1"/>
  <c r="AK251" i="1" s="1"/>
  <c r="AA252" i="1"/>
  <c r="AK252" i="1" s="1"/>
  <c r="AA253" i="1"/>
  <c r="AK253" i="1" s="1"/>
  <c r="AA254" i="1"/>
  <c r="AK254" i="1" s="1"/>
  <c r="AA255" i="1"/>
  <c r="AK255" i="1" s="1"/>
  <c r="AA256" i="1"/>
  <c r="AK256" i="1" s="1"/>
  <c r="AA257" i="1"/>
  <c r="AK257" i="1" s="1"/>
  <c r="AA258" i="1"/>
  <c r="AK258" i="1" s="1"/>
  <c r="AA259" i="1"/>
  <c r="AK259" i="1" s="1"/>
  <c r="AA260" i="1"/>
  <c r="AK260" i="1" s="1"/>
  <c r="AA261" i="1"/>
  <c r="AK261" i="1" s="1"/>
  <c r="AA262" i="1"/>
  <c r="AK262" i="1" s="1"/>
  <c r="AA263" i="1"/>
  <c r="AK263" i="1" s="1"/>
  <c r="AA264" i="1"/>
  <c r="AK264" i="1" s="1"/>
  <c r="AA265" i="1"/>
  <c r="AK265" i="1" s="1"/>
  <c r="AJ5" i="1"/>
  <c r="AJ6" i="1"/>
  <c r="AJ7" i="1"/>
  <c r="AJ8" i="1"/>
  <c r="AJ9" i="1"/>
  <c r="AJ10" i="1"/>
  <c r="AJ11" i="1"/>
  <c r="AJ12" i="1"/>
  <c r="AJ13" i="1"/>
  <c r="AJ14" i="1"/>
  <c r="AJ15" i="1"/>
  <c r="AJ16" i="1"/>
  <c r="AJ17" i="1"/>
  <c r="AJ18" i="1"/>
  <c r="AJ19" i="1"/>
  <c r="AJ20" i="1"/>
  <c r="AJ21" i="1"/>
  <c r="AJ22" i="1"/>
  <c r="AJ23" i="1"/>
  <c r="AJ24" i="1"/>
  <c r="AJ25" i="1"/>
  <c r="AJ26" i="1"/>
  <c r="AJ27" i="1"/>
  <c r="AJ28" i="1"/>
  <c r="AJ29" i="1"/>
  <c r="AJ30" i="1"/>
  <c r="AJ31" i="1"/>
  <c r="AJ32" i="1"/>
  <c r="AJ33" i="1"/>
  <c r="AJ34" i="1"/>
  <c r="AJ35" i="1"/>
  <c r="AJ36" i="1"/>
  <c r="AJ37" i="1"/>
  <c r="AJ38" i="1"/>
  <c r="AJ39" i="1"/>
  <c r="AJ40" i="1"/>
  <c r="AJ41" i="1"/>
  <c r="AJ42" i="1"/>
  <c r="AJ43" i="1"/>
  <c r="AJ44" i="1"/>
  <c r="AJ45" i="1"/>
  <c r="AJ46" i="1"/>
  <c r="AJ47" i="1"/>
  <c r="AJ48" i="1"/>
  <c r="AJ49" i="1"/>
  <c r="AJ50" i="1"/>
  <c r="AJ51" i="1"/>
  <c r="AJ52" i="1"/>
  <c r="AJ53" i="1"/>
  <c r="AJ54" i="1"/>
  <c r="AJ55" i="1"/>
  <c r="AJ56" i="1"/>
  <c r="AJ57" i="1"/>
  <c r="AJ58" i="1"/>
  <c r="AJ59" i="1"/>
  <c r="AJ60" i="1"/>
  <c r="AJ61" i="1"/>
  <c r="AJ62" i="1"/>
  <c r="AJ63" i="1"/>
  <c r="AJ64" i="1"/>
  <c r="AJ65" i="1"/>
  <c r="AJ66" i="1"/>
  <c r="AJ67" i="1"/>
  <c r="AJ68" i="1"/>
  <c r="AJ69" i="1"/>
  <c r="AJ70" i="1"/>
  <c r="AJ71" i="1"/>
  <c r="AJ72" i="1"/>
  <c r="AJ73" i="1"/>
  <c r="AJ74" i="1"/>
  <c r="AJ75" i="1"/>
  <c r="AJ76" i="1"/>
  <c r="AJ77" i="1"/>
  <c r="AJ78" i="1"/>
  <c r="AJ79" i="1"/>
  <c r="AJ80" i="1"/>
  <c r="AJ81" i="1"/>
  <c r="AJ82" i="1"/>
  <c r="AJ83" i="1"/>
  <c r="AJ84" i="1"/>
  <c r="AJ85" i="1"/>
  <c r="AJ86" i="1"/>
  <c r="AJ87" i="1"/>
  <c r="AJ88" i="1"/>
  <c r="AJ89" i="1"/>
  <c r="AJ90" i="1"/>
  <c r="AJ91" i="1"/>
  <c r="AJ92" i="1"/>
  <c r="AJ93" i="1"/>
  <c r="AJ94" i="1"/>
  <c r="AJ95" i="1"/>
  <c r="AJ96" i="1"/>
  <c r="AJ97" i="1"/>
  <c r="AJ98" i="1"/>
  <c r="AJ99" i="1"/>
  <c r="AJ100" i="1"/>
  <c r="AJ101" i="1"/>
  <c r="AJ102" i="1"/>
  <c r="AJ103" i="1"/>
  <c r="AJ104" i="1"/>
  <c r="AJ105" i="1"/>
  <c r="AJ106" i="1"/>
  <c r="AJ107" i="1"/>
  <c r="AJ108" i="1"/>
  <c r="AJ109" i="1"/>
  <c r="AJ110" i="1"/>
  <c r="AJ111" i="1"/>
  <c r="AJ112" i="1"/>
  <c r="AJ113" i="1"/>
  <c r="AJ114" i="1"/>
  <c r="AJ115" i="1"/>
  <c r="AJ116" i="1"/>
  <c r="AJ117" i="1"/>
  <c r="AJ118" i="1"/>
  <c r="AJ119" i="1"/>
  <c r="AJ120" i="1"/>
  <c r="AJ121" i="1"/>
  <c r="AJ122" i="1"/>
  <c r="AJ123" i="1"/>
  <c r="AJ124" i="1"/>
  <c r="AJ125" i="1"/>
  <c r="AJ126" i="1"/>
  <c r="AJ127" i="1"/>
  <c r="AJ128" i="1"/>
  <c r="AJ129" i="1"/>
  <c r="AJ130" i="1"/>
  <c r="AJ131" i="1"/>
  <c r="AJ132" i="1"/>
  <c r="AJ133" i="1"/>
  <c r="AJ134" i="1"/>
  <c r="AJ135" i="1"/>
  <c r="AJ136" i="1"/>
  <c r="AJ137" i="1"/>
  <c r="AJ138" i="1"/>
  <c r="AJ139" i="1"/>
  <c r="AJ140" i="1"/>
  <c r="AJ141" i="1"/>
  <c r="AJ142" i="1"/>
  <c r="AJ143" i="1"/>
  <c r="AJ144" i="1"/>
  <c r="AJ145" i="1"/>
  <c r="AJ146" i="1"/>
  <c r="AJ147" i="1"/>
  <c r="AJ148" i="1"/>
  <c r="AJ149" i="1"/>
  <c r="AJ150" i="1"/>
  <c r="AJ151" i="1"/>
  <c r="AJ152" i="1"/>
  <c r="AJ153" i="1"/>
  <c r="AJ154" i="1"/>
  <c r="AJ155" i="1"/>
  <c r="AJ156" i="1"/>
  <c r="AJ157" i="1"/>
  <c r="AJ158" i="1"/>
  <c r="AJ159" i="1"/>
  <c r="AJ160" i="1"/>
  <c r="AJ161" i="1"/>
  <c r="AJ162" i="1"/>
  <c r="AJ163" i="1"/>
  <c r="AJ164" i="1"/>
  <c r="AJ165" i="1"/>
  <c r="AJ166" i="1"/>
  <c r="AJ167" i="1"/>
  <c r="AJ168" i="1"/>
  <c r="AJ169" i="1"/>
  <c r="AJ170" i="1"/>
  <c r="AJ171" i="1"/>
  <c r="AJ172" i="1"/>
  <c r="AJ173" i="1"/>
  <c r="AJ174" i="1"/>
  <c r="AJ175" i="1"/>
  <c r="AJ176" i="1"/>
  <c r="AJ177" i="1"/>
  <c r="AJ178" i="1"/>
  <c r="AJ179" i="1"/>
  <c r="AJ180" i="1"/>
  <c r="AJ181" i="1"/>
  <c r="AJ182" i="1"/>
  <c r="AJ183" i="1"/>
  <c r="AJ184" i="1"/>
  <c r="AJ185" i="1"/>
  <c r="AJ186" i="1"/>
  <c r="AJ187" i="1"/>
  <c r="AJ188" i="1"/>
  <c r="AJ189" i="1"/>
  <c r="AJ190" i="1"/>
  <c r="AJ191" i="1"/>
  <c r="AJ192" i="1"/>
  <c r="AJ193" i="1"/>
  <c r="AJ194" i="1"/>
  <c r="AJ195" i="1"/>
  <c r="AJ196" i="1"/>
  <c r="AJ197" i="1"/>
  <c r="AJ198" i="1"/>
  <c r="AJ199" i="1"/>
  <c r="AJ200" i="1"/>
  <c r="AJ201" i="1"/>
  <c r="AJ202" i="1"/>
  <c r="AJ203" i="1"/>
  <c r="AJ204" i="1"/>
  <c r="AJ205" i="1"/>
  <c r="AJ206" i="1"/>
  <c r="AJ207" i="1"/>
  <c r="AJ208" i="1"/>
  <c r="AJ209" i="1"/>
  <c r="AJ210" i="1"/>
  <c r="AJ211" i="1"/>
  <c r="AJ212" i="1"/>
  <c r="AJ213" i="1"/>
  <c r="AJ214" i="1"/>
  <c r="AJ215" i="1"/>
  <c r="AJ216" i="1"/>
  <c r="AJ217" i="1"/>
  <c r="AJ218" i="1"/>
  <c r="AJ219" i="1"/>
  <c r="AJ220" i="1"/>
  <c r="AJ221" i="1"/>
  <c r="AJ222" i="1"/>
  <c r="AJ223" i="1"/>
  <c r="AJ224" i="1"/>
  <c r="AJ225" i="1"/>
  <c r="AJ226" i="1"/>
  <c r="AJ227" i="1"/>
  <c r="AJ228" i="1"/>
  <c r="AJ229" i="1"/>
  <c r="AJ230" i="1"/>
  <c r="AJ231" i="1"/>
  <c r="AJ232" i="1"/>
  <c r="AJ233" i="1"/>
  <c r="AJ234" i="1"/>
  <c r="AJ235" i="1"/>
  <c r="AJ236" i="1"/>
  <c r="AJ237" i="1"/>
  <c r="AJ238" i="1"/>
  <c r="AJ239" i="1"/>
  <c r="AJ240" i="1"/>
  <c r="AJ241" i="1"/>
  <c r="AJ242" i="1"/>
  <c r="AJ243" i="1"/>
  <c r="AJ244" i="1"/>
  <c r="AJ245" i="1"/>
  <c r="AJ246" i="1"/>
  <c r="AJ247" i="1"/>
  <c r="AJ248" i="1"/>
  <c r="AJ249" i="1"/>
  <c r="AJ250" i="1"/>
  <c r="AJ251" i="1"/>
  <c r="AJ252" i="1"/>
  <c r="AJ253" i="1"/>
  <c r="AJ254" i="1"/>
  <c r="AJ255" i="1"/>
  <c r="AJ256" i="1"/>
  <c r="AJ257" i="1"/>
  <c r="AJ258" i="1"/>
  <c r="AJ259" i="1"/>
  <c r="AJ260" i="1"/>
  <c r="AJ261" i="1"/>
  <c r="AJ262" i="1"/>
  <c r="AJ263" i="1"/>
  <c r="AJ264" i="1"/>
  <c r="AJ265" i="1"/>
  <c r="AI5" i="1"/>
  <c r="AI6" i="1"/>
  <c r="AI7" i="1"/>
  <c r="AI8" i="1"/>
  <c r="AI9" i="1"/>
  <c r="AI10" i="1"/>
  <c r="AI11" i="1"/>
  <c r="AI12" i="1"/>
  <c r="AI13" i="1"/>
  <c r="AI14" i="1"/>
  <c r="AI15" i="1"/>
  <c r="AI16" i="1"/>
  <c r="AI17" i="1"/>
  <c r="AI18" i="1"/>
  <c r="AI19" i="1"/>
  <c r="AI20" i="1"/>
  <c r="AI21" i="1"/>
  <c r="AI22" i="1"/>
  <c r="AI23" i="1"/>
  <c r="AI24" i="1"/>
  <c r="AI25" i="1"/>
  <c r="AI26" i="1"/>
  <c r="AI27" i="1"/>
  <c r="AI28" i="1"/>
  <c r="AI29" i="1"/>
  <c r="AI30" i="1"/>
  <c r="AI31" i="1"/>
  <c r="AI32" i="1"/>
  <c r="AI33" i="1"/>
  <c r="AI34" i="1"/>
  <c r="AI35" i="1"/>
  <c r="AI36" i="1"/>
  <c r="AI37" i="1"/>
  <c r="AI38" i="1"/>
  <c r="AI39" i="1"/>
  <c r="AI40" i="1"/>
  <c r="AI41" i="1"/>
  <c r="AI42" i="1"/>
  <c r="AI43" i="1"/>
  <c r="AI44" i="1"/>
  <c r="AI45" i="1"/>
  <c r="AI46" i="1"/>
  <c r="AI47" i="1"/>
  <c r="AI48" i="1"/>
  <c r="AI49" i="1"/>
  <c r="AI50" i="1"/>
  <c r="AI51" i="1"/>
  <c r="AI52" i="1"/>
  <c r="AI53" i="1"/>
  <c r="AI54" i="1"/>
  <c r="AI55" i="1"/>
  <c r="AI56" i="1"/>
  <c r="AI57" i="1"/>
  <c r="AI58" i="1"/>
  <c r="AI59" i="1"/>
  <c r="AI60" i="1"/>
  <c r="AI61" i="1"/>
  <c r="AI62" i="1"/>
  <c r="AI63" i="1"/>
  <c r="AI64" i="1"/>
  <c r="AI65" i="1"/>
  <c r="AI66" i="1"/>
  <c r="AI67" i="1"/>
  <c r="AI68" i="1"/>
  <c r="AI69" i="1"/>
  <c r="AI70" i="1"/>
  <c r="AI71" i="1"/>
  <c r="AI72" i="1"/>
  <c r="AI73" i="1"/>
  <c r="AI74" i="1"/>
  <c r="AI75" i="1"/>
  <c r="AI76" i="1"/>
  <c r="AI77" i="1"/>
  <c r="AI78" i="1"/>
  <c r="AI79" i="1"/>
  <c r="AI80" i="1"/>
  <c r="AI81" i="1"/>
  <c r="AI82" i="1"/>
  <c r="AI83" i="1"/>
  <c r="AI84" i="1"/>
  <c r="AI85" i="1"/>
  <c r="AI86" i="1"/>
  <c r="AI87" i="1"/>
  <c r="AI88" i="1"/>
  <c r="AI89" i="1"/>
  <c r="AI90" i="1"/>
  <c r="AI91" i="1"/>
  <c r="AI92" i="1"/>
  <c r="AI93" i="1"/>
  <c r="AI94" i="1"/>
  <c r="AI95" i="1"/>
  <c r="AI96" i="1"/>
  <c r="AI97" i="1"/>
  <c r="AI98" i="1"/>
  <c r="AI99" i="1"/>
  <c r="AI100" i="1"/>
  <c r="AI101" i="1"/>
  <c r="AI102" i="1"/>
  <c r="AI103" i="1"/>
  <c r="AI104" i="1"/>
  <c r="AI105" i="1"/>
  <c r="AI106" i="1"/>
  <c r="AI107" i="1"/>
  <c r="AI108" i="1"/>
  <c r="AI109" i="1"/>
  <c r="AI110" i="1"/>
  <c r="AI111" i="1"/>
  <c r="AI112" i="1"/>
  <c r="AI113" i="1"/>
  <c r="AI114" i="1"/>
  <c r="AI115" i="1"/>
  <c r="AI116" i="1"/>
  <c r="AI117" i="1"/>
  <c r="AI118" i="1"/>
  <c r="AI119" i="1"/>
  <c r="AI120" i="1"/>
  <c r="AI121" i="1"/>
  <c r="AI122" i="1"/>
  <c r="AI123" i="1"/>
  <c r="AI124" i="1"/>
  <c r="AI125" i="1"/>
  <c r="AI126" i="1"/>
  <c r="AI127" i="1"/>
  <c r="AI128" i="1"/>
  <c r="AI129" i="1"/>
  <c r="AI130" i="1"/>
  <c r="AI131" i="1"/>
  <c r="AI132" i="1"/>
  <c r="AI133" i="1"/>
  <c r="AI134" i="1"/>
  <c r="AI135" i="1"/>
  <c r="AI136" i="1"/>
  <c r="AI137" i="1"/>
  <c r="AI138" i="1"/>
  <c r="AI139" i="1"/>
  <c r="AI140" i="1"/>
  <c r="AI141" i="1"/>
  <c r="AI142" i="1"/>
  <c r="AI143" i="1"/>
  <c r="AI144" i="1"/>
  <c r="AI145" i="1"/>
  <c r="AI146" i="1"/>
  <c r="AI147" i="1"/>
  <c r="AI148" i="1"/>
  <c r="AI149" i="1"/>
  <c r="AI150" i="1"/>
  <c r="AI151" i="1"/>
  <c r="AI152" i="1"/>
  <c r="AI153" i="1"/>
  <c r="AI154" i="1"/>
  <c r="AI155" i="1"/>
  <c r="AI156" i="1"/>
  <c r="AI157" i="1"/>
  <c r="AI158" i="1"/>
  <c r="AI159" i="1"/>
  <c r="AI160" i="1"/>
  <c r="AI161" i="1"/>
  <c r="AI162" i="1"/>
  <c r="AI163" i="1"/>
  <c r="AI164" i="1"/>
  <c r="AI165" i="1"/>
  <c r="AI166" i="1"/>
  <c r="AI167" i="1"/>
  <c r="AI168" i="1"/>
  <c r="AI169" i="1"/>
  <c r="AI170" i="1"/>
  <c r="AI171" i="1"/>
  <c r="AI172" i="1"/>
  <c r="AI173" i="1"/>
  <c r="AI174" i="1"/>
  <c r="AI175" i="1"/>
  <c r="AI176" i="1"/>
  <c r="AI177" i="1"/>
  <c r="AI178" i="1"/>
  <c r="AI179" i="1"/>
  <c r="AI180" i="1"/>
  <c r="AI181" i="1"/>
  <c r="AI182" i="1"/>
  <c r="AI183" i="1"/>
  <c r="AI184" i="1"/>
  <c r="AI185" i="1"/>
  <c r="AI186" i="1"/>
  <c r="AI187" i="1"/>
  <c r="AI188" i="1"/>
  <c r="AI189" i="1"/>
  <c r="AI190" i="1"/>
  <c r="AI191" i="1"/>
  <c r="AI192" i="1"/>
  <c r="AI193" i="1"/>
  <c r="AI194" i="1"/>
  <c r="AI195" i="1"/>
  <c r="AI196" i="1"/>
  <c r="AI197" i="1"/>
  <c r="AI198" i="1"/>
  <c r="AI199" i="1"/>
  <c r="AI200" i="1"/>
  <c r="AI201" i="1"/>
  <c r="AI202" i="1"/>
  <c r="AI203" i="1"/>
  <c r="AI204" i="1"/>
  <c r="AI205" i="1"/>
  <c r="AI206" i="1"/>
  <c r="AI207" i="1"/>
  <c r="AI208" i="1"/>
  <c r="AI209" i="1"/>
  <c r="AI210" i="1"/>
  <c r="AI211" i="1"/>
  <c r="AI212" i="1"/>
  <c r="AI213" i="1"/>
  <c r="AI214" i="1"/>
  <c r="AI215" i="1"/>
  <c r="AI216" i="1"/>
  <c r="AI217" i="1"/>
  <c r="AI218" i="1"/>
  <c r="AI219" i="1"/>
  <c r="AI220" i="1"/>
  <c r="AI221" i="1"/>
  <c r="AI222" i="1"/>
  <c r="AI223" i="1"/>
  <c r="AI224" i="1"/>
  <c r="AI225" i="1"/>
  <c r="AI226" i="1"/>
  <c r="AI227" i="1"/>
  <c r="AI228" i="1"/>
  <c r="AI229" i="1"/>
  <c r="AI230" i="1"/>
  <c r="AI231" i="1"/>
  <c r="AI232" i="1"/>
  <c r="AI233" i="1"/>
  <c r="AI234" i="1"/>
  <c r="AI235" i="1"/>
  <c r="AI236" i="1"/>
  <c r="AI237" i="1"/>
  <c r="AI238" i="1"/>
  <c r="AI239" i="1"/>
  <c r="AI240" i="1"/>
  <c r="AI241" i="1"/>
  <c r="AI242" i="1"/>
  <c r="AI243" i="1"/>
  <c r="AI244" i="1"/>
  <c r="AI245" i="1"/>
  <c r="AI246" i="1"/>
  <c r="AI247" i="1"/>
  <c r="AI248" i="1"/>
  <c r="AI249" i="1"/>
  <c r="AI250" i="1"/>
  <c r="AI251" i="1"/>
  <c r="AI252" i="1"/>
  <c r="AI253" i="1"/>
  <c r="AI254" i="1"/>
  <c r="AI255" i="1"/>
  <c r="AI256" i="1"/>
  <c r="AI257" i="1"/>
  <c r="AI258" i="1"/>
  <c r="AI259" i="1"/>
  <c r="AI260" i="1"/>
  <c r="AI261" i="1"/>
  <c r="AI262" i="1"/>
  <c r="AI263" i="1"/>
  <c r="AI264" i="1"/>
  <c r="AI265" i="1"/>
  <c r="AH5" i="1"/>
  <c r="AH6" i="1"/>
  <c r="AH7" i="1"/>
  <c r="AH8" i="1"/>
  <c r="AH9" i="1"/>
  <c r="AH10" i="1"/>
  <c r="AH11" i="1"/>
  <c r="AH12" i="1"/>
  <c r="AH13" i="1"/>
  <c r="AH14" i="1"/>
  <c r="AH15" i="1"/>
  <c r="AH16" i="1"/>
  <c r="AH17" i="1"/>
  <c r="AH18" i="1"/>
  <c r="AH19" i="1"/>
  <c r="AH20" i="1"/>
  <c r="AH21" i="1"/>
  <c r="AH22" i="1"/>
  <c r="AH23" i="1"/>
  <c r="AH24" i="1"/>
  <c r="AH25" i="1"/>
  <c r="AH26" i="1"/>
  <c r="AH27" i="1"/>
  <c r="AH28" i="1"/>
  <c r="AH29" i="1"/>
  <c r="AH30" i="1"/>
  <c r="AH31" i="1"/>
  <c r="AH32" i="1"/>
  <c r="AH33" i="1"/>
  <c r="AH34" i="1"/>
  <c r="AH35" i="1"/>
  <c r="AH36" i="1"/>
  <c r="AH37" i="1"/>
  <c r="AH38" i="1"/>
  <c r="AH39" i="1"/>
  <c r="AH40" i="1"/>
  <c r="AH41" i="1"/>
  <c r="AH42" i="1"/>
  <c r="AH43" i="1"/>
  <c r="AH44" i="1"/>
  <c r="AH45" i="1"/>
  <c r="AH46" i="1"/>
  <c r="AH47" i="1"/>
  <c r="AH48" i="1"/>
  <c r="AH49" i="1"/>
  <c r="AH50" i="1"/>
  <c r="AH51" i="1"/>
  <c r="AH52" i="1"/>
  <c r="AH53" i="1"/>
  <c r="AH54" i="1"/>
  <c r="AH55" i="1"/>
  <c r="AH56" i="1"/>
  <c r="AH57" i="1"/>
  <c r="AH58" i="1"/>
  <c r="AH59" i="1"/>
  <c r="AH60" i="1"/>
  <c r="AH61" i="1"/>
  <c r="AH62" i="1"/>
  <c r="AH63" i="1"/>
  <c r="AH64" i="1"/>
  <c r="AH65" i="1"/>
  <c r="AH66" i="1"/>
  <c r="AH67" i="1"/>
  <c r="AH68" i="1"/>
  <c r="AH69" i="1"/>
  <c r="AH70" i="1"/>
  <c r="AH71" i="1"/>
  <c r="AH72" i="1"/>
  <c r="AH73" i="1"/>
  <c r="AH74" i="1"/>
  <c r="AH75" i="1"/>
  <c r="AH76" i="1"/>
  <c r="AH77" i="1"/>
  <c r="AH78" i="1"/>
  <c r="AH79" i="1"/>
  <c r="AH80" i="1"/>
  <c r="AH81" i="1"/>
  <c r="AH82" i="1"/>
  <c r="AH83" i="1"/>
  <c r="AH84" i="1"/>
  <c r="AH85" i="1"/>
  <c r="AH86" i="1"/>
  <c r="AH87" i="1"/>
  <c r="AH88" i="1"/>
  <c r="AH89" i="1"/>
  <c r="AH90" i="1"/>
  <c r="AH91" i="1"/>
  <c r="AH92" i="1"/>
  <c r="AH93" i="1"/>
  <c r="AH94" i="1"/>
  <c r="AH95" i="1"/>
  <c r="AH96" i="1"/>
  <c r="AH97" i="1"/>
  <c r="AH98" i="1"/>
  <c r="AH99" i="1"/>
  <c r="AH100" i="1"/>
  <c r="AH101" i="1"/>
  <c r="AH102" i="1"/>
  <c r="AH103" i="1"/>
  <c r="AH104" i="1"/>
  <c r="AH105" i="1"/>
  <c r="AH106" i="1"/>
  <c r="AH107" i="1"/>
  <c r="AH108" i="1"/>
  <c r="AH109" i="1"/>
  <c r="AH110" i="1"/>
  <c r="AH111" i="1"/>
  <c r="AH112" i="1"/>
  <c r="AH113" i="1"/>
  <c r="AH114" i="1"/>
  <c r="AH115" i="1"/>
  <c r="AH116" i="1"/>
  <c r="AH117" i="1"/>
  <c r="AH118" i="1"/>
  <c r="AH119" i="1"/>
  <c r="AH120" i="1"/>
  <c r="AH121" i="1"/>
  <c r="AH122" i="1"/>
  <c r="AH123" i="1"/>
  <c r="AH124" i="1"/>
  <c r="AH125" i="1"/>
  <c r="AH126" i="1"/>
  <c r="AH127" i="1"/>
  <c r="AH128" i="1"/>
  <c r="AH129" i="1"/>
  <c r="AH130" i="1"/>
  <c r="AH131" i="1"/>
  <c r="AH132" i="1"/>
  <c r="AH133" i="1"/>
  <c r="AH134" i="1"/>
  <c r="AH135" i="1"/>
  <c r="AH136" i="1"/>
  <c r="AH137" i="1"/>
  <c r="AH138" i="1"/>
  <c r="AH139" i="1"/>
  <c r="AH140" i="1"/>
  <c r="AH141" i="1"/>
  <c r="AH142" i="1"/>
  <c r="AH143" i="1"/>
  <c r="AH144" i="1"/>
  <c r="AH145" i="1"/>
  <c r="AH146" i="1"/>
  <c r="AH147" i="1"/>
  <c r="AH148" i="1"/>
  <c r="AH149" i="1"/>
  <c r="AH150" i="1"/>
  <c r="AH151" i="1"/>
  <c r="AH152" i="1"/>
  <c r="AH153" i="1"/>
  <c r="AH154" i="1"/>
  <c r="AH155" i="1"/>
  <c r="AH156" i="1"/>
  <c r="AH157" i="1"/>
  <c r="AH158" i="1"/>
  <c r="AH159" i="1"/>
  <c r="AH160" i="1"/>
  <c r="AH161" i="1"/>
  <c r="AH162" i="1"/>
  <c r="AH163" i="1"/>
  <c r="AH164" i="1"/>
  <c r="AH165" i="1"/>
  <c r="AH166" i="1"/>
  <c r="AH167" i="1"/>
  <c r="AH168" i="1"/>
  <c r="AH169" i="1"/>
  <c r="AH170" i="1"/>
  <c r="AH171" i="1"/>
  <c r="AH172" i="1"/>
  <c r="AH173" i="1"/>
  <c r="AH174" i="1"/>
  <c r="AH175" i="1"/>
  <c r="AH176" i="1"/>
  <c r="AH177" i="1"/>
  <c r="AH178" i="1"/>
  <c r="AH179" i="1"/>
  <c r="AH180" i="1"/>
  <c r="AH181" i="1"/>
  <c r="AH182" i="1"/>
  <c r="AH183" i="1"/>
  <c r="AH184" i="1"/>
  <c r="AH185" i="1"/>
  <c r="AH186" i="1"/>
  <c r="AH187" i="1"/>
  <c r="AH188" i="1"/>
  <c r="AH189" i="1"/>
  <c r="AH190" i="1"/>
  <c r="AH191" i="1"/>
  <c r="AH192" i="1"/>
  <c r="AH193" i="1"/>
  <c r="AH194" i="1"/>
  <c r="AH195" i="1"/>
  <c r="AH196" i="1"/>
  <c r="AH197" i="1"/>
  <c r="AH198" i="1"/>
  <c r="AH199" i="1"/>
  <c r="AH200" i="1"/>
  <c r="AH201" i="1"/>
  <c r="AH202" i="1"/>
  <c r="AH203" i="1"/>
  <c r="AH204" i="1"/>
  <c r="AH205" i="1"/>
  <c r="AH206" i="1"/>
  <c r="AH207" i="1"/>
  <c r="AH208" i="1"/>
  <c r="AH209" i="1"/>
  <c r="AH210" i="1"/>
  <c r="AH211" i="1"/>
  <c r="AH212" i="1"/>
  <c r="AH213" i="1"/>
  <c r="AH214" i="1"/>
  <c r="AH215" i="1"/>
  <c r="AH216" i="1"/>
  <c r="AH217" i="1"/>
  <c r="AH218" i="1"/>
  <c r="AH219" i="1"/>
  <c r="AH220" i="1"/>
  <c r="AH221" i="1"/>
  <c r="AH222" i="1"/>
  <c r="AH223" i="1"/>
  <c r="AH224" i="1"/>
  <c r="AH225" i="1"/>
  <c r="AH226" i="1"/>
  <c r="AH227" i="1"/>
  <c r="AH228" i="1"/>
  <c r="AH229" i="1"/>
  <c r="AH230" i="1"/>
  <c r="AH231" i="1"/>
  <c r="AH232" i="1"/>
  <c r="AH233" i="1"/>
  <c r="AH234" i="1"/>
  <c r="AH235" i="1"/>
  <c r="AH236" i="1"/>
  <c r="AH237" i="1"/>
  <c r="AH238" i="1"/>
  <c r="AH239" i="1"/>
  <c r="AH240" i="1"/>
  <c r="AH241" i="1"/>
  <c r="AH242" i="1"/>
  <c r="AH243" i="1"/>
  <c r="AH244" i="1"/>
  <c r="AH245" i="1"/>
  <c r="AH246" i="1"/>
  <c r="AH247" i="1"/>
  <c r="AH248" i="1"/>
  <c r="AH249" i="1"/>
  <c r="AH250" i="1"/>
  <c r="AH251" i="1"/>
  <c r="AH252" i="1"/>
  <c r="AH253" i="1"/>
  <c r="AH254" i="1"/>
  <c r="AH255" i="1"/>
  <c r="AH256" i="1"/>
  <c r="AH257" i="1"/>
  <c r="AH258" i="1"/>
  <c r="AH259" i="1"/>
  <c r="AH260" i="1"/>
  <c r="AH261" i="1"/>
  <c r="AH262" i="1"/>
  <c r="AH263" i="1"/>
  <c r="AH264" i="1"/>
  <c r="AH265" i="1"/>
  <c r="AO4" i="1"/>
  <c r="A2" i="6" l="1"/>
  <c r="A3" i="2"/>
  <c r="A2" i="2"/>
  <c r="AG263" i="1"/>
  <c r="AF263" i="1"/>
  <c r="AG265" i="1"/>
  <c r="AF265" i="1"/>
  <c r="AG264" i="1"/>
  <c r="AF264" i="1"/>
  <c r="AG262" i="1"/>
  <c r="AF262" i="1"/>
  <c r="AG261" i="1"/>
  <c r="AF261" i="1"/>
  <c r="AG260" i="1"/>
  <c r="AF260" i="1"/>
  <c r="AG259" i="1"/>
  <c r="AF259" i="1"/>
  <c r="AG258" i="1"/>
  <c r="AF258" i="1"/>
  <c r="AG257" i="1"/>
  <c r="AF257" i="1"/>
  <c r="AG256" i="1"/>
  <c r="AF256" i="1"/>
  <c r="AG255" i="1"/>
  <c r="AF255" i="1"/>
  <c r="AG254" i="1"/>
  <c r="AF254" i="1"/>
  <c r="AG253" i="1"/>
  <c r="AF253" i="1"/>
  <c r="AG252" i="1"/>
  <c r="AF252" i="1"/>
  <c r="AG251" i="1"/>
  <c r="AF251" i="1"/>
  <c r="AG250" i="1"/>
  <c r="AF250" i="1"/>
  <c r="AG249" i="1"/>
  <c r="AF249" i="1"/>
  <c r="AG248" i="1"/>
  <c r="AF248" i="1"/>
  <c r="AG247" i="1"/>
  <c r="AF247" i="1"/>
  <c r="AG246" i="1"/>
  <c r="AF246" i="1"/>
  <c r="AG245" i="1"/>
  <c r="AF245" i="1"/>
  <c r="AG244" i="1"/>
  <c r="AF244" i="1"/>
  <c r="AG243" i="1"/>
  <c r="AF243" i="1"/>
  <c r="AG242" i="1"/>
  <c r="AF242" i="1"/>
  <c r="AG241" i="1"/>
  <c r="AF241" i="1"/>
  <c r="AG240" i="1"/>
  <c r="AF240" i="1"/>
  <c r="AG239" i="1"/>
  <c r="AF239" i="1"/>
  <c r="AG238" i="1"/>
  <c r="AF238" i="1"/>
  <c r="AG237" i="1"/>
  <c r="AF237" i="1"/>
  <c r="AG236" i="1"/>
  <c r="AF236" i="1"/>
  <c r="AG235" i="1"/>
  <c r="AF235" i="1"/>
  <c r="AG234" i="1"/>
  <c r="AF234" i="1"/>
  <c r="AG233" i="1"/>
  <c r="AF233" i="1"/>
  <c r="AG232" i="1"/>
  <c r="AF232" i="1"/>
  <c r="AG231" i="1"/>
  <c r="AF231" i="1"/>
  <c r="AG230" i="1"/>
  <c r="AF230" i="1"/>
  <c r="AG229" i="1"/>
  <c r="AF229" i="1"/>
  <c r="AG228" i="1"/>
  <c r="AF228" i="1"/>
  <c r="AG227" i="1"/>
  <c r="AF227" i="1"/>
  <c r="AG226" i="1"/>
  <c r="AF226" i="1"/>
  <c r="AG225" i="1"/>
  <c r="AF225" i="1"/>
  <c r="AG224" i="1"/>
  <c r="AF224" i="1"/>
  <c r="AG223" i="1"/>
  <c r="AF223" i="1"/>
  <c r="AG222" i="1"/>
  <c r="AF222" i="1"/>
  <c r="AG221" i="1"/>
  <c r="AF221" i="1"/>
  <c r="AG220" i="1"/>
  <c r="AF220" i="1"/>
  <c r="AG219" i="1"/>
  <c r="AF219" i="1"/>
  <c r="AG218" i="1"/>
  <c r="AF218" i="1"/>
  <c r="AG217" i="1"/>
  <c r="AF217" i="1"/>
  <c r="AG216" i="1"/>
  <c r="AF216" i="1"/>
  <c r="AG215" i="1"/>
  <c r="AF215" i="1"/>
  <c r="AG214" i="1"/>
  <c r="AF214" i="1"/>
  <c r="AG212" i="1"/>
  <c r="AF212" i="1"/>
  <c r="AG213" i="1"/>
  <c r="AF213" i="1"/>
  <c r="AG211" i="1"/>
  <c r="AF211" i="1"/>
  <c r="AG210" i="1"/>
  <c r="AF210" i="1"/>
  <c r="AG209" i="1"/>
  <c r="AF209" i="1"/>
  <c r="AG208" i="1"/>
  <c r="AF208" i="1"/>
  <c r="AG207" i="1"/>
  <c r="AF207" i="1"/>
  <c r="AG206" i="1"/>
  <c r="AF206" i="1"/>
  <c r="AG205" i="1"/>
  <c r="AF205" i="1"/>
  <c r="AG204" i="1"/>
  <c r="AF204" i="1"/>
  <c r="AG203" i="1"/>
  <c r="AF203" i="1"/>
  <c r="AG202" i="1"/>
  <c r="AF202" i="1"/>
  <c r="AG201" i="1"/>
  <c r="AF201" i="1"/>
  <c r="AG200" i="1"/>
  <c r="AF200" i="1"/>
  <c r="AG199" i="1"/>
  <c r="AF199" i="1"/>
  <c r="AG198" i="1"/>
  <c r="AF198" i="1"/>
  <c r="AG197" i="1"/>
  <c r="AF197" i="1"/>
  <c r="AG196" i="1"/>
  <c r="AF196" i="1"/>
  <c r="AG195" i="1"/>
  <c r="AF195" i="1"/>
  <c r="AG194" i="1"/>
  <c r="AF194" i="1"/>
  <c r="AG193" i="1"/>
  <c r="AF193" i="1"/>
  <c r="AG192" i="1"/>
  <c r="AF192" i="1"/>
  <c r="AG191" i="1"/>
  <c r="AF191" i="1"/>
  <c r="AG190" i="1"/>
  <c r="AF190" i="1"/>
  <c r="AG189" i="1"/>
  <c r="AF189" i="1"/>
  <c r="AG188" i="1"/>
  <c r="AF188" i="1"/>
  <c r="AG187" i="1"/>
  <c r="AF187" i="1"/>
  <c r="AG186" i="1"/>
  <c r="AF186" i="1"/>
  <c r="AG185" i="1"/>
  <c r="AF185" i="1"/>
  <c r="AG184" i="1"/>
  <c r="AF184" i="1"/>
  <c r="AG183" i="1"/>
  <c r="AF183" i="1"/>
  <c r="AG182" i="1"/>
  <c r="AF182" i="1"/>
  <c r="AG181" i="1"/>
  <c r="AF181" i="1"/>
  <c r="AG180" i="1"/>
  <c r="AF180" i="1"/>
  <c r="AG179" i="1"/>
  <c r="AF179" i="1"/>
  <c r="AG178" i="1"/>
  <c r="AF178" i="1"/>
  <c r="AG177" i="1"/>
  <c r="AF177" i="1"/>
  <c r="AG176" i="1"/>
  <c r="AF176" i="1"/>
  <c r="AG175" i="1"/>
  <c r="AF175" i="1"/>
  <c r="AG174" i="1"/>
  <c r="AF174" i="1"/>
  <c r="AG173" i="1"/>
  <c r="AF173" i="1"/>
  <c r="AG172" i="1"/>
  <c r="AF172" i="1"/>
  <c r="AG171" i="1"/>
  <c r="AF171" i="1"/>
  <c r="AG170" i="1"/>
  <c r="AF170" i="1"/>
  <c r="AG169" i="1"/>
  <c r="AF169" i="1"/>
  <c r="AG168" i="1"/>
  <c r="AF168" i="1"/>
  <c r="AG167" i="1"/>
  <c r="AF167" i="1"/>
  <c r="AG166" i="1"/>
  <c r="AF166" i="1"/>
  <c r="AG165" i="1"/>
  <c r="AF165" i="1"/>
  <c r="AG164" i="1"/>
  <c r="AF164" i="1"/>
  <c r="AG163" i="1"/>
  <c r="AF163" i="1"/>
  <c r="AG162" i="1"/>
  <c r="AF162" i="1"/>
  <c r="AG161" i="1"/>
  <c r="AF161" i="1"/>
  <c r="AG160" i="1"/>
  <c r="AF160" i="1"/>
  <c r="AG159" i="1"/>
  <c r="AF159" i="1"/>
  <c r="AG158" i="1"/>
  <c r="AF158" i="1"/>
  <c r="AG157" i="1"/>
  <c r="AF157" i="1"/>
  <c r="AG156" i="1"/>
  <c r="AF156" i="1"/>
  <c r="AG151" i="1"/>
  <c r="AF151" i="1"/>
  <c r="AG150" i="1"/>
  <c r="AF150" i="1"/>
  <c r="AG149" i="1"/>
  <c r="AF149" i="1"/>
  <c r="AG148" i="1"/>
  <c r="AF148" i="1"/>
  <c r="AG147" i="1"/>
  <c r="AF147" i="1"/>
  <c r="AG146" i="1"/>
  <c r="AF146" i="1"/>
  <c r="AG145" i="1"/>
  <c r="AF145" i="1"/>
  <c r="AG144" i="1"/>
  <c r="AF144" i="1"/>
  <c r="AG143" i="1"/>
  <c r="AF143" i="1"/>
  <c r="AG142" i="1"/>
  <c r="AF142" i="1"/>
  <c r="AG141" i="1"/>
  <c r="AF141" i="1"/>
  <c r="AG140" i="1"/>
  <c r="AF140" i="1"/>
  <c r="AG139" i="1"/>
  <c r="AF139" i="1"/>
  <c r="AG138" i="1"/>
  <c r="AF138" i="1"/>
  <c r="AG137" i="1"/>
  <c r="AF137" i="1"/>
  <c r="AG136" i="1"/>
  <c r="AF136" i="1"/>
  <c r="AG135" i="1"/>
  <c r="AF135" i="1"/>
  <c r="AG134" i="1"/>
  <c r="AF134" i="1"/>
  <c r="AG133" i="1"/>
  <c r="AF133" i="1"/>
  <c r="AG132" i="1"/>
  <c r="AF132" i="1"/>
  <c r="AG131" i="1"/>
  <c r="AF131" i="1"/>
  <c r="AG130" i="1"/>
  <c r="AF130" i="1"/>
  <c r="AG129" i="1"/>
  <c r="AF129" i="1"/>
  <c r="AG128" i="1"/>
  <c r="AF128" i="1"/>
  <c r="AG127" i="1"/>
  <c r="AF127" i="1"/>
  <c r="AG126" i="1"/>
  <c r="AF126" i="1"/>
  <c r="AG125" i="1"/>
  <c r="AF125" i="1"/>
  <c r="AG124" i="1"/>
  <c r="AF124" i="1"/>
  <c r="AG123" i="1"/>
  <c r="AF123" i="1"/>
  <c r="AG122" i="1"/>
  <c r="AF122" i="1"/>
  <c r="AG121" i="1"/>
  <c r="AF121" i="1"/>
  <c r="AG120" i="1"/>
  <c r="AF120" i="1"/>
  <c r="AG119" i="1"/>
  <c r="AF119" i="1"/>
  <c r="AG118" i="1"/>
  <c r="AF118" i="1"/>
  <c r="AG117" i="1"/>
  <c r="AF117" i="1"/>
  <c r="AG116" i="1"/>
  <c r="AF116" i="1"/>
  <c r="AG115" i="1"/>
  <c r="AF115" i="1"/>
  <c r="AG114" i="1"/>
  <c r="AF114" i="1"/>
  <c r="AG113" i="1"/>
  <c r="AF113" i="1"/>
  <c r="AG112" i="1"/>
  <c r="AF112" i="1"/>
  <c r="AG111" i="1"/>
  <c r="AF111" i="1"/>
  <c r="AG110" i="1"/>
  <c r="AF110" i="1"/>
  <c r="AG109" i="1"/>
  <c r="AF109" i="1"/>
  <c r="AG108" i="1"/>
  <c r="AF108" i="1"/>
  <c r="AG107" i="1"/>
  <c r="AF107" i="1"/>
  <c r="AG106" i="1"/>
  <c r="AF106" i="1"/>
  <c r="AG105" i="1"/>
  <c r="AF105" i="1"/>
  <c r="AG104" i="1"/>
  <c r="AF104" i="1"/>
  <c r="AG103" i="1"/>
  <c r="AF103" i="1"/>
  <c r="AG102" i="1"/>
  <c r="AF102" i="1"/>
  <c r="AG101" i="1"/>
  <c r="AF101" i="1"/>
  <c r="AG100" i="1"/>
  <c r="AF100" i="1"/>
  <c r="AG99" i="1"/>
  <c r="AF99" i="1"/>
  <c r="AG98" i="1"/>
  <c r="AF98" i="1"/>
  <c r="AG97" i="1"/>
  <c r="AF97" i="1"/>
  <c r="AG96" i="1"/>
  <c r="AF96" i="1"/>
  <c r="AG95" i="1"/>
  <c r="AF95" i="1"/>
  <c r="AG94" i="1"/>
  <c r="AF94" i="1"/>
  <c r="AG93" i="1"/>
  <c r="AF93" i="1"/>
  <c r="AG92" i="1"/>
  <c r="AF92" i="1"/>
  <c r="AG91" i="1"/>
  <c r="AF91" i="1"/>
  <c r="AG90" i="1"/>
  <c r="AF90" i="1"/>
  <c r="AG89" i="1"/>
  <c r="AF89" i="1"/>
  <c r="AG88" i="1"/>
  <c r="AF88" i="1"/>
  <c r="AG87" i="1"/>
  <c r="AF87" i="1"/>
  <c r="AG86" i="1"/>
  <c r="AF86" i="1"/>
  <c r="AG85" i="1"/>
  <c r="AF85" i="1"/>
  <c r="AG84" i="1"/>
  <c r="AF84" i="1"/>
  <c r="AG83" i="1"/>
  <c r="AF83" i="1"/>
  <c r="AG82" i="1"/>
  <c r="AF82" i="1"/>
  <c r="AG79" i="1"/>
  <c r="AF79" i="1"/>
  <c r="AG78" i="1"/>
  <c r="AF78" i="1"/>
  <c r="AG77" i="1"/>
  <c r="AF77" i="1"/>
  <c r="AG81" i="1"/>
  <c r="AF81" i="1"/>
  <c r="AG80" i="1"/>
  <c r="AF80" i="1"/>
  <c r="AG76" i="1"/>
  <c r="AF76" i="1"/>
  <c r="AG75" i="1"/>
  <c r="AF75" i="1"/>
  <c r="AG74" i="1"/>
  <c r="AF74" i="1"/>
  <c r="AG73" i="1"/>
  <c r="AF73" i="1"/>
  <c r="AG72" i="1"/>
  <c r="AF72" i="1"/>
  <c r="AG155" i="1"/>
  <c r="AF155" i="1"/>
  <c r="AG154" i="1"/>
  <c r="AF154" i="1"/>
  <c r="AG153" i="1"/>
  <c r="AF153" i="1"/>
  <c r="AG152" i="1"/>
  <c r="AF152" i="1"/>
  <c r="AG71" i="1"/>
  <c r="AF71" i="1"/>
  <c r="AG70" i="1"/>
  <c r="AF70" i="1"/>
  <c r="AG69" i="1"/>
  <c r="AF69" i="1"/>
  <c r="AG68" i="1"/>
  <c r="AF68" i="1"/>
  <c r="AG67" i="1"/>
  <c r="AF67" i="1"/>
  <c r="AG66" i="1"/>
  <c r="AF66" i="1"/>
  <c r="AG65" i="1"/>
  <c r="AF65" i="1"/>
  <c r="AG64" i="1"/>
  <c r="AF64" i="1"/>
  <c r="AG63" i="1"/>
  <c r="AF63" i="1"/>
  <c r="AG62" i="1"/>
  <c r="AF62" i="1"/>
  <c r="AG61" i="1"/>
  <c r="AF61" i="1"/>
  <c r="AG60" i="1"/>
  <c r="AF60" i="1"/>
  <c r="AG59" i="1"/>
  <c r="AF59" i="1"/>
  <c r="AG58" i="1"/>
  <c r="AF58" i="1"/>
  <c r="AG57" i="1"/>
  <c r="AF57" i="1"/>
  <c r="AG56" i="1"/>
  <c r="AF56" i="1"/>
  <c r="AG55" i="1"/>
  <c r="AF55" i="1"/>
  <c r="AG54" i="1"/>
  <c r="AF54" i="1"/>
  <c r="AG53" i="1"/>
  <c r="AF53" i="1"/>
  <c r="AG52" i="1"/>
  <c r="AF52" i="1"/>
  <c r="AG51" i="1"/>
  <c r="AF51" i="1"/>
  <c r="AG50" i="1"/>
  <c r="AF50" i="1"/>
  <c r="AG49" i="1"/>
  <c r="AF49" i="1"/>
  <c r="AG47" i="1"/>
  <c r="AF47" i="1"/>
  <c r="AG48" i="1"/>
  <c r="AF48" i="1"/>
  <c r="AG46" i="1"/>
  <c r="AF46" i="1"/>
  <c r="AG45" i="1"/>
  <c r="AF45" i="1"/>
  <c r="AG44" i="1"/>
  <c r="AF44" i="1"/>
  <c r="AG43" i="1"/>
  <c r="AF43" i="1"/>
  <c r="AG42" i="1"/>
  <c r="AF42" i="1"/>
  <c r="AG41" i="1"/>
  <c r="AF41" i="1"/>
  <c r="AG39" i="1"/>
  <c r="AF39" i="1"/>
  <c r="AG38" i="1"/>
  <c r="AF38" i="1"/>
  <c r="AG40" i="1"/>
  <c r="AF40" i="1"/>
  <c r="AG37" i="1"/>
  <c r="AF37" i="1"/>
  <c r="AG36" i="1"/>
  <c r="AF36" i="1"/>
  <c r="AG35" i="1"/>
  <c r="AF35" i="1"/>
  <c r="AG34" i="1"/>
  <c r="AF34" i="1"/>
  <c r="AG33" i="1"/>
  <c r="AF33" i="1"/>
  <c r="AG32" i="1"/>
  <c r="AF32" i="1"/>
  <c r="AG31" i="1"/>
  <c r="AF31" i="1"/>
  <c r="AG30" i="1"/>
  <c r="AF30" i="1"/>
  <c r="AG29" i="1"/>
  <c r="AF29" i="1"/>
  <c r="AG28" i="1"/>
  <c r="AF28" i="1"/>
  <c r="AG27" i="1"/>
  <c r="AF27" i="1"/>
  <c r="AG26" i="1"/>
  <c r="AF26" i="1"/>
  <c r="AG25" i="1"/>
  <c r="AF25" i="1"/>
  <c r="AG24" i="1"/>
  <c r="AF24" i="1"/>
  <c r="AG23" i="1"/>
  <c r="AF23" i="1"/>
  <c r="AG22" i="1"/>
  <c r="AF22" i="1"/>
  <c r="AG21" i="1"/>
  <c r="AF21" i="1"/>
  <c r="AG20" i="1"/>
  <c r="AF20" i="1"/>
  <c r="AG19" i="1"/>
  <c r="AF19" i="1"/>
  <c r="AG18" i="1"/>
  <c r="AF18" i="1"/>
  <c r="AG17" i="1"/>
  <c r="AF17" i="1"/>
  <c r="AG16" i="1"/>
  <c r="AF16" i="1"/>
  <c r="AG15" i="1"/>
  <c r="AF15" i="1"/>
  <c r="AG14" i="1"/>
  <c r="AF14" i="1"/>
  <c r="AG13" i="1"/>
  <c r="AF13" i="1"/>
  <c r="AG12" i="1"/>
  <c r="AF12" i="1"/>
  <c r="AG11" i="1"/>
  <c r="AF11" i="1"/>
  <c r="AG10" i="1"/>
  <c r="AF10" i="1"/>
  <c r="AG9" i="1"/>
  <c r="AF9" i="1"/>
  <c r="AG8" i="1"/>
  <c r="AF8" i="1"/>
  <c r="AG7" i="1"/>
  <c r="AF7" i="1"/>
  <c r="AG6" i="1"/>
  <c r="AF6" i="1"/>
  <c r="AG5" i="1"/>
  <c r="AF5" i="1"/>
  <c r="AZ4" i="1"/>
  <c r="AZ3" i="1" s="1"/>
  <c r="AY4" i="1"/>
  <c r="AX4" i="1"/>
  <c r="AW4" i="1"/>
  <c r="AV4" i="1"/>
  <c r="AV3" i="1" s="1"/>
  <c r="AU4" i="1"/>
  <c r="AT4" i="1"/>
  <c r="AS4" i="1"/>
  <c r="AR4" i="1"/>
  <c r="AR3" i="1" s="1"/>
  <c r="AP4" i="1"/>
  <c r="AN4" i="1"/>
  <c r="AN3" i="1" s="1"/>
  <c r="AM4" i="1"/>
  <c r="AL4" i="1"/>
  <c r="AJ4" i="1"/>
  <c r="AI4" i="1"/>
  <c r="AH4" i="1"/>
  <c r="AG4" i="1"/>
  <c r="AF4" i="1"/>
  <c r="AA4" i="1"/>
  <c r="AK4" i="1" s="1"/>
  <c r="AK3" i="1" s="1"/>
  <c r="AE3" i="1"/>
  <c r="AD3" i="1"/>
  <c r="AC3" i="1"/>
  <c r="AB3" i="1"/>
  <c r="AF3" i="1" l="1"/>
  <c r="AJ3" i="1"/>
  <c r="AI3" i="1"/>
  <c r="AM3" i="1"/>
  <c r="AQ3" i="1"/>
  <c r="AU3" i="1"/>
  <c r="AY3" i="1"/>
  <c r="AO3" i="1"/>
  <c r="AS3" i="1"/>
  <c r="AW3" i="1"/>
  <c r="AH3" i="1"/>
  <c r="AL3" i="1"/>
  <c r="AP3" i="1"/>
  <c r="AT3" i="1"/>
  <c r="AX3" i="1"/>
  <c r="AG3"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C93CF22-C5DC-4A9A-9D5A-EFFDB98D6918}" keepAlive="1" name="Query - master" description="Connection to the 'master' query in the workbook." type="5" refreshedVersion="6" background="1" saveData="1">
    <dbPr connection="Provider=Microsoft.Mashup.OleDb.1;Data Source=$Workbook$;Location=master;Extended Properties=&quot;&quot;" command="SELECT * FROM [master]"/>
  </connection>
</connections>
</file>

<file path=xl/sharedStrings.xml><?xml version="1.0" encoding="utf-8"?>
<sst xmlns="http://schemas.openxmlformats.org/spreadsheetml/2006/main" count="22336" uniqueCount="1244">
  <si>
    <t>2020081578520573792</t>
  </si>
  <si>
    <t>iE40gZ4mt34ag54</t>
  </si>
  <si>
    <t>Common name</t>
  </si>
  <si>
    <t>Scientific name</t>
  </si>
  <si>
    <t>Color</t>
  </si>
  <si>
    <t>PowerCategory</t>
  </si>
  <si>
    <t>Power text</t>
  </si>
  <si>
    <t>Predator</t>
  </si>
  <si>
    <t>Lhdz</t>
  </si>
  <si>
    <t/>
  </si>
  <si>
    <t>Flocking</t>
  </si>
  <si>
    <t>Bonus card</t>
  </si>
  <si>
    <t>Victory points</t>
  </si>
  <si>
    <t>Nest type</t>
  </si>
  <si>
    <t>Egg capacity</t>
  </si>
  <si>
    <t>Wingspan</t>
  </si>
  <si>
    <t>Forest</t>
  </si>
  <si>
    <t>Grassland</t>
  </si>
  <si>
    <t>Wetland</t>
  </si>
  <si>
    <t>Invertebrate</t>
  </si>
  <si>
    <t>Seed</t>
  </si>
  <si>
    <t>Fruit</t>
  </si>
  <si>
    <t>Fish</t>
  </si>
  <si>
    <t>Rodent</t>
  </si>
  <si>
    <t>Wild (food)</t>
  </si>
  <si>
    <t>/ (food cost)</t>
  </si>
  <si>
    <t>* (food cost)</t>
  </si>
  <si>
    <t>Total food cost</t>
  </si>
  <si>
    <t>Anatomist</t>
  </si>
  <si>
    <t>Cartographer</t>
  </si>
  <si>
    <t>Historian</t>
  </si>
  <si>
    <t>Photographer</t>
  </si>
  <si>
    <t>Backyard Birder</t>
  </si>
  <si>
    <t>Bird Bander</t>
  </si>
  <si>
    <t>Bird Counter</t>
  </si>
  <si>
    <t>Bird Feeder</t>
  </si>
  <si>
    <t>Citizen Scientist</t>
  </si>
  <si>
    <t>Diet Specialist</t>
  </si>
  <si>
    <t>Enclosure Builder</t>
  </si>
  <si>
    <t>Falconer</t>
  </si>
  <si>
    <t>Fishery Manager</t>
  </si>
  <si>
    <t>Food Web Expert</t>
  </si>
  <si>
    <t>Forester</t>
  </si>
  <si>
    <t>Large Bird Specialist</t>
  </si>
  <si>
    <t>Nest Box Builder</t>
  </si>
  <si>
    <t>Omnivore Expert</t>
  </si>
  <si>
    <t>Passerine Specialist</t>
  </si>
  <si>
    <t>Platform Builder</t>
  </si>
  <si>
    <t>Prairie Manager</t>
  </si>
  <si>
    <t>Rodentologist</t>
  </si>
  <si>
    <t>Viticulturalist</t>
  </si>
  <si>
    <t>Wetland Scientist</t>
  </si>
  <si>
    <t>Wildlife Gardener</t>
  </si>
  <si>
    <t>Acorn Woodpecker</t>
  </si>
  <si>
    <t>Melanerpes formicivorus</t>
  </si>
  <si>
    <t>Brown</t>
  </si>
  <si>
    <t>Caching Food</t>
  </si>
  <si>
    <t>Gain 1 [seed] from the birdfeeder (if available). You may cache it on this card.</t>
  </si>
  <si>
    <t>Cavity</t>
  </si>
  <si>
    <t>X</t>
  </si>
  <si>
    <t xml:space="preserve">American Avocet </t>
  </si>
  <si>
    <t>Recurvirostra americana</t>
  </si>
  <si>
    <t>Pink</t>
  </si>
  <si>
    <t>Egg-laying</t>
  </si>
  <si>
    <t>When another player takes the "lay eggs" action, this bird lays 1 [egg] on another bird with a [ground] nest.</t>
  </si>
  <si>
    <t>Ground</t>
  </si>
  <si>
    <t>Audouin's Gull</t>
  </si>
  <si>
    <t>Ichthyaetus audouinii</t>
  </si>
  <si>
    <t>european</t>
  </si>
  <si>
    <t xml:space="preserve">American Bittern </t>
  </si>
  <si>
    <t>Botaurus lentiginosus</t>
  </si>
  <si>
    <t>Card-drawing</t>
  </si>
  <si>
    <t>Player(s) with the fewest [wetland] birds: draw 1 [card].</t>
  </si>
  <si>
    <t>Platform</t>
  </si>
  <si>
    <t>American Coot</t>
  </si>
  <si>
    <t>Fulica americana</t>
  </si>
  <si>
    <t>Tuck a [card] from your hand behind this bird. If you do, draw 1 [card].</t>
  </si>
  <si>
    <t xml:space="preserve">American Crow </t>
  </si>
  <si>
    <t>Corvus brachyrhynchos</t>
  </si>
  <si>
    <t>Food from Supply</t>
  </si>
  <si>
    <t>Discard 1 [egg] from any of your other birds to gain 1 [wild] from the supply.</t>
  </si>
  <si>
    <t xml:space="preserve">American Goldfinch </t>
  </si>
  <si>
    <t>Spinus tristis</t>
  </si>
  <si>
    <t>White</t>
  </si>
  <si>
    <t>Gain 3 [seed] from the supply.</t>
  </si>
  <si>
    <t>Bowl</t>
  </si>
  <si>
    <t xml:space="preserve">American Kestrel </t>
  </si>
  <si>
    <t>Falco sparverius</t>
  </si>
  <si>
    <t>Hunting/Fishing</t>
  </si>
  <si>
    <t>Roll all dice not in birdfeeder. If any are [rodent], gain 1 [rodent] and cache it on this card.</t>
  </si>
  <si>
    <t>American Oystercatcher</t>
  </si>
  <si>
    <t>Black Redstart</t>
  </si>
  <si>
    <t>Haematopus palliatus</t>
  </si>
  <si>
    <t>Draw [card] equal to the number of players +1. Starting with you and proceeding clockwise, each player selects 1 of those cards and places it in their hand. You keep the extra card.</t>
  </si>
  <si>
    <t>Phoenicurus ochruros</t>
  </si>
  <si>
    <t>Teal</t>
  </si>
  <si>
    <t>Choose a habitat with no [egg]. Lay 1 [egg] on each bird in that habitat.</t>
  </si>
  <si>
    <t>Wild</t>
  </si>
  <si>
    <t>American Redstart</t>
  </si>
  <si>
    <t>Setophaga ruticilla</t>
  </si>
  <si>
    <t>swiftstart</t>
  </si>
  <si>
    <t>Gain 1 [wild] from the birdfeeder.</t>
  </si>
  <si>
    <t>Black Woodpecker</t>
  </si>
  <si>
    <t>Dryocopus martius</t>
  </si>
  <si>
    <t>Food-related</t>
  </si>
  <si>
    <t>Gain all [invertebrate] that are in the birdfeeder.</t>
  </si>
  <si>
    <t>American Robin</t>
  </si>
  <si>
    <t>Turdus migratorius</t>
  </si>
  <si>
    <t>Black-Headed Gull</t>
  </si>
  <si>
    <t>Chroicocephalus ridibundus</t>
  </si>
  <si>
    <t>Steal 1 [wild] from another player's supply and add it to your own supply. They gain 1 [die] from the birdfeeder.</t>
  </si>
  <si>
    <t xml:space="preserve">American White Pelican </t>
  </si>
  <si>
    <t>Pelecanus erythrorhynchos</t>
  </si>
  <si>
    <t>Discard a [fish] to tuck 2 [card] from the deck behind this bird.</t>
  </si>
  <si>
    <t>Black-Tailed Godwit</t>
  </si>
  <si>
    <t>Limosa limosa</t>
  </si>
  <si>
    <t>Other</t>
  </si>
  <si>
    <t>Draw 1 new bonus card. Then draw 3 [card] and keep 1 of them.</t>
  </si>
  <si>
    <t>American Woodcock</t>
  </si>
  <si>
    <t>Scolopax minor</t>
  </si>
  <si>
    <t>Black-Throated Diver</t>
  </si>
  <si>
    <t>Gavia arctica</t>
  </si>
  <si>
    <t>Discard all remaining face-up [card] and refill the tray. If you do, draw 1 of the new face-up [card].</t>
  </si>
  <si>
    <t>Anhinga</t>
  </si>
  <si>
    <t>Anhinga anhinga</t>
  </si>
  <si>
    <t>Roll all dice not in birdfeeder. If any are [fish], gain 1 [fish] and cache it on this card.</t>
  </si>
  <si>
    <t>Bluethroat</t>
  </si>
  <si>
    <t>Luscinia svecica</t>
  </si>
  <si>
    <t>Choose a food type. All players gain 1 of that food from the supply.</t>
  </si>
  <si>
    <t xml:space="preserve">Anna's Hummingbird </t>
  </si>
  <si>
    <t>Calypte anna</t>
  </si>
  <si>
    <t>Food from Birdfeeder</t>
  </si>
  <si>
    <t>Each player gains 1 [die] from the birdfeeder, starting with the player of your choice.</t>
  </si>
  <si>
    <t>Bonelli's Eagle</t>
  </si>
  <si>
    <t>Aquila fasciata</t>
  </si>
  <si>
    <t>Hunting and Fishing</t>
  </si>
  <si>
    <t>For each [rodent] in this bird's cost, you may pay 1 [card] from your hand instead. If you do, tuck the paid [card] behind this card.</t>
  </si>
  <si>
    <t xml:space="preserve">Ash-Throated Flycatcher </t>
  </si>
  <si>
    <t>Myiarchus cinerascens</t>
  </si>
  <si>
    <t>Lay 1 [egg] on each of your birds with a [cavity] nest.</t>
  </si>
  <si>
    <t>Bullfinch</t>
  </si>
  <si>
    <t>Pyrrhula pyrrhula</t>
  </si>
  <si>
    <t>Reset the birdfeeder. If you do, gain 1 [seed] or [fruit] from the birdfeeder after resetting.</t>
  </si>
  <si>
    <t>Atlantic Puffin</t>
  </si>
  <si>
    <t>Fratercula arctica</t>
  </si>
  <si>
    <t>Carrion Crow</t>
  </si>
  <si>
    <t>Corvus corone</t>
  </si>
  <si>
    <t>Draw 2 new bonus cards and keep 1.</t>
  </si>
  <si>
    <t>Choose any 1 player (including yourself). Cache 1 [rodent] from the supply on this bird for each [predator] that player has.</t>
  </si>
  <si>
    <t>Cetti's Warbler</t>
  </si>
  <si>
    <t>Cettia cetti</t>
  </si>
  <si>
    <t>Draw 2 [card] from the deck. Tuck 1 behind this bird and keep the other.</t>
  </si>
  <si>
    <t>This bird counts double toward the end-of-round goal, if it qualifies for the goal.</t>
  </si>
  <si>
    <t xml:space="preserve">Baird's Sparrow </t>
  </si>
  <si>
    <t>Coal Tit</t>
  </si>
  <si>
    <t>Ammodramus bairdii</t>
  </si>
  <si>
    <t>Periparus ater</t>
  </si>
  <si>
    <t>Gain 1 [seed] from the supply and cache it on this card. At any time, you may spend [seed] cached on this card.</t>
  </si>
  <si>
    <t>Lay 1 [egg] on any bird.</t>
  </si>
  <si>
    <t>Common Blackbird</t>
  </si>
  <si>
    <t>Turdus merula</t>
  </si>
  <si>
    <t xml:space="preserve">Bald Eagle </t>
  </si>
  <si>
    <t>Place this bird sideways, so that it covers 2 [forest] spaces. Pay the lower egg cost.</t>
  </si>
  <si>
    <t>Haliaeetus leucocephalus</t>
  </si>
  <si>
    <t>Gain all [fish] that are in the birdfeeder.</t>
  </si>
  <si>
    <t>Common Buzzard</t>
  </si>
  <si>
    <t>Buteo buteo</t>
  </si>
  <si>
    <t>Hunting and fishing</t>
  </si>
  <si>
    <t>Instead of paying any costs, you may play this bird on top of another bird on your player mat. Discard any eggs and food from that bird. It becomes a tucked card.</t>
  </si>
  <si>
    <t xml:space="preserve">Baltimore Oriole </t>
  </si>
  <si>
    <t>Icterus galbula</t>
  </si>
  <si>
    <t>All players gain 1 [fruit] from the supply.</t>
  </si>
  <si>
    <t>Common Chaffinch</t>
  </si>
  <si>
    <t>Fringilla coelebs</t>
  </si>
  <si>
    <t>Choose 1-5 birds in this habitat. Tuck 1 [card] from your hand behind each.</t>
  </si>
  <si>
    <t>Barn Owl</t>
  </si>
  <si>
    <t>Tyto alba</t>
  </si>
  <si>
    <t>Common Chiffchaff</t>
  </si>
  <si>
    <t>Phylloscopus collybita</t>
  </si>
  <si>
    <t>Barn Swallow</t>
  </si>
  <si>
    <t>Hirundo rustica</t>
  </si>
  <si>
    <t>Common Cuckoo</t>
  </si>
  <si>
    <t>Cuculus canorus</t>
  </si>
  <si>
    <t>When another player takes the "lay eggs" action, this bird lays 1 [egg] on another bird with a [bowl] or [ground] nest.</t>
  </si>
  <si>
    <t>Barred Owl</t>
  </si>
  <si>
    <t>Strix varia</t>
  </si>
  <si>
    <t>Look at a [card] from the deck. If &lt;75cm, tuck it behind this bird. If not, discard it.</t>
  </si>
  <si>
    <t>Common Goldeneye</t>
  </si>
  <si>
    <t>Bucephala clangula</t>
  </si>
  <si>
    <t>Lay 1 [egg] on this bird for each other bird with a [cavity] nest that you have.</t>
  </si>
  <si>
    <t xml:space="preserve">Barrow's Goldeneye </t>
  </si>
  <si>
    <t>Bucephala islandica</t>
  </si>
  <si>
    <t>When another player takes the "lay eggs" action, this bird lays 1 [egg] on another bird with a [cavity] nest.</t>
  </si>
  <si>
    <t>Common Kingfisher</t>
  </si>
  <si>
    <t>Alcedo atthis</t>
  </si>
  <si>
    <t>Steal 1 [fish] from another player's supply and cache it on this bird. They gain 1 [die] from the birdfeeder.</t>
  </si>
  <si>
    <t>Bell's Vireo</t>
  </si>
  <si>
    <t>Vireo bellii</t>
  </si>
  <si>
    <t>Common Little Bittern</t>
  </si>
  <si>
    <t>Ixobrychus minutus</t>
  </si>
  <si>
    <t>Gain 1 face-up [card] that can live in [grassland].</t>
  </si>
  <si>
    <t xml:space="preserve">Belted Kingfisher </t>
  </si>
  <si>
    <t>Megaceryle alcyon</t>
  </si>
  <si>
    <t>When another player plays a [wetland] bird, gain 1 [fish] from the supply.</t>
  </si>
  <si>
    <t>Common Moorhen</t>
  </si>
  <si>
    <t>Gallinula chloropus</t>
  </si>
  <si>
    <t>Discard 1 [wild] from your supply. If you do, play another bird in your [wetland]. Pay its normal food and egg cost.</t>
  </si>
  <si>
    <t>Bewick's Wren</t>
  </si>
  <si>
    <t>Thryomanes bewickii</t>
  </si>
  <si>
    <t>If this bird is to the right of all other birds in its habitat, move it to another habitat.</t>
  </si>
  <si>
    <t>Common Nightingale</t>
  </si>
  <si>
    <t>Luscinia megarhynchos</t>
  </si>
  <si>
    <t>Common Starling</t>
  </si>
  <si>
    <t>Sturnus vulgaris</t>
  </si>
  <si>
    <t>Discard up to 5 [wild] from your supply. For each, tuck 1 [card] from the deck behind this bird.</t>
  </si>
  <si>
    <t xml:space="preserve">Black Skimmer </t>
  </si>
  <si>
    <t>Rynchops niger</t>
  </si>
  <si>
    <t>Common Swift</t>
  </si>
  <si>
    <t>Apus apus</t>
  </si>
  <si>
    <t>Discard up to 5 [invertebrate] from your supply. For each, tuck 1 [card] from the deck behind this bird.</t>
  </si>
  <si>
    <t>Corsican Nuthatch</t>
  </si>
  <si>
    <t>Sitta whiteheadi</t>
  </si>
  <si>
    <t>Draw 1 new bonus card. Then gain 1 [die] from the birdfeeder.</t>
  </si>
  <si>
    <t>Black Tern</t>
  </si>
  <si>
    <t>Chlidonias niger</t>
  </si>
  <si>
    <t>Draw 1 [card]. If you do, discard 1 [card] from your hand at the end of your turn.</t>
  </si>
  <si>
    <t>Dunnock</t>
  </si>
  <si>
    <t>Prunella modularis</t>
  </si>
  <si>
    <t>Choose 1 other player. For each action cube on their [grassland], lay 1 [egg] on this bird.</t>
  </si>
  <si>
    <t xml:space="preserve">Black Vulture </t>
  </si>
  <si>
    <t>Coragyps atratus</t>
  </si>
  <si>
    <t>When another player's predator succeeds, gain 1 [die] from the birdfeeder.</t>
  </si>
  <si>
    <t>Eastern Imperial Eagle</t>
  </si>
  <si>
    <t>Aquila heliaca</t>
  </si>
  <si>
    <t>Eleonora's Falcon</t>
  </si>
  <si>
    <t>Falco eleonorae</t>
  </si>
  <si>
    <t>Roll all dice not in the birdfeeder. If any are [rodent], place 1 [egg] on this card.</t>
  </si>
  <si>
    <t>Black-Bellied Whistling Duck</t>
  </si>
  <si>
    <t>Dendrocygna autumnalis</t>
  </si>
  <si>
    <t>Discard 1 [seed] to tuck 2 [card] from the deck behind this bird.</t>
  </si>
  <si>
    <t>Eurasian Collared-Dove</t>
  </si>
  <si>
    <t>Streptopelia decaocto</t>
  </si>
  <si>
    <t xml:space="preserve">Black-Billed Magpie </t>
  </si>
  <si>
    <t>Pica hudsonia</t>
  </si>
  <si>
    <t>Eurasian Golden Oriole</t>
  </si>
  <si>
    <t>Oriolus oriolus</t>
  </si>
  <si>
    <t>When another player takes the "gain food" action, gain 1 [invertebrate] or [fruit] from the birdfeeder at the end of their turn.</t>
  </si>
  <si>
    <t>Black-Chinned Hummingbird</t>
  </si>
  <si>
    <t>Archilochus alexandri</t>
  </si>
  <si>
    <t>All players gain a [fruit] from the supply.</t>
  </si>
  <si>
    <t>Eurasian Green Woodpecker</t>
  </si>
  <si>
    <t xml:space="preserve">Black-Crowned Night-Heron </t>
  </si>
  <si>
    <t>Picus viridis</t>
  </si>
  <si>
    <t>Nycticorax nycticorax</t>
  </si>
  <si>
    <t>Eurasian Hobby</t>
  </si>
  <si>
    <t>Falco subbuteo</t>
  </si>
  <si>
    <t xml:space="preserve">Black-Necked Stilt </t>
  </si>
  <si>
    <t>Himantopus mexicanus</t>
  </si>
  <si>
    <t>Draw 2 [card].</t>
  </si>
  <si>
    <t>Eurasian Jay</t>
  </si>
  <si>
    <t>Garrulus glandarius</t>
  </si>
  <si>
    <t>Steal 1 [seed] from another player's supply and cache it on this bird. They gain 1 [die] from the birdfeeder.</t>
  </si>
  <si>
    <t>Eurasian Magpie</t>
  </si>
  <si>
    <t>Pica pica</t>
  </si>
  <si>
    <t>Choose 1 other player. For each action cube in their [grassland], cache 1 [wild] from the supply on any of your birds.</t>
  </si>
  <si>
    <t>Eurasian Nutcracker</t>
  </si>
  <si>
    <t>Nucifraga caryocatactes</t>
  </si>
  <si>
    <t>Choose 1-5 birds in your [forest]. Cache 1 [seed] from your supply on each.</t>
  </si>
  <si>
    <t>Blue Grosbeak</t>
  </si>
  <si>
    <t>Passerina caerulea</t>
  </si>
  <si>
    <t>Eurasian Nuthatch</t>
  </si>
  <si>
    <t>Sitta europaea</t>
  </si>
  <si>
    <t>Blue Jay</t>
  </si>
  <si>
    <t>Cyanocitta cristata</t>
  </si>
  <si>
    <t>Eurasian Sparrowhawk</t>
  </si>
  <si>
    <t>Accipiter nisus</t>
  </si>
  <si>
    <t xml:space="preserve">Blue-Gray Gnatcatcher </t>
  </si>
  <si>
    <t>Polioptila caerulea</t>
  </si>
  <si>
    <t>Gain 1 [invertebrate] from the supply.</t>
  </si>
  <si>
    <t>Eurasian Tree Sparrow</t>
  </si>
  <si>
    <t>Passer montanus</t>
  </si>
  <si>
    <t>When another player takes the "gain food" action, gain 1 [seed] from the birdfeeder at the end of their turn.</t>
  </si>
  <si>
    <t>Blue-Winged Warbler</t>
  </si>
  <si>
    <t>Vermivora cyanoptera</t>
  </si>
  <si>
    <t>European Bee-Eater</t>
  </si>
  <si>
    <t>Merops apiaster</t>
  </si>
  <si>
    <t>Reset the birdfeeder. If you do, gain 1 [invertebrate] from the birdfeeder after resetting.</t>
  </si>
  <si>
    <t>European Goldfinch</t>
  </si>
  <si>
    <t>Carduelis carduelis</t>
  </si>
  <si>
    <t>When another player tucks a [card] for any reason, tuck 1 [card] from the deck behind this bird.</t>
  </si>
  <si>
    <t>Bobolink</t>
  </si>
  <si>
    <t>Dolichonyx oryzivorus</t>
  </si>
  <si>
    <t>Lay 1 [egg] on each of your birds with a [ground] nest.</t>
  </si>
  <si>
    <t>European Honey Buzzard</t>
  </si>
  <si>
    <t>Pernis apivorus</t>
  </si>
  <si>
    <t>Reset the birdfeeder. If you do, gain all [invertebrate] in the birdfeeder after resetting.</t>
  </si>
  <si>
    <t>European Robin</t>
  </si>
  <si>
    <t>Erithacus rubecula</t>
  </si>
  <si>
    <t>From the supply, gain 1 food of a type you already gained this turn.</t>
  </si>
  <si>
    <t>Brant</t>
  </si>
  <si>
    <t>Branta bernicla</t>
  </si>
  <si>
    <t>Draw the 3 face-up [card] in the bird tray.</t>
  </si>
  <si>
    <t>European Roller</t>
  </si>
  <si>
    <t>Coracias garrulus</t>
  </si>
  <si>
    <t>Place this bird sideways, so that it covers 2 [grassland] spaces. Pay the lower egg cost.</t>
  </si>
  <si>
    <t xml:space="preserve">Brewer's Blackbird </t>
  </si>
  <si>
    <t>Euphagus cyanocephalus</t>
  </si>
  <si>
    <t>European Turtle Dove</t>
  </si>
  <si>
    <t>Streptopelia turtur</t>
  </si>
  <si>
    <t>Tuck a [card] from your hand behind this bird. If you do, also lay 1 [egg] on this bird.</t>
  </si>
  <si>
    <t>Draw 1 new bonus card. Then gain 1 [die] from the birdfeeder, lay 1 [egg] on any bird, or draw 1 [card].</t>
  </si>
  <si>
    <t>Broad-Winged Hawk</t>
  </si>
  <si>
    <t>Buteo platypterus</t>
  </si>
  <si>
    <t>Goldcrest</t>
  </si>
  <si>
    <t>Regulus regulus</t>
  </si>
  <si>
    <t>Discard 1 [card] from your hand. If you do, play another bird in your [forest]. Pay its normal food and egg cost.</t>
  </si>
  <si>
    <t>Roll all dice not in birdfeeder. If any are a [rodent], gain 1 [rodent] and cache it on this card.</t>
  </si>
  <si>
    <t xml:space="preserve">Bronzed Cowbird </t>
  </si>
  <si>
    <t>Molothrus aeneus</t>
  </si>
  <si>
    <t>When another player takes the "lay eggs" action, this bird lays 1 [egg] on another bird with a [bowl] nest.</t>
  </si>
  <si>
    <t>Great Crested Grebe</t>
  </si>
  <si>
    <t>Podiceps cristatus</t>
  </si>
  <si>
    <t>None</t>
  </si>
  <si>
    <t>Draw 1 [card] for each empty card slot in this row. At the end of your turn, keep 1 and discard the rest.</t>
  </si>
  <si>
    <t>Brown Pelican</t>
  </si>
  <si>
    <t>Pelecanus occidentalis</t>
  </si>
  <si>
    <t>Gain 3 [fish] from the supply.</t>
  </si>
  <si>
    <t>Great Tit</t>
  </si>
  <si>
    <t>Parus major</t>
  </si>
  <si>
    <t>Reset the birdfeeder. If you do, gain 1 [die] from the birdfeeder after resetting.</t>
  </si>
  <si>
    <t xml:space="preserve">Brown-Headed Cowbird </t>
  </si>
  <si>
    <t>Molothrus ater</t>
  </si>
  <si>
    <t>Greater Flamingo</t>
  </si>
  <si>
    <t>Phoenicopterus roseus</t>
  </si>
  <si>
    <t>Choose 1 other player. For each action cube on their [wetland], tuck 1 [card] from your hand behind this bird, then draw an equal number of [card].</t>
  </si>
  <si>
    <t>Grey Heron</t>
  </si>
  <si>
    <t>Ardea cinerea</t>
  </si>
  <si>
    <t>Place this bird sideways, so that it covers 2 [wetland] spaces. Pay the lower egg cost.</t>
  </si>
  <si>
    <t xml:space="preserve">Burrowing Owl </t>
  </si>
  <si>
    <t>Athene cunicularia</t>
  </si>
  <si>
    <t>Greylag Goose</t>
  </si>
  <si>
    <t>Anser anser</t>
  </si>
  <si>
    <t>Bushtit</t>
  </si>
  <si>
    <t>Psaltriparus minimus</t>
  </si>
  <si>
    <t>Griffon Vulture</t>
  </si>
  <si>
    <t>Gyps fulvus</t>
  </si>
  <si>
    <t>California Condor</t>
  </si>
  <si>
    <t>Gymnogyps californianus</t>
  </si>
  <si>
    <t>Hawfinch</t>
  </si>
  <si>
    <t>Coccothraustes coccothraustes</t>
  </si>
  <si>
    <t>Reset the birdfeeder. If you do, gain 1 [seed] from the birdfeeder after resetting.</t>
  </si>
  <si>
    <t xml:space="preserve">California Quail </t>
  </si>
  <si>
    <t>Callipepla californica</t>
  </si>
  <si>
    <t>Lay 1 [egg] on this bird.</t>
  </si>
  <si>
    <t>Hooded Crow</t>
  </si>
  <si>
    <t>Corvus cornix</t>
  </si>
  <si>
    <t>Choose 1 other player. For each action cube on their [grassland], tuck 1 [card] from your hand behind this bird, then draw an equal number of [card].</t>
  </si>
  <si>
    <t xml:space="preserve">Canada Goose </t>
  </si>
  <si>
    <t>Branta canadensis</t>
  </si>
  <si>
    <t>House Sparrow</t>
  </si>
  <si>
    <t>Passer domesticus</t>
  </si>
  <si>
    <t>Discard up to 5 [seed] from your supply. For each, tuck 1 [card] from the deck behind this bird.</t>
  </si>
  <si>
    <t>Canvasback</t>
  </si>
  <si>
    <t>Aythya valisineria</t>
  </si>
  <si>
    <t>All players draw 1 [card] from the deck.</t>
  </si>
  <si>
    <t>Lesser Whitethroat</t>
  </si>
  <si>
    <t>Sylvia curruca</t>
  </si>
  <si>
    <t xml:space="preserve">Carolina Chickadee </t>
  </si>
  <si>
    <t>Poecile carolinensis</t>
  </si>
  <si>
    <t>Gain 1 [seed] from the supply and cache it on this card.</t>
  </si>
  <si>
    <t>Little Bustard</t>
  </si>
  <si>
    <t>Tetrax tetrax</t>
  </si>
  <si>
    <t>Draw 1 new bonus card. Then gain 1 [card] or lay 1 [egg] on any bird.</t>
  </si>
  <si>
    <t>Carolina Wren</t>
  </si>
  <si>
    <t>Thryothorus ludovicianus</t>
  </si>
  <si>
    <t>Little Owl</t>
  </si>
  <si>
    <t>Athene noctua</t>
  </si>
  <si>
    <t>Steal 1 [rodent] from another player's supply and cache it on this bird. They gain 1 [die] from the birdfeeder.</t>
  </si>
  <si>
    <t>Long-Tailed Tit</t>
  </si>
  <si>
    <t>Aegithalos caudatus</t>
  </si>
  <si>
    <t>Moltoni's Warbler</t>
  </si>
  <si>
    <t>Sylvia subalpina</t>
  </si>
  <si>
    <t>Cassin's Finch</t>
  </si>
  <si>
    <t>Haemorhous cassinii</t>
  </si>
  <si>
    <t>If you used all 4 types of actions this round, play another bird. Pay its normal food and egg cost.</t>
  </si>
  <si>
    <t>Montagu's Harrier</t>
  </si>
  <si>
    <t>Circus pygargus</t>
  </si>
  <si>
    <t xml:space="preserve">Cassin's Sparrow </t>
  </si>
  <si>
    <t>Peucaea cassinii</t>
  </si>
  <si>
    <t>Mute Swan</t>
  </si>
  <si>
    <t>Cygnus olor</t>
  </si>
  <si>
    <t>Choose 1-3 birds in your [wetland]. Tuck 1 [card] from your hand behind each. If you tuck at least 1 card, draw 1 [card].</t>
  </si>
  <si>
    <t>Cedar Waxwing</t>
  </si>
  <si>
    <t>Bombycilla cedrorum</t>
  </si>
  <si>
    <t>Tuck a [card] from your hand behind this bird. If you do, gain 1 [fruit] from the supply.</t>
  </si>
  <si>
    <t>Northern Gannet</t>
  </si>
  <si>
    <t>Morus bassanus</t>
  </si>
  <si>
    <t>Roll all dice not in birdfeeder. If any are a [fish], gain that many [fish] from the supply and cache them on this bird.</t>
  </si>
  <si>
    <t xml:space="preserve">Cerulean Warbler </t>
  </si>
  <si>
    <t>Setophaga cerulea</t>
  </si>
  <si>
    <t>Northern Goshawk</t>
  </si>
  <si>
    <t>Accipiter gentilis</t>
  </si>
  <si>
    <t>Parrot Crossbill</t>
  </si>
  <si>
    <t>Loxia pytyopsittacus</t>
  </si>
  <si>
    <t>Remove any 1 [die] from the birdfeeder, then gain 1 [seed] from the supply.</t>
  </si>
  <si>
    <t xml:space="preserve">Chestnut-Collared Longspur </t>
  </si>
  <si>
    <t>Calcarius ornatus</t>
  </si>
  <si>
    <t>Red Kite</t>
  </si>
  <si>
    <t>Milvus milvus</t>
  </si>
  <si>
    <t>Chihuahuan Raven</t>
  </si>
  <si>
    <t>Corvus cryptoleucus</t>
  </si>
  <si>
    <t>Discard 1 [egg] from any of your other birds to gain 2 [wild] from the supply.</t>
  </si>
  <si>
    <t>Red Knot</t>
  </si>
  <si>
    <t>Calidris canutus</t>
  </si>
  <si>
    <t>Chimney Swift</t>
  </si>
  <si>
    <t>Chaetura pelagica</t>
  </si>
  <si>
    <t>Red-Backed Shrike</t>
  </si>
  <si>
    <t>Lanius collurio</t>
  </si>
  <si>
    <t>Steal 1 [invertebrate] from another player's supply and cache it on this bird. They gain 1 [die] from the birdfeeder.</t>
  </si>
  <si>
    <t xml:space="preserve">Chipping Sparrow </t>
  </si>
  <si>
    <t>Spizella passerina</t>
  </si>
  <si>
    <t>Red-Legged Partridge</t>
  </si>
  <si>
    <t>Alectoris rufa</t>
  </si>
  <si>
    <t>Lay 1 [egg] on each bird in this column, including this one.</t>
  </si>
  <si>
    <t xml:space="preserve">Clark's Grebe </t>
  </si>
  <si>
    <t>Aechmophorus clarkii</t>
  </si>
  <si>
    <t>Ruff</t>
  </si>
  <si>
    <t>Calidris pugnax</t>
  </si>
  <si>
    <t>Tuck up to 3 [card] from your hand behind this bird. Draw 1 [card] for each card you tucked.</t>
  </si>
  <si>
    <t>Savi's Warbler</t>
  </si>
  <si>
    <t>Locustella luscinioides</t>
  </si>
  <si>
    <t xml:space="preserve">Clark's Nutcracker </t>
  </si>
  <si>
    <t>Nucifraga columbiana</t>
  </si>
  <si>
    <t>Draw 2 [card]. All other players draw 1 [card] from the deck.</t>
  </si>
  <si>
    <t>Short-Toed Treecreeper</t>
  </si>
  <si>
    <t>Certhia brachydactyla</t>
  </si>
  <si>
    <t>Discard 1 [egg] from any bird. If you do, play another bird in your [forest]. Pay its normal food and egg cost.</t>
  </si>
  <si>
    <t>Snow Bunting</t>
  </si>
  <si>
    <t>Plectrophenax nivalis</t>
  </si>
  <si>
    <t>Tucking</t>
  </si>
  <si>
    <t>When another player tucks a [card] for any reason, tuck 1 [card] from your hand behind this bird, then draw 1 [card] at the end of their turn.</t>
  </si>
  <si>
    <t>Snowy Owl</t>
  </si>
  <si>
    <t>Bubo scandiacus</t>
  </si>
  <si>
    <t>Squacco Heron</t>
  </si>
  <si>
    <t>Ardeola ralloides</t>
  </si>
  <si>
    <t>Gain 1 face-up [card] that can live in [wetland].</t>
  </si>
  <si>
    <t>Thekla's Lark</t>
  </si>
  <si>
    <t>Galerida theklae</t>
  </si>
  <si>
    <t>Discard 1 [seed] from your supply. If you do, lay 2 [egg] on this bird.</t>
  </si>
  <si>
    <t>White Stork</t>
  </si>
  <si>
    <t>Ciconia ciconia</t>
  </si>
  <si>
    <t>White Wagtail</t>
  </si>
  <si>
    <t>Motacilla alba</t>
  </si>
  <si>
    <t xml:space="preserve">Common Grackle </t>
  </si>
  <si>
    <t>Quiscalus quiscula</t>
  </si>
  <si>
    <t>White-Backed Woodpecker</t>
  </si>
  <si>
    <t>Dendrocopos leucotos</t>
  </si>
  <si>
    <t>Gain 1 [die] from the birdfeeder.</t>
  </si>
  <si>
    <t>White-Throated Dipper</t>
  </si>
  <si>
    <t>Cinclus cinclus</t>
  </si>
  <si>
    <t>Wilson's Storm Petrel</t>
  </si>
  <si>
    <t>Oceanites oceanicus</t>
  </si>
  <si>
    <t>Common Loon</t>
  </si>
  <si>
    <t>Gavia immer</t>
  </si>
  <si>
    <t>Yellowhammer</t>
  </si>
  <si>
    <t>Emberiza citrinella</t>
  </si>
  <si>
    <t xml:space="preserve">Common Merganser </t>
  </si>
  <si>
    <t>Mergus merganser</t>
  </si>
  <si>
    <t xml:space="preserve">Common Nighthawk </t>
  </si>
  <si>
    <t>Chordeiles minor</t>
  </si>
  <si>
    <t>Common Raven</t>
  </si>
  <si>
    <t>Corvus corax</t>
  </si>
  <si>
    <t xml:space="preserve">Common Yellowthroat </t>
  </si>
  <si>
    <t>Geothlypis trichas</t>
  </si>
  <si>
    <t>Draw 2 [card]. If you do, discard 1 [card] from your hand at the end of your turn.</t>
  </si>
  <si>
    <t>Red-Crowned Crane</t>
  </si>
  <si>
    <t>Grus japonensis</t>
  </si>
  <si>
    <t>chinesepromo</t>
  </si>
  <si>
    <t>Draw 3 new bonus cards and keep 1.</t>
  </si>
  <si>
    <t xml:space="preserve">Cooper's Hawk </t>
  </si>
  <si>
    <t>Accipiter cooperii</t>
  </si>
  <si>
    <t>Dark-Eyed Junco</t>
  </si>
  <si>
    <t>Junco hyemalis</t>
  </si>
  <si>
    <t>Tuck a [card] from your hand behind this bird. If you do, gain 1 [seed] from the supply.</t>
  </si>
  <si>
    <t>Dickcissel</t>
  </si>
  <si>
    <t>Spiza americana</t>
  </si>
  <si>
    <t xml:space="preserve">Double-Crested Cormorant </t>
  </si>
  <si>
    <t>Phalacrocorax auritus</t>
  </si>
  <si>
    <t>Discard [fish] to tuck 2 [card] from the deck behind this bird.</t>
  </si>
  <si>
    <t xml:space="preserve">Downy Woodpecker </t>
  </si>
  <si>
    <t>Picoides pubescens</t>
  </si>
  <si>
    <t>Play a second bird in your [forest]. Pay its normal cost.</t>
  </si>
  <si>
    <t>Eastern Bluebird</t>
  </si>
  <si>
    <t>Sialia sialis</t>
  </si>
  <si>
    <t>Play a second bird in your [grassland]. Pay its normal cost.</t>
  </si>
  <si>
    <t>Name</t>
  </si>
  <si>
    <t>Expansion</t>
  </si>
  <si>
    <t>Automa</t>
  </si>
  <si>
    <t>Condition</t>
  </si>
  <si>
    <t>Explanatory text</t>
  </si>
  <si>
    <t>VP</t>
  </si>
  <si>
    <t>%</t>
  </si>
  <si>
    <t>core</t>
  </si>
  <si>
    <t>Birds with body parts in their names</t>
  </si>
  <si>
    <t>Body parts include back, beak, belly, bill, breast, cap, chin, collar, crest, crown, eye, face, head, leg, neck, rump, shoulder, tail, throat, toe, wing</t>
  </si>
  <si>
    <t>Birds worth less than 4 points</t>
  </si>
  <si>
    <t>Behaviorist</t>
  </si>
  <si>
    <t>For each column that contains birds with 3 different power colors:</t>
  </si>
  <si>
    <t>Birds with no power count as white.</t>
  </si>
  <si>
    <t>-</t>
  </si>
  <si>
    <t>Birds that can live in multiple habitats</t>
  </si>
  <si>
    <t>Birds with a [flocking] power</t>
  </si>
  <si>
    <t>Eastern Kingbird</t>
  </si>
  <si>
    <t>Tyrannus tyrannus</t>
  </si>
  <si>
    <t>Birds that eat [seed]</t>
  </si>
  <si>
    <t>Breeding Manager</t>
  </si>
  <si>
    <t>When another player plays a [forest] bird, gain 1 [invertebrate] from the supply.</t>
  </si>
  <si>
    <t>Birds that have at least 4 eggs laid on them</t>
  </si>
  <si>
    <t>Birds with geography terms in their name</t>
  </si>
  <si>
    <t>Terms include American, Atlantic, Baltimore, California, Canada, Carolina, Chihuahua, Corsican, Eastern, Eurasian, European, Inca, Mississippi, Moor, Mountain, Northern, Prairie, Sandhill, Savannah, Western</t>
  </si>
  <si>
    <t>Birds with tucked cards</t>
  </si>
  <si>
    <t>Birds with a food cost of 3 food</t>
  </si>
  <si>
    <t>Ecologist</t>
  </si>
  <si>
    <t>Birds in your habitat with the fewest birds.</t>
  </si>
  <si>
    <t>Ties count.</t>
  </si>
  <si>
    <t>Birds with [ground] nests</t>
  </si>
  <si>
    <t>Birds must have a [ground] or [star] nest symbol.</t>
  </si>
  <si>
    <t>Ethologist</t>
  </si>
  <si>
    <t xml:space="preserve">Eastern Phoebe </t>
  </si>
  <si>
    <t>Sayornis phoebe</t>
  </si>
  <si>
    <t>In any one habitat:</t>
  </si>
  <si>
    <t>All players gain 1 [invertebrate] from the supply.</t>
  </si>
  <si>
    <t>Birds with a [predator] power</t>
  </si>
  <si>
    <t>Birds that eat [fish]</t>
  </si>
  <si>
    <t>Birds that eat only [invertebrate]</t>
  </si>
  <si>
    <t>Birds that can only live in [forest]</t>
  </si>
  <si>
    <t>Birds named after a person</t>
  </si>
  <si>
    <t>Any bird with an 's in its name.</t>
  </si>
  <si>
    <t>Birds with wingspans over 65 cm</t>
  </si>
  <si>
    <t>Birds with [cavity] nests</t>
  </si>
  <si>
    <t>Birds must have a [cavity] or [star] nest symbol.</t>
  </si>
  <si>
    <t>Omnivore Specialist</t>
  </si>
  <si>
    <t>Birds that eat [wild]</t>
  </si>
  <si>
    <t>Any bird that specifically has a [wild] symbol as part of its food cost.</t>
  </si>
  <si>
    <t>Oologist</t>
  </si>
  <si>
    <t xml:space="preserve">Eastern Screech Owl </t>
  </si>
  <si>
    <t>Megascops asio</t>
  </si>
  <si>
    <t>Birds that have at least 1 egg laid on them</t>
  </si>
  <si>
    <t>Birds with wingspans 30 cm or less</t>
  </si>
  <si>
    <t>Birds with colors in their names</t>
  </si>
  <si>
    <t>Colors include ash, black, blue, bronze, brown, cerulean, chestnut, coal, ferruginous, gold, gray, grey, green, honey, indigo, lazuli, purple, red, rose, roseate, ruby, ruddy, rufous, snowy, violet, white, yellow</t>
  </si>
  <si>
    <t>Birds with [platform] nests</t>
  </si>
  <si>
    <t>Birds must have a [platform] or [star] nest symbol.</t>
  </si>
  <si>
    <t>Birds that can only live in [grassland]</t>
  </si>
  <si>
    <t>Birds that eat [rodent]</t>
  </si>
  <si>
    <t>Visionary Leader</t>
  </si>
  <si>
    <t>Bird cards in hand at end of game</t>
  </si>
  <si>
    <t>Birds that eat [fruit]</t>
  </si>
  <si>
    <t>Birds that can only live in [wetland]</t>
  </si>
  <si>
    <t>Birds with [bowl] nests</t>
  </si>
  <si>
    <t>Birds must have a [bowl] or [star] nest symbol.</t>
  </si>
  <si>
    <t>[automa] Autwitcher</t>
  </si>
  <si>
    <t>Birds that are worth 3 or 4 points</t>
  </si>
  <si>
    <t>The automa keeps up to 2 of them (higher value first).</t>
  </si>
  <si>
    <t>[automa] RASPB Life Fellow</t>
  </si>
  <si>
    <t>Birds that are worth 5, 6, or 7 points</t>
  </si>
  <si>
    <t>The automa keeps the highest valued one.</t>
  </si>
  <si>
    <t xml:space="preserve">Ferruginous Hawk </t>
  </si>
  <si>
    <t>Buteo regalis</t>
  </si>
  <si>
    <t>Fish Crow</t>
  </si>
  <si>
    <t>Corvus ossifragus</t>
  </si>
  <si>
    <t xml:space="preserve">Forster's Tern </t>
  </si>
  <si>
    <t>Sterna forsteri</t>
  </si>
  <si>
    <t xml:space="preserve">Franklin's Gull </t>
  </si>
  <si>
    <t>Leucophaeus pipixcan</t>
  </si>
  <si>
    <t>Discard 1 [egg] to draw 2 [card].</t>
  </si>
  <si>
    <t>Golden Eagle</t>
  </si>
  <si>
    <t>Aquila chrysaetos</t>
  </si>
  <si>
    <t>Look at a [card] from the deck. If &lt;100cm, tuck it behind this bird. If not, discard it.</t>
  </si>
  <si>
    <t xml:space="preserve">Grasshopper Sparrow </t>
  </si>
  <si>
    <t>Ammodramus savannarum</t>
  </si>
  <si>
    <t>Gray Catbird</t>
  </si>
  <si>
    <t>Dumetella carolinensis</t>
  </si>
  <si>
    <t>Repeat a brown power on one other bird in this habitat.</t>
  </si>
  <si>
    <t>Great Blue Heron</t>
  </si>
  <si>
    <t>Ardea herodias</t>
  </si>
  <si>
    <t>Play a second bird in your [wetland]. Pay its normal cost.</t>
  </si>
  <si>
    <t xml:space="preserve">Great Crested Flycatcher </t>
  </si>
  <si>
    <t>Myiarchus crinitus</t>
  </si>
  <si>
    <t>Gain 1 [invertebrate] from the birdfeeder, if there is one.</t>
  </si>
  <si>
    <t>Great Egret</t>
  </si>
  <si>
    <t>Ardea alba</t>
  </si>
  <si>
    <t xml:space="preserve">Great Horned Owl </t>
  </si>
  <si>
    <t>Bubo virginianus</t>
  </si>
  <si>
    <t xml:space="preserve">Greater Prairie Chicken </t>
  </si>
  <si>
    <t>Tympanuchus cupido</t>
  </si>
  <si>
    <t xml:space="preserve">Greater Roadrunner </t>
  </si>
  <si>
    <t>Geococcyx californianus</t>
  </si>
  <si>
    <t>Look at a [card] from the deck. If &lt;50cm, tuck it behind this bird. If not, discard it.</t>
  </si>
  <si>
    <t>Green Heron</t>
  </si>
  <si>
    <t>Butorides virescens</t>
  </si>
  <si>
    <t>Hermit Thrush</t>
  </si>
  <si>
    <t>Catharus guttatus</t>
  </si>
  <si>
    <t>Player(s) with fewest [forest] birds gain 1 [die] from birdfeeder.</t>
  </si>
  <si>
    <t>Hooded Merganser</t>
  </si>
  <si>
    <t>Lophodytes cucullatus</t>
  </si>
  <si>
    <t>Repeat 1 [predator] power in this habitat.</t>
  </si>
  <si>
    <t>Hooded Warbler</t>
  </si>
  <si>
    <t>Setophaga citrina</t>
  </si>
  <si>
    <t>Horned Lark</t>
  </si>
  <si>
    <t>Eremophila alpestris</t>
  </si>
  <si>
    <t>When another player plays a [grassland] bird, tuck 1 [card] from your hand behind this bird.</t>
  </si>
  <si>
    <t>House Finch</t>
  </si>
  <si>
    <t>Haemorhous mexicanus</t>
  </si>
  <si>
    <t>House Wren</t>
  </si>
  <si>
    <t>Troglodytes aedon</t>
  </si>
  <si>
    <t>Play a second bird in your [grassland] or [forest]. Pay its normal cost.</t>
  </si>
  <si>
    <t>Inca Dove</t>
  </si>
  <si>
    <t>Columbina inca</t>
  </si>
  <si>
    <t>Lay 1 [egg] on each of your birds with a [platform] nest.</t>
  </si>
  <si>
    <t xml:space="preserve">Indigo Bunting </t>
  </si>
  <si>
    <t>Passerina cyanea</t>
  </si>
  <si>
    <t>Gain 1 [invertebrate] or [fruit] from the birdfeeder, if there is one.</t>
  </si>
  <si>
    <t xml:space="preserve">Juniper Titmouse </t>
  </si>
  <si>
    <t>Baeolophus ridgwayi</t>
  </si>
  <si>
    <t>Killdeer</t>
  </si>
  <si>
    <t>Charadrius vociferus</t>
  </si>
  <si>
    <t>King Rail</t>
  </si>
  <si>
    <t>Rallus elegans</t>
  </si>
  <si>
    <t xml:space="preserve">Lazuli Bunting </t>
  </si>
  <si>
    <t>Passerina amoena</t>
  </si>
  <si>
    <t>All players lay 1 [egg] on any 1 [bowl] bird. You may lay 1 [egg] on 1 additional [bowl] bird.</t>
  </si>
  <si>
    <t>Lincoln's Sparrow</t>
  </si>
  <si>
    <t>Melospiza lincolnii</t>
  </si>
  <si>
    <t>Loggerhead Shrike</t>
  </si>
  <si>
    <t>Lanius ludovicianus</t>
  </si>
  <si>
    <t>When another player takes the "gain food" action, if they gain any number of [rodent], also gain 1 [rodent] from the supply and cache it on this card.</t>
  </si>
  <si>
    <t>Mallard</t>
  </si>
  <si>
    <t>Anas platyrhynchos</t>
  </si>
  <si>
    <t>Draw 1 [card].</t>
  </si>
  <si>
    <t>Mississippi Kite</t>
  </si>
  <si>
    <t>Ictinia mississippiensis</t>
  </si>
  <si>
    <t xml:space="preserve">Mountain Bluebird </t>
  </si>
  <si>
    <t>Sialia currucoides</t>
  </si>
  <si>
    <t xml:space="preserve">Mountain Chickadee </t>
  </si>
  <si>
    <t>Poecile gambeli</t>
  </si>
  <si>
    <t xml:space="preserve">Mourning Dove </t>
  </si>
  <si>
    <t>Zenaida macroura</t>
  </si>
  <si>
    <t>Northern Bobwhite</t>
  </si>
  <si>
    <t>Colinus virginianus</t>
  </si>
  <si>
    <t xml:space="preserve">Northern Cardinal </t>
  </si>
  <si>
    <t>Cardinalis cardinalis</t>
  </si>
  <si>
    <t>Gain 1 [fruit] from the supply.</t>
  </si>
  <si>
    <t>Northern Flicker</t>
  </si>
  <si>
    <t>Colaptes auratus</t>
  </si>
  <si>
    <t xml:space="preserve">Northern Harrier </t>
  </si>
  <si>
    <t>Circus cyaneus</t>
  </si>
  <si>
    <t xml:space="preserve">Northern Mockingbird </t>
  </si>
  <si>
    <t>Mimus polyglottos</t>
  </si>
  <si>
    <t xml:space="preserve">Northern Shoveler </t>
  </si>
  <si>
    <t>Spatula clypeata</t>
  </si>
  <si>
    <t>Osprey</t>
  </si>
  <si>
    <t>Pandion haliaetus</t>
  </si>
  <si>
    <t>All players gain 1 [fish] from the supply.</t>
  </si>
  <si>
    <t xml:space="preserve">Painted Bunting </t>
  </si>
  <si>
    <t>Passerina ciris</t>
  </si>
  <si>
    <t>Painted Whitestart</t>
  </si>
  <si>
    <t>Myioborus pictus</t>
  </si>
  <si>
    <t xml:space="preserve">Peregrine Falcon </t>
  </si>
  <si>
    <t>Falco peregrinus</t>
  </si>
  <si>
    <t xml:space="preserve">Pied-Billed Grebe </t>
  </si>
  <si>
    <t>Podilymbus podiceps</t>
  </si>
  <si>
    <t xml:space="preserve">Pileated Woodpecker </t>
  </si>
  <si>
    <t>Dryocopus pileatus</t>
  </si>
  <si>
    <t>All players lay 1 [egg] on any 1 [cavity] bird. You may lay 1 [egg] on 1 additional [cavity] bird.</t>
  </si>
  <si>
    <t>Pine Siskin</t>
  </si>
  <si>
    <t>Spinus pinus</t>
  </si>
  <si>
    <t>Prothonotary Warbler</t>
  </si>
  <si>
    <t>Protonotaria citrea</t>
  </si>
  <si>
    <t xml:space="preserve">Purple Gallinule </t>
  </si>
  <si>
    <t>Porphyrio martinicus</t>
  </si>
  <si>
    <t>Purple Martin</t>
  </si>
  <si>
    <t>Progne subis</t>
  </si>
  <si>
    <t>Pygmy Nuthatch</t>
  </si>
  <si>
    <t>Sitta pygmaea</t>
  </si>
  <si>
    <t>Tuck a [card] from your hand behind this bird. If you do, gain 1 [invertebrate] or 1 [seed] from the supply.</t>
  </si>
  <si>
    <t>Red Crossbill</t>
  </si>
  <si>
    <t>Loxia curvirostra</t>
  </si>
  <si>
    <t>All players gain 1 [seed] from the supply.</t>
  </si>
  <si>
    <t xml:space="preserve">Red-Bellied Woodpecker </t>
  </si>
  <si>
    <t>Melanerpes carolinus</t>
  </si>
  <si>
    <t>Red-Breasted Merganser</t>
  </si>
  <si>
    <t>Mergus serrator</t>
  </si>
  <si>
    <t xml:space="preserve">Red-Breasted Nuthatch </t>
  </si>
  <si>
    <t>Sitta canadensis</t>
  </si>
  <si>
    <t xml:space="preserve">Red-Cockaded Woodpecker </t>
  </si>
  <si>
    <t>Picoides borealis</t>
  </si>
  <si>
    <t xml:space="preserve">Red-Eyed Vireo </t>
  </si>
  <si>
    <t>Vireo olivaceus</t>
  </si>
  <si>
    <t xml:space="preserve">Red-Headed Woodpecker </t>
  </si>
  <si>
    <t>Melanerpes erythrocephalus</t>
  </si>
  <si>
    <t xml:space="preserve">Red-Shouldered Hawk </t>
  </si>
  <si>
    <t>Buteo lineatus</t>
  </si>
  <si>
    <t xml:space="preserve">Red-Tailed Hawk </t>
  </si>
  <si>
    <t>Buteo jamaicensis</t>
  </si>
  <si>
    <t xml:space="preserve">Red-Winged Blackbird </t>
  </si>
  <si>
    <t>Agelaius phoeniceus</t>
  </si>
  <si>
    <t>Ring-Billed Gull</t>
  </si>
  <si>
    <t>Larus delawarensis</t>
  </si>
  <si>
    <t xml:space="preserve">Rose-Breasted Grosbeak </t>
  </si>
  <si>
    <t>Pheucticus ludovicianus</t>
  </si>
  <si>
    <t>Gain 1 [seed] or [fruit] from the birdfeeder, if there is one.</t>
  </si>
  <si>
    <t xml:space="preserve">Roseate Spoonbill </t>
  </si>
  <si>
    <t>Platalea ajaja</t>
  </si>
  <si>
    <t xml:space="preserve">Ruby-Crowned Kinglet </t>
  </si>
  <si>
    <t>Regulus calendula</t>
  </si>
  <si>
    <t>Ruby-Throated Hummingbird</t>
  </si>
  <si>
    <t>Archilochus colubris</t>
  </si>
  <si>
    <t>Ruddy Duck</t>
  </si>
  <si>
    <t>Oxyura jamaicensis</t>
  </si>
  <si>
    <t>Sandhill Crane</t>
  </si>
  <si>
    <t>Antigone canadensis</t>
  </si>
  <si>
    <t xml:space="preserve">Savannah Sparrow </t>
  </si>
  <si>
    <t>Passerculus sandwichensis</t>
  </si>
  <si>
    <t>Say's Phoebe</t>
  </si>
  <si>
    <t>Sayornis saya</t>
  </si>
  <si>
    <t>Lay 1 [egg] on each of your birds with a [bowl] nest.</t>
  </si>
  <si>
    <t>Scaled Quail</t>
  </si>
  <si>
    <t>Callipepla squamata</t>
  </si>
  <si>
    <t xml:space="preserve">Scissor-Tailed Flycatcher </t>
  </si>
  <si>
    <t>Tyrannus forficatus</t>
  </si>
  <si>
    <t xml:space="preserve">Snowy Egret </t>
  </si>
  <si>
    <t>Egretta thula</t>
  </si>
  <si>
    <t xml:space="preserve">Song Sparrow </t>
  </si>
  <si>
    <t>Melospiza melodia</t>
  </si>
  <si>
    <t>Spotted Owl</t>
  </si>
  <si>
    <t>Strix occidentalis</t>
  </si>
  <si>
    <t xml:space="preserve">Spotted Sandpiper </t>
  </si>
  <si>
    <t>Actitis macularius</t>
  </si>
  <si>
    <t xml:space="preserve">Spotted Towhee </t>
  </si>
  <si>
    <t>Pipilo maculatus</t>
  </si>
  <si>
    <t>Gain 1 [seed] from the supply.</t>
  </si>
  <si>
    <t>Sprague's Pipit</t>
  </si>
  <si>
    <t>Anthus spragueii</t>
  </si>
  <si>
    <t>Steller's Jay</t>
  </si>
  <si>
    <t>Cyanocitta stelleri</t>
  </si>
  <si>
    <t>Swainson's Hawk</t>
  </si>
  <si>
    <t>Buteo swainsoni</t>
  </si>
  <si>
    <t>Look at a [card] from the deck. If &lt;75cm, tuck it under this bird. If not, discard it.</t>
  </si>
  <si>
    <t xml:space="preserve">Tree Swallow </t>
  </si>
  <si>
    <t>Tachycineta bicolor</t>
  </si>
  <si>
    <t>Trumpeter Swan</t>
  </si>
  <si>
    <t>Cygnus buccinator</t>
  </si>
  <si>
    <t>Tufted Titmouse</t>
  </si>
  <si>
    <t>Baeolophus bicolor</t>
  </si>
  <si>
    <t>Turkey Vulture</t>
  </si>
  <si>
    <t>Cathartes aura</t>
  </si>
  <si>
    <t>Vaux's Swift</t>
  </si>
  <si>
    <t>Chaetura vauxi</t>
  </si>
  <si>
    <t>Tuck a [card] from your hand behind this bird. If you do, gain 1 [invertebrate] from the supply.</t>
  </si>
  <si>
    <t xml:space="preserve">Violet-Green Swallow </t>
  </si>
  <si>
    <t>Tachycineta thalassina</t>
  </si>
  <si>
    <t>Western Meadowlark</t>
  </si>
  <si>
    <t>Sturnella neglecta</t>
  </si>
  <si>
    <t>All players lay 1 [egg] on any 1 [ground] bird. You may lay 1 [egg] on 1 additional [ground] bird.</t>
  </si>
  <si>
    <t>Western Tanager</t>
  </si>
  <si>
    <t>Piranga ludoviciana</t>
  </si>
  <si>
    <t xml:space="preserve">White-Breasted Nuthatch </t>
  </si>
  <si>
    <t>Sitta carolinensis</t>
  </si>
  <si>
    <t xml:space="preserve">White-Crowned Sparrow </t>
  </si>
  <si>
    <t xml:space="preserve">White-Faced Ibis </t>
  </si>
  <si>
    <t>Plegadis chihi</t>
  </si>
  <si>
    <t>White-Throated Swift</t>
  </si>
  <si>
    <t>Aeronautes saxatalis</t>
  </si>
  <si>
    <t>Tuck a [card] from your hand behind this bird. If you do, lay 1 [egg] on any bird.</t>
  </si>
  <si>
    <t>Whooping Crane</t>
  </si>
  <si>
    <t>Grus americana</t>
  </si>
  <si>
    <t>Wild Turkey</t>
  </si>
  <si>
    <t>Meleagris gallopavo</t>
  </si>
  <si>
    <t>Willet</t>
  </si>
  <si>
    <t>Tringa semipalmata</t>
  </si>
  <si>
    <t>Wilson's Snipe</t>
  </si>
  <si>
    <t>Gallinago delicata</t>
  </si>
  <si>
    <t>Wood Duck</t>
  </si>
  <si>
    <t>Aix sponsa</t>
  </si>
  <si>
    <t>Wood Stork</t>
  </si>
  <si>
    <t>Mycteria americana</t>
  </si>
  <si>
    <t xml:space="preserve">Yellow-Bellied Sapsucker </t>
  </si>
  <si>
    <t>Sphyrapicus varius</t>
  </si>
  <si>
    <t>Yellow-Billed Cuckoo</t>
  </si>
  <si>
    <t>Coccyzus americanus</t>
  </si>
  <si>
    <t xml:space="preserve">Yellow-Breasted Chat </t>
  </si>
  <si>
    <t>Icteria virens</t>
  </si>
  <si>
    <t xml:space="preserve">Yellow-Headed Blackbird </t>
  </si>
  <si>
    <t>Xanthocephalus xanthocephalus</t>
  </si>
  <si>
    <t xml:space="preserve">Yellow-Rumped Warbler </t>
  </si>
  <si>
    <t>Setophaga coronata</t>
  </si>
  <si>
    <t>Zonotrichia leucophrys</t>
  </si>
  <si>
    <t>Note</t>
  </si>
  <si>
    <t>Count the number of birds you played that have the specific nest symbol shown on the card. Star nests [star] are wild. Birds with star nests count toward all four of these bonuses.</t>
  </si>
  <si>
    <t>Count only bird cards that have 4 egg tokens sitting on them at game end.</t>
  </si>
  <si>
    <t>Count only bird cards that have at least 1 egg token sitting on them at game end.</t>
  </si>
  <si>
    <t>Count the number of birds you played that only have the habitat symbol shown on this bonus card. If a bird has the option to live in more than one type of habitat, it cannot count toward this bonus.</t>
  </si>
  <si>
    <t>Count the number of birds you played, in the habitat where you played the fewest birds. If you have two habitats tied for fewest birds, you may still score this bonus. For example, if all of your habitats have 3 birds in them, your habitat with the fewest birds has 3 birds in it.</t>
  </si>
  <si>
    <t>Count the birds you played that have the specific symbol shown on this bonus card. The symbol should be on the left-hand side of the bird’s brown power.</t>
  </si>
  <si>
    <t>Count the birds you played that have wingspans over 65cm. Wingspans of exactly 65cm do not count toward this bonus.</t>
  </si>
  <si>
    <t>Count the birds you played that have wingspans 30cm or less. Wingspans of exactly 30cm count toward this bonus.</t>
  </si>
  <si>
    <t>Count the birds you played that have a face value of 0, 1, 2, or 3 points.</t>
  </si>
  <si>
    <t>Count the bird cards still in your hand at the end of the game.</t>
  </si>
  <si>
    <t>The hummingbird’s owner decides which person gains the first food, and then players gain food in turn order. Players may reset the birdfeeder if it is empty or if all dice are showing the same face.</t>
  </si>
  <si>
    <t>If multiple players are tied for fewest birds in the forest, they all use this power. You choose who goes first, and players proceed in turn order.</t>
  </si>
  <si>
    <t>If multiple players trigger this power at the same time, they gain food in turn order, starting to the left of the active player (the one whose predator succeeded).</t>
  </si>
  <si>
    <t>These birds are all known for eating eggs from other birds’ nests. You must have laid an egg on another bird before you can use these powers. Discard the egg to the supply.</t>
  </si>
  <si>
    <t>Activate these powers when a player uses the “Play a bird” action to play a bird into the specific habitat. A bird that uses its power to move into the habitat does not trigger this power.</t>
  </si>
  <si>
    <t>The birds with these powers are known for caching extra food and saving it for later. As noted on these cards, you can cache exactly 1 food token when their power is activated by placing it on a bird card. Once a food token is cached on a bird card, you cannot spend it. Each token on the card at the end of the game is worth 1 point. If the same dice are showing in the birdfeeder, you may reroll to see if you meet the condition of the bird. If you run out of food tokens, you can cache cards instead.</t>
  </si>
  <si>
    <t>This power allows you to lay eggs on all of your birds that have a specific nest symbol (and all birds with a star nest symbol), including the newly played bird.</t>
  </si>
  <si>
    <t>This power allows you to lay an egg on 1 or 2 birds with a specific nest symbol (or a star). All other players can lay an egg on 1 bird with that nest symbol (or a star), if they have one.</t>
  </si>
  <si>
    <t>This power adds cards to the wetland’s draw card(s) action. You may draw from the deck or the face-up cards. Face-up cards are refilled only at the end of your turn.</t>
  </si>
  <si>
    <t>This power adds cards to the wetland’s draw card(s) action, but it has a cost. The next player may start their turn while you are deciding which card(s) to discard.</t>
  </si>
  <si>
    <t>This power adds cards to the wetland’s draw card(s) action, but it has a cost. Discard an egg to the supply. You cannot use this power if you have not laid any eggs yet.</t>
  </si>
  <si>
    <t>Draw clockwise, starting with the current player.</t>
  </si>
  <si>
    <t>If players are tied for the fewest birds currently in the wetland habitat, all draw a card, starting with you and proceeding clockwise. All may draw from the deck or the face-up cards.</t>
  </si>
  <si>
    <t>Draw the cards from the deck so that you have a set with one more card than there are players. Each player chooses one card from this set, starting with you and passing to the left. When everyone has chosen a card, you keep the extra card.</t>
  </si>
  <si>
    <t>This is specifically referring to birds played into the grassland habitat.</t>
  </si>
  <si>
    <t>These birds all allow you to tuck a card from your hand for a point, then gain some additional benefit (lay an egg, draw a card, or gain a food). You can only gain the benefit if you first tuck a card from your hand.</t>
  </si>
  <si>
    <t>These powers allow you to discard a specific type of food to take 2 cards from the deck and tuck them behind the bird. You must have the food in your personal supply; you cannot take it from a bird card.</t>
  </si>
  <si>
    <t>These birds eat other birds. Look at the wingspan of the top card of the deck and compare it to their hunting power. &lt;br&gt;If the wingspan of the top card in the deck is less than the bird’s hunting power, tuck that card to signify that your predator hunted successfully. Each tucked card is worth 1 point at the end of the game. &lt;br&gt;If the wingspan of the top card is equal to or larger than your predator’s power, discard the card instead.</t>
  </si>
  <si>
    <t>Birds that eat rodents or fish roll all dice that are not in the birdfeeder. (Note that you will never roll more than 4 dice, because when all 5 dice are out of the birdfeeder it must reset immediately.) Roll dice on the table; they do not go back into the birdfeeder. If one or more dice show the specified type, take at most 1 token of that type from the supply and cache it on your card (see “Caching food”). Each token on a bird card is worth 1 point at the end of the game.</t>
  </si>
  <si>
    <t>These birds are all able to live in a variety of habitats, and their power is to move from habitat to habitat—but only if they’re the last bird in that row. (They can be in any column.) This can be powerful for increasing your abilities in multiple habitats, and for scoring on end-of-round goals. Be careful not to play another bird to the right of one of these cards, or you won’t be able to use its power!</t>
  </si>
  <si>
    <t>A few birds have the power to repeat another bird’s brown power. The repeated bird must be in the same habitat.</t>
  </si>
  <si>
    <t>Draw two goal cards, pick the one you want to keep, and discard the other. If the deck of goal cards is ever exhausted, shuffle the discards to form a new face-down deck. &lt;br&gt;The birds with this power are all threatened or endangered, or conservationists are concerned that they soon will be because of a declining trend in their population.</t>
  </si>
  <si>
    <t>Play another bird into the same habitat. You must follow all other rules about how to play birds: it must be a bird that can live in that habitat, and you must discard the food and egg cost for that bird. &lt;br&gt;The birds with this power all are known for spending time in mixed flocks with multiple bird species. Research has shown this can have benefits such as help finding food and being alerted about predators.</t>
  </si>
  <si>
    <t>You gain a [seed] no matter what food die you removed from the birdfeeder.</t>
  </si>
  <si>
    <t>If the specified food type is not in the birdfeeder after the reset, you gain nothing.</t>
  </si>
  <si>
    <t>The food that the other player gains does not have to be the same type stolen.</t>
  </si>
  <si>
    <t>This may be a food that was gained from the birdfeeder as a result of the base “gain food” action, or a food that was gained by activating another bird in this row.</t>
  </si>
  <si>
    <t>If all dice in the birdfeeder show the same face, you may reset it before gaining the specific food type. If the birdfeeder contains none of the specific food type, you gain nothing.</t>
  </si>
  <si>
    <t>If there is only one face showing in the birdfeeder, you may reset it before gaining the [die].</t>
  </si>
  <si>
    <t>If there is only one die face showing at the beginning of this action, you may reset the birdfeeder and then take all the invertebrates. &lt;br&gt;This action is completed once you have gained all of this type of food that are showing. If the birdfeeder becomes empty and resets as a result of this action, you do not gain additional food after the reset. If there is only one die face showing after taking all the invertebrates, you may not reset the birdfeeder to look for more.</t>
  </si>
  <si>
    <t>[seed] cached on these birds do not count as being in your supply for the purposes of end-ofround goals, even though they can be used to play more birds.</t>
  </si>
  <si>
    <t>These powers can be used to cache food on birds that otherwise do not have caching powers.</t>
  </si>
  <si>
    <t>[star] nests count as [cavity] for this bird.</t>
  </si>
  <si>
    <t>[star] nests count as [bowl] and [ground] for this bird.</t>
  </si>
  <si>
    <t>If no with [card] that habitat is available, do not gain anything.</t>
  </si>
  <si>
    <t>You may choose to draw face-up cards or from the deck as normal, but each other player may only draw their card from the deck.</t>
  </si>
  <si>
    <t>These cards should be kept separate from the other cards you draw and your bird cards in hand. They cannot be spent during this turn. But to keep the game moving, you can sort through them at the end of your turn and let the next player start their turn.</t>
  </si>
  <si>
    <t>This power can be used to tuck cards behind birds that do not usually tuck cards.</t>
  </si>
  <si>
    <t>This power can be used to tuck cards behind birds that do not usually tuck cards. You only draw 1 [card] regardless of how many cards you tuck.</t>
  </si>
  <si>
    <t>You may tuck cards up to the number of action cubes.</t>
  </si>
  <si>
    <t>If these birds use their power to tuck cards instead of paying some or all of the bird’s food cost, this counts as both a) tucking a card and b) a predator succeeding, and triggers birds with pink powers accordingly.</t>
  </si>
  <si>
    <t>If you use this power, you pay neither the food cost nor the egg cost for these birds. This counts as both a) tucking a card and b) a predator succeeding, and triggers birds with pink powers accordingly. &lt;br&gt;Any cards that were tucked behind the original bird remain tucked, but you must discard any eggs.</t>
  </si>
  <si>
    <t>These birds still count as just 1 bird for round-end goals that count birds. But both spaces are filled, so they can count twice toward the “completed columns” round-end goal. &lt;br&gt;These birds can still be played like any other bird in the 5th column, forgoing their power. &lt;br&gt;The next bird you play in this habitat is placed to the right of this bird.</t>
  </si>
  <si>
    <t>These birds are doubled only for end-of-round goals, not bonus cards or points at the end of the game. &lt;br&gt;Eggs on these cards are not doubled, if the goal is counting the number of eggs.</t>
  </si>
  <si>
    <t>If the additional bird has a “when played” power, it is triggered when the bird is played.</t>
  </si>
  <si>
    <t>If the additional bird has a “when played” power, it is triggered when the bird is played. If the extra bird has a “round end” power, it is triggered when the bird is played.</t>
  </si>
  <si>
    <t>You may look at the bonus card you drew before doing the second part of these actions.</t>
  </si>
  <si>
    <t>These birds are all nest parasites in the wild: they lay eggs in other birds’ nests. Cowbirds don’t even build their own nests. &lt;br&gt;When another player uses the [grassland] action to lay eggs, you may lay 1 egg. You may do this only once between your turns, no matter how many other players lay eggs. The cowbird can lay eggs on star nests.</t>
  </si>
  <si>
    <t>3 to 4 birds: 4[point]; 5 birds: 5[point]</t>
  </si>
  <si>
    <t>2[point] per bird</t>
  </si>
  <si>
    <t>4 to 5 birds: 3[point]; 6+ birds: 6[point]</t>
  </si>
  <si>
    <t>4 to 5 birds: 4[point]; 6+ birds: 7[point]</t>
  </si>
  <si>
    <t>7 to 8 birds: 3[point]; 9+ birds: 6[point]</t>
  </si>
  <si>
    <t>4 to 5 brids: 3[point]; 6+ birds: 7[point]</t>
  </si>
  <si>
    <t>2 to 3 birds: 3[point]; 4+ birds: 8[point]</t>
  </si>
  <si>
    <t>5 to 7 birds: 4[point]; 8+ birds: 7[point]</t>
  </si>
  <si>
    <t>2 to 3 birds: 3[point]; 4+ birds: 7[point]</t>
  </si>
  <si>
    <t>3 to 4 birds: 3[point]; 5 birds: 7[point]</t>
  </si>
  <si>
    <t>5 to 6 birds: 3[point]; 6+ birds: 6[point]</t>
  </si>
  <si>
    <t>3[point] per column</t>
  </si>
  <si>
    <t>5 to 7 birds: 3[point]; 8+ birds: 7[point]</t>
  </si>
  <si>
    <t>1[point] per bird</t>
  </si>
  <si>
    <t>4 to 6 birds: 3[point]; 7+ birds: 6[point]</t>
  </si>
  <si>
    <t>2 to 3 birds: 3[point]; 4+ birds: 6[point]</t>
  </si>
  <si>
    <t>2[point] per power color</t>
  </si>
  <si>
    <t>VP Average</t>
  </si>
  <si>
    <t>Trade 1 [wild] for any other [wild] from the supply.</t>
  </si>
  <si>
    <t>Australian Ibis</t>
  </si>
  <si>
    <t>Threskiornis moluccus</t>
  </si>
  <si>
    <t>oceania</t>
  </si>
  <si>
    <t>Shuffle the discard pile, then draw 2 [card] from it. Choose 1 and tuck it behind this bird or add it to your hand. Discard the other.</t>
  </si>
  <si>
    <t>Nectar</t>
  </si>
  <si>
    <t>Abbott's Booby</t>
  </si>
  <si>
    <t>Papasula abbotti</t>
  </si>
  <si>
    <t>Draw 3 bonus cards, then discard 2. You may discard bonus cards you did not draw this turn.</t>
  </si>
  <si>
    <t>190</t>
  </si>
  <si>
    <t>Australasian Pipit</t>
  </si>
  <si>
    <t>Anthus novaeseelandiae</t>
  </si>
  <si>
    <t>Yellow</t>
  </si>
  <si>
    <t>Tuck 1 [card] from the deck behind each bird in your [grassland], including this one.</t>
  </si>
  <si>
    <t>31</t>
  </si>
  <si>
    <t>Australasian Shoveler</t>
  </si>
  <si>
    <t>Spatula rhynchotis</t>
  </si>
  <si>
    <t>Choose 1 other player. You both draw 1 [card] from the deck.</t>
  </si>
  <si>
    <t>75</t>
  </si>
  <si>
    <t>118</t>
  </si>
  <si>
    <t>Australian Magpie</t>
  </si>
  <si>
    <t>Gymnorhina tibicen</t>
  </si>
  <si>
    <t>Discard 1 [egg] from each bird in this row and column that has an [egg] on it, excluding this bird. For each discarded [egg], cache 2 [seed] from the supply on this bird.</t>
  </si>
  <si>
    <t>Australian Owlet-Nightjar</t>
  </si>
  <si>
    <t>Aegotheles cristatus</t>
  </si>
  <si>
    <t>When another player takes the "gain food" action, gain 1 [invertebrate] from the birdfeeder, if there is one, at the end of their turn.</t>
  </si>
  <si>
    <t>28</t>
  </si>
  <si>
    <t>1</t>
  </si>
  <si>
    <t>Australian Raven</t>
  </si>
  <si>
    <t>Corvus coronoides</t>
  </si>
  <si>
    <t>Cache up to 5 [wild] from your supply on this bird.</t>
  </si>
  <si>
    <t>100</t>
  </si>
  <si>
    <t>Australian Reed Warbler</t>
  </si>
  <si>
    <t>Acrocephalus australis</t>
  </si>
  <si>
    <t>Play another bird in your wetland. Pay its normal cost with a 1 [egg] discount.</t>
  </si>
  <si>
    <t>21</t>
  </si>
  <si>
    <t>Australian Shelduck</t>
  </si>
  <si>
    <t>Tadorna tadornoides</t>
  </si>
  <si>
    <t>Draw 1 face-up [card] from the tray with a [cavity] or [star] nest. You may reset or refill the tray before doing so.</t>
  </si>
  <si>
    <t>113</t>
  </si>
  <si>
    <t>Australian Zebra Finch</t>
  </si>
  <si>
    <t>If the player to your right has a [seed] in their personal supply, tuck a [card] from the deck behind this bird.</t>
  </si>
  <si>
    <t>22</t>
  </si>
  <si>
    <t>Black Noddy</t>
  </si>
  <si>
    <t>Anous minutus</t>
  </si>
  <si>
    <t>Reset the birdfeeder and gain all [fish], if there are any. You may discard any of these [fish] to tuck that many [card] from the deck behind this bird instead.</t>
  </si>
  <si>
    <t>69</t>
  </si>
  <si>
    <t>Black Swan</t>
  </si>
  <si>
    <t>Cygnus atratus</t>
  </si>
  <si>
    <t>180</t>
  </si>
  <si>
    <t>Black-Shouldered Kite</t>
  </si>
  <si>
    <t>Elanus axillaris</t>
  </si>
  <si>
    <t>87</t>
  </si>
  <si>
    <t>Blyth's Hornbill</t>
  </si>
  <si>
    <t>Rhyticeros plicatus</t>
  </si>
  <si>
    <t>Discard all [egg] from 1 of your birds with a [cavity] nest. Tuck twice that many [card] from the deck behind this bird.</t>
  </si>
  <si>
    <t>150</t>
  </si>
  <si>
    <t>Brolga</t>
  </si>
  <si>
    <t>Choose 1 other player. They lay 1 [egg]; you draw 2 [card].</t>
  </si>
  <si>
    <t>215</t>
  </si>
  <si>
    <t>Brown Falcon</t>
  </si>
  <si>
    <t>Falco berigora</t>
  </si>
  <si>
    <t>Look at a [card] from the deck. If its food cost includes an [invertebrate] or a [rodent], tuck it behind this bird. If not, discard it.</t>
  </si>
  <si>
    <t>102</t>
  </si>
  <si>
    <t>Budgerigar</t>
  </si>
  <si>
    <t>Melopsittacus undulatus</t>
  </si>
  <si>
    <t>Tuck the smallest bird in the tray behind this bird.</t>
  </si>
  <si>
    <t>30</t>
  </si>
  <si>
    <t>Cockatiel</t>
  </si>
  <si>
    <t>Nymphicus hollandicus</t>
  </si>
  <si>
    <t>Discard 1 [seed] to choose a [card] from the tray and tuck it behind this bird.</t>
  </si>
  <si>
    <t>32</t>
  </si>
  <si>
    <t>Count Raggi's Bird-of-Paradise</t>
  </si>
  <si>
    <t>Paradisaea raggiana</t>
  </si>
  <si>
    <t>Choose 1 other player. you both gain 1 [fruit] from the supply.</t>
  </si>
  <si>
    <t>Crested Pigeon</t>
  </si>
  <si>
    <t>Ocyphaps lophotes</t>
  </si>
  <si>
    <t>Cache up to 8 [seed] from your supply on this bird.</t>
  </si>
  <si>
    <t>45</t>
  </si>
  <si>
    <t>Crimson Chat</t>
  </si>
  <si>
    <t>Epthianura tricolor</t>
  </si>
  <si>
    <t>Discard 1 [wild] to tuck 1 [card] from the deck behind this bird.</t>
  </si>
  <si>
    <t>19</t>
  </si>
  <si>
    <t>Eastern Rosella</t>
  </si>
  <si>
    <t>Platycercus eximius</t>
  </si>
  <si>
    <t>All players gain 1 [nectar] from the supply. You also gain 1 [seed] from the supply.</t>
  </si>
  <si>
    <t>49</t>
  </si>
  <si>
    <t>Eastern Whipbird</t>
  </si>
  <si>
    <t>Psophodes olivaceus</t>
  </si>
  <si>
    <t>Emu</t>
  </si>
  <si>
    <t>Dromaius novaehollandiae</t>
  </si>
  <si>
    <t>Gain all [seed] that are in the birdfeeder. Keep half (rounded up), then choose how to distribute the remainder among the other player(s).</t>
  </si>
  <si>
    <t>*</t>
  </si>
  <si>
    <t>Galah</t>
  </si>
  <si>
    <t>Eolophus roseicapilla</t>
  </si>
  <si>
    <t>Golden-Headed Cisticola</t>
  </si>
  <si>
    <t>Cisticola exilis</t>
  </si>
  <si>
    <t>Play another bird in your [grassland]. Pay its normal cost with a 1 [egg] discount.</t>
  </si>
  <si>
    <t>15</t>
  </si>
  <si>
    <t>Gould's Finch</t>
  </si>
  <si>
    <t>Erythrura gouldiae</t>
  </si>
  <si>
    <t>Play a bird. Pay its normal food and egg cost. If it has a "when played" or "game end" power, you may use it.</t>
  </si>
  <si>
    <t>14</t>
  </si>
  <si>
    <t>Green Pygmy-Goose</t>
  </si>
  <si>
    <t>Nettapus pulchellus</t>
  </si>
  <si>
    <t>Draw 2 [card] from the deck. Keep 1 and give the other to another player.</t>
  </si>
  <si>
    <t>54</t>
  </si>
  <si>
    <t>Grey Butcherbird</t>
  </si>
  <si>
    <t>Cracticus torquatus</t>
  </si>
  <si>
    <t>40</t>
  </si>
  <si>
    <t>Grey Shrikethrush</t>
  </si>
  <si>
    <t>Colluricincla harmonica</t>
  </si>
  <si>
    <t>Reset the birdfeeder and gain all [rodent], if there are any. You may cache any or all of them on this bird.</t>
  </si>
  <si>
    <t>26</t>
  </si>
  <si>
    <t>Grey Teal</t>
  </si>
  <si>
    <t>Anas gracilis</t>
  </si>
  <si>
    <t>Look at 3 [card] from the deck. Keep 1 [wetland] bird, if there is one. You may add it to your hand or tuck it behind this bird. Discard the other cards.</t>
  </si>
  <si>
    <t>64</t>
  </si>
  <si>
    <t>Grey Warbler</t>
  </si>
  <si>
    <t>Gerygone igata</t>
  </si>
  <si>
    <t>Play another bird in your [forest]. Pay its normal cost with a 1 [egg] discount.</t>
  </si>
  <si>
    <t>16</t>
  </si>
  <si>
    <t>Grey-Headed Mannikin</t>
  </si>
  <si>
    <t>Lonchura caniceps</t>
  </si>
  <si>
    <t>Play a bird. Pay its normal food cost, but ignore 1 [egg] in its egg cost. If it has a "when played" or "game end" power, you may use it.</t>
  </si>
  <si>
    <t>Horsfield's Bronze-Cuckoo</t>
  </si>
  <si>
    <t>Chrysococcyx basalis</t>
  </si>
  <si>
    <t>29</t>
  </si>
  <si>
    <t>Horsfield's Bushlark</t>
  </si>
  <si>
    <t>Mirafra javanica</t>
  </si>
  <si>
    <t>Discard 1 [seed]. If you do, lay up to 2 [egg] on this bird.</t>
  </si>
  <si>
    <t>Draw 4 bonus cards, keep 1, and discard the other 3.</t>
  </si>
  <si>
    <t>Kea</t>
  </si>
  <si>
    <t>Nestor notabilis</t>
  </si>
  <si>
    <t>Draw 1 bonus card. You may discard any number of [wild] to draw that many additional bonus cards. Keep 1 of the cards you drew and discard the rest.</t>
  </si>
  <si>
    <t>90</t>
  </si>
  <si>
    <t>Kelp Gull</t>
  </si>
  <si>
    <t>Larus dominicanus</t>
  </si>
  <si>
    <t>Discard any number of [wild] to draw that many [card].</t>
  </si>
  <si>
    <t>Hemiphaga novaeseelandiae</t>
  </si>
  <si>
    <t>If the player to your left has a [nectar] in their personal supply, gain 1 [nectar] from the general supply.</t>
  </si>
  <si>
    <t>Korimako</t>
  </si>
  <si>
    <t>Anthornis melanura</t>
  </si>
  <si>
    <t>Discard any number of [rodent] to gain that many [nectar] from the supply.</t>
  </si>
  <si>
    <t>Laughing Kookaburra</t>
  </si>
  <si>
    <t>Dacelo novaeguineae</t>
  </si>
  <si>
    <t>Reset the birdfeeder. If you do, gain 1 [invertebrate], [fish], or [rodent], if there is one.</t>
  </si>
  <si>
    <t>60</t>
  </si>
  <si>
    <t>Lesser Frigatebird</t>
  </si>
  <si>
    <t>Fregata ariel</t>
  </si>
  <si>
    <t>All players may discard 1 [egg] from a [wetland] bird. Each player that discards an [egg] gains 1 [wild] from the supply.</t>
  </si>
  <si>
    <t>175</t>
  </si>
  <si>
    <t>Lewin's Honeyeater</t>
  </si>
  <si>
    <t>Meliphaga lewinii</t>
  </si>
  <si>
    <t>Choose 1 other player. you both gain 1 [nectar] from the supply.</t>
  </si>
  <si>
    <t>Little Penguin</t>
  </si>
  <si>
    <t>Eudyptula minor</t>
  </si>
  <si>
    <t>Draw and discard 5 [card] from the deck. For each [fish] in their food costs, cache 1 [fish] from the supply on this bird.</t>
  </si>
  <si>
    <t>Little Pied Cormorant</t>
  </si>
  <si>
    <t>Microcarbo melanoleucos</t>
  </si>
  <si>
    <t>Lay 1 [egg] on each of your birds with a [platform] nest, including this one.</t>
  </si>
  <si>
    <t>88</t>
  </si>
  <si>
    <t>Magpie-Lark</t>
  </si>
  <si>
    <t>Grallina cyanoleuca</t>
  </si>
  <si>
    <t>Discard 2 [egg] from your [forest]. If you do, play 1 bird in your [grassland] at its normal food cost (ignore its egg cost). If it has a "when played" or "game end" power, you may use it.</t>
  </si>
  <si>
    <t>57</t>
  </si>
  <si>
    <t>Major Mitchell's Cockatoo</t>
  </si>
  <si>
    <t>Lophochroa leadbeateri</t>
  </si>
  <si>
    <t>Tuck 1 [card] from your hand behind this bird. If you do, all players gain 1 [seed] from the supply.</t>
  </si>
  <si>
    <t>81</t>
  </si>
  <si>
    <t>Malleefowl</t>
  </si>
  <si>
    <t>Leipoa ocellata</t>
  </si>
  <si>
    <t>Lay 1 [egg] on each of your birds with a [ground] nest, including this one.</t>
  </si>
  <si>
    <t>33</t>
  </si>
  <si>
    <t>Maned Duck</t>
  </si>
  <si>
    <t>Chenonetta jubata</t>
  </si>
  <si>
    <t>Tuck up to 3 [card] from your hand behind this bird. If you tuck at least 1 [card], gain 1 [seed] from the supply.</t>
  </si>
  <si>
    <t>79</t>
  </si>
  <si>
    <t>Many-Colored Fruit Dove</t>
  </si>
  <si>
    <t>Ptilinopus perousii</t>
  </si>
  <si>
    <t>All players gain 1 [fruit] from the supply. You gain 1 additional [fruit] from the supply.</t>
  </si>
  <si>
    <t>Masked Lapwing</t>
  </si>
  <si>
    <t>Vanellus miles</t>
  </si>
  <si>
    <t>Reset the birdfeeder, then, for each type of food in the birdfeeder, gain 1 of that type.</t>
  </si>
  <si>
    <t>80</t>
  </si>
  <si>
    <t>Mistletoebird</t>
  </si>
  <si>
    <t>Dicaeum hirundinaceum</t>
  </si>
  <si>
    <t>Gain 1 [fruit] from the supply, or discard 1 [fruit] to gain 1 [nectar] from the supply.</t>
  </si>
  <si>
    <t>18</t>
  </si>
  <si>
    <t>Musk Duck</t>
  </si>
  <si>
    <t>Biziura lobata</t>
  </si>
  <si>
    <t>Draw 1 face-up [card] from the tray with a [ground] or [star] nest. You may reset or refill the tray before doing so.</t>
  </si>
  <si>
    <t>New Holland Honeyeater</t>
  </si>
  <si>
    <t>Phylidonyris novaehollandiae</t>
  </si>
  <si>
    <t>Gain 1 [nectar] from the birdfeeder, if there is one.</t>
  </si>
  <si>
    <t>20</t>
  </si>
  <si>
    <t>Noisy Miner</t>
  </si>
  <si>
    <t>Manorina melanocephala</t>
  </si>
  <si>
    <t>Tuck 1 [card] from your hand behind this bird. If you do, lay up to 2 [egg] on this bird. All other players may lay 1 [egg].</t>
  </si>
  <si>
    <t>41</t>
  </si>
  <si>
    <t>North Island Brown Kiwi</t>
  </si>
  <si>
    <t>Apteryx mantelli</t>
  </si>
  <si>
    <t>Discard a bonus card. If you do, draw 4 bonus cards, keep 2, and discard the other 2.</t>
  </si>
  <si>
    <t>Orange-Footed Scrubfowl</t>
  </si>
  <si>
    <t>Megapodius reinwardt</t>
  </si>
  <si>
    <t>43</t>
  </si>
  <si>
    <t>Pacific Black Duck</t>
  </si>
  <si>
    <t>Anas superciliosa</t>
  </si>
  <si>
    <t>For every 2 [egg] in your [wetland], lay 1 [egg] on this bird.</t>
  </si>
  <si>
    <t>Peaceful Dove</t>
  </si>
  <si>
    <t>Geopelia placida</t>
  </si>
  <si>
    <t>Discard any number of [seed]. Lay 1 [egg] on this bird for each discarded [seed].</t>
  </si>
  <si>
    <t>25</t>
  </si>
  <si>
    <t>Pesquet's Parrot</t>
  </si>
  <si>
    <t>Psittrichas fulgidus</t>
  </si>
  <si>
    <t>If the player to your right has a [nectar] in their personal supply, gain 1 [nectar] from the general supply.</t>
  </si>
  <si>
    <t>Pheasant Coucal</t>
  </si>
  <si>
    <t>Centropus phasianinus</t>
  </si>
  <si>
    <t>When another player takes the "lay eggs" action, lay 1 [egg] on this bird.</t>
  </si>
  <si>
    <t>50</t>
  </si>
  <si>
    <t>Pink-Eared Duck</t>
  </si>
  <si>
    <t>Malacorhynchus membranaceus</t>
  </si>
  <si>
    <t>Plains-Wanderer</t>
  </si>
  <si>
    <t>Pedionomus torquatus</t>
  </si>
  <si>
    <t>Draw 1 bonus card for each bird in your [grassland]. Keep 1 and discard the rest.</t>
  </si>
  <si>
    <t>Princess Stephanie's Astrapia</t>
  </si>
  <si>
    <t>Astrapia stephaniae</t>
  </si>
  <si>
    <t>Choose 1 other player. You both lay 1 [egg].</t>
  </si>
  <si>
    <t>Porphyrio melanotus</t>
  </si>
  <si>
    <t>Lay 1 [egg] on an adjacent bird.</t>
  </si>
  <si>
    <t>78</t>
  </si>
  <si>
    <t>Rainbow Lorikeet</t>
  </si>
  <si>
    <t>Trichoglossus moluccanus</t>
  </si>
  <si>
    <t>Discard 1 [nectar] to the "spent nectar" space for your [forest]. If you do, gain 2 [die] from the birdfeeder.</t>
  </si>
  <si>
    <t>46</t>
  </si>
  <si>
    <t>Red Wattlebird</t>
  </si>
  <si>
    <t>Anthochaera carunculata</t>
  </si>
  <si>
    <t>Red-Backed Fairywren</t>
  </si>
  <si>
    <t>Malurus melanocephalus</t>
  </si>
  <si>
    <t>Lay 1 [egg] on each of your birds with a [star] nest, including this one.</t>
  </si>
  <si>
    <t>Red-Capped Robin</t>
  </si>
  <si>
    <t>Petroica goodenovii</t>
  </si>
  <si>
    <t>17</t>
  </si>
  <si>
    <t>Red-Necked Avocet</t>
  </si>
  <si>
    <t>Recurvirostra novaehollandiae</t>
  </si>
  <si>
    <t>If the player to your left or right has an [invertebrate] in their personal supply, gain 1 [invertebrate] from the general supply.</t>
  </si>
  <si>
    <t>Red-Winged Parrot</t>
  </si>
  <si>
    <t>Aprosmictus erythropterus</t>
  </si>
  <si>
    <t>Give 1 [nectar] from your supply to another player. If you do, lay 2 [egg] on this bird or gain 2 [die] from the birdfeeder.</t>
  </si>
  <si>
    <t>Regent Bowerbird</t>
  </si>
  <si>
    <t>Sericulus chrysocephalus</t>
  </si>
  <si>
    <t>Choose 1 other player. you both gain 1 [invertebrate] from the supply.</t>
  </si>
  <si>
    <t>36</t>
  </si>
  <si>
    <t>Royal Spoonbill</t>
  </si>
  <si>
    <t>Platalea regia</t>
  </si>
  <si>
    <t>Draw 1 face-up [card] from the tray with a [platform] or [star] nest. You may reset or refill the tray before doing so.</t>
  </si>
  <si>
    <t>120</t>
  </si>
  <si>
    <t>Rufous Night-Heron</t>
  </si>
  <si>
    <t>Nycticorax caledonicus</t>
  </si>
  <si>
    <t>Look at a [card] from the deck. If it can live in [wetland], tuck it behind this bird. If not, discard it.</t>
  </si>
  <si>
    <t>106</t>
  </si>
  <si>
    <t>Rufous Owl</t>
  </si>
  <si>
    <t>Ninox rufa</t>
  </si>
  <si>
    <t>115</t>
  </si>
  <si>
    <t>Rufous-Banded Honeyeater</t>
  </si>
  <si>
    <t>Conopophila albogularis</t>
  </si>
  <si>
    <t>Discard 1 [invertebrate]. If you do, gain 1 [nectar] from the supply.</t>
  </si>
  <si>
    <t>Sacred Kingfisher</t>
  </si>
  <si>
    <t>Todiramphus sanctus</t>
  </si>
  <si>
    <t>When another player takes the "gain food" action, gain 1 [invertebrate], [fish], or [rodent] from the birdfeeder, if there is one, at the end of their turn.</t>
  </si>
  <si>
    <t>Silvereye</t>
  </si>
  <si>
    <t>Zosterops lateralis</t>
  </si>
  <si>
    <t>All players gain 1 [nectar] from the supply.</t>
  </si>
  <si>
    <t>South Island Robin</t>
  </si>
  <si>
    <t>Petroica australis</t>
  </si>
  <si>
    <t>24</t>
  </si>
  <si>
    <t>Southern Cassowary</t>
  </si>
  <si>
    <t>Casuarius casuarius</t>
  </si>
  <si>
    <t>Discard a bird from your [forest] and put this bird in its place (do not pay an egg cost). If you do, lay 4 [egg] on this bird and gain 2 [fruit] from the supply.</t>
  </si>
  <si>
    <t>Spangled Drongo</t>
  </si>
  <si>
    <t>Dicrurus bracteatus</t>
  </si>
  <si>
    <t>When another player gains [nectar], gain 1 [nectar] from the supply.</t>
  </si>
  <si>
    <t>Splendid Fairywren</t>
  </si>
  <si>
    <t>Malurus splendens</t>
  </si>
  <si>
    <t>Spotless Crake</t>
  </si>
  <si>
    <t>Zapornia tabuensis</t>
  </si>
  <si>
    <t>Lay 1 [egg] on each bird in your [wetland], including this one.</t>
  </si>
  <si>
    <t>Stubble Quail</t>
  </si>
  <si>
    <t>Coturnix pectoralis</t>
  </si>
  <si>
    <t>Discard up to 6 [wild]. Lay 1 [egg] on this bird for each discarded food.</t>
  </si>
  <si>
    <t>Sulphur-Crested Cockatoo</t>
  </si>
  <si>
    <t>Cacatua galerita</t>
  </si>
  <si>
    <t>Tuck 1 [card] from your hand behind this bird. If you do, all players gain 1 [nectar] from the supply.</t>
  </si>
  <si>
    <t>103</t>
  </si>
  <si>
    <t>Superb Lyrebird</t>
  </si>
  <si>
    <t>Menura novaehollandiae</t>
  </si>
  <si>
    <t>Copy a brown power on one bird in the [forest] of the player to your right.</t>
  </si>
  <si>
    <t>73</t>
  </si>
  <si>
    <t>Tawny Frogmouth</t>
  </si>
  <si>
    <t>Podargus strigoides</t>
  </si>
  <si>
    <t>82</t>
  </si>
  <si>
    <t>Prosthemadera novaeseelandiae</t>
  </si>
  <si>
    <t>Copy a brown power on one bird in the [forest] of the player to your left.</t>
  </si>
  <si>
    <t>42</t>
  </si>
  <si>
    <t>Wedge-Tailed Eagle</t>
  </si>
  <si>
    <t>Aquila audax</t>
  </si>
  <si>
    <t>207</t>
  </si>
  <si>
    <t>Welcome Swallow</t>
  </si>
  <si>
    <t>Hirundo neoxena</t>
  </si>
  <si>
    <t>Tuck 1 [card] from the deck behind each bird in this habitat, including this bird.</t>
  </si>
  <si>
    <t>White-Bellied Sea-Eagle</t>
  </si>
  <si>
    <t>Haliaeetus leucogaster</t>
  </si>
  <si>
    <t>Reset the birdfeeder. Gain 1 [fish] or 1 [rodent] from the birdfeeder, if there is one, and cache it on this bird.</t>
  </si>
  <si>
    <t>200</t>
  </si>
  <si>
    <t>White-Breasted Woodswallow</t>
  </si>
  <si>
    <t>Lay 1 [egg] on each bird in your [grassland], including this one.</t>
  </si>
  <si>
    <t>White-Faced Heron</t>
  </si>
  <si>
    <t>Egretta novaehollandiae</t>
  </si>
  <si>
    <t>Reset the birdfeeder and gain all [fish], if there are any. You may cache any or all of them on this bird.</t>
  </si>
  <si>
    <t>Willie-Wagtail</t>
  </si>
  <si>
    <t>Rhipidura leucophrys</t>
  </si>
  <si>
    <t>Draw 1 face-up [card] from the tray with a [bowl] or [star] nest. You may reset or refill the tray before doing so.</t>
  </si>
  <si>
    <t>Wrybill</t>
  </si>
  <si>
    <t>Anarhynchus frontalis</t>
  </si>
  <si>
    <t>Look through all discarded bonus cards. Keep 1 of them.</t>
  </si>
  <si>
    <t>Tūī</t>
  </si>
  <si>
    <t>Kererū</t>
  </si>
  <si>
    <t>Pūkeko</t>
  </si>
  <si>
    <t>Taeniopygia castanotis</t>
  </si>
  <si>
    <t>Lay 1 [egg] on each of your birds with a wingspan over 100cm, including this one.</t>
  </si>
  <si>
    <t>Reset the birdfeeder and gain 1 [rodent], if there is one. You may give it to another player; if you do, lay up to 3 [egg] on this bird.</t>
  </si>
  <si>
    <t>Antigone rubicunda</t>
  </si>
  <si>
    <t>48</t>
  </si>
  <si>
    <t>Choose 1 other player. You both gain 1 [seed] from the supply.</t>
  </si>
  <si>
    <t>Choose 1 other player. They reset the birdfeeder and gain a [seed], if there is one. You tuck 2 [card] from the deck behind this bird.</t>
  </si>
  <si>
    <t>Look at a [card] from the deck. If its wingspan is less than 40cm, tuck it behind this bird and cache 1 [rodent] from the supply on this bird. If not, discard it.</t>
  </si>
  <si>
    <t>When another player takes the "lay eggs" action, lay 1 [egg] on a bird with a wingspan less than 30cm.</t>
  </si>
  <si>
    <t>12</t>
  </si>
  <si>
    <t>Kākāpо̄</t>
  </si>
  <si>
    <t>Strigops habroptila</t>
  </si>
  <si>
    <t>135</t>
  </si>
  <si>
    <t>Gain 1 [nectar] from the supply for each bird with a wingspan less than 49cm in your [forest].</t>
  </si>
  <si>
    <t>If the player to your left has an [invertebrate] in their personal supply, gain 1 [invertebrate] from the general supply.</t>
  </si>
  <si>
    <t>Draw 1 face-up [card] from the tray with a wingspan less than 75cm and tuck it behind this bird.</t>
  </si>
  <si>
    <t>If the player to your right has an [invertebrate] in their supply, cache 1 [invertebrate] from the general supply on this bird.</t>
  </si>
  <si>
    <t>27</t>
  </si>
  <si>
    <t>Lay 1 [egg] on each of your birds with a wingspan less than 30cm, including this one.</t>
  </si>
  <si>
    <t>Reset the birdfeeder. Cache 1 [invertebrate] or 1 [rodent] from the birdfeeder (if available) on this bird.</t>
  </si>
  <si>
    <t>Look at a [card] from the deck. If its wingspan is over 65cm, tuck it behind this bird and cache 1 [rodent] from the supply on this bird. If not, discard it.</t>
  </si>
  <si>
    <t>Artamus leucoryn</t>
  </si>
  <si>
    <t>Mechanical Engineer</t>
  </si>
  <si>
    <t>Sets of the 4 nest types</t>
  </si>
  <si>
    <t>Each star nest can be treated as any 1 nest type. No card can be part of more than one set.</t>
  </si>
  <si>
    <t>Site Selection Expert</t>
  </si>
  <si>
    <t>Columns with a matching pair or trio of nests</t>
  </si>
  <si>
    <t>1 set = [bowl] [cavity] [ground] [platform]; one set: 3[point]; two sets: 8[point]</t>
  </si>
  <si>
    <t>Different columns may (but need not) score using different nest types. Star nests are wild, but each counts only once.</t>
  </si>
  <si>
    <t>2 of the same nest in a column: 1[point]; 3 of the same nest in a column: 3[point]</t>
  </si>
  <si>
    <t>Wetland Data Analyst</t>
  </si>
  <si>
    <t>Consecutive birds in [wetland] with ascending or descending wingspans</t>
  </si>
  <si>
    <t>3 consecutive birds: 3[point]; 4 consecutive birds: 5[point]; 5 consecutive birds: 8[point]</t>
  </si>
  <si>
    <t>Forest Data Analyst</t>
  </si>
  <si>
    <t>Grassland Data Analyst</t>
  </si>
  <si>
    <t>Consecutive birds in [forest] with ascending or descending wingspans</t>
  </si>
  <si>
    <t>Consecutive birds in [grassland] with ascending or descending wingspans</t>
  </si>
  <si>
    <t>Column1</t>
  </si>
  <si>
    <t>originalcore</t>
  </si>
  <si>
    <t>Reset the birdfeed and gain 1 [rodent], if there is one. You may give it to another player; if you do, lay up to 3 [egg] on this bird.</t>
  </si>
  <si>
    <t>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</si>
</sst>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quot;$&quot;#,##0.00"/>
  </numFmts>
  <fonts count="11" x14ac:knownFonts="1">
    <font>
      <sz val="12"/>
      <color rgb="FF000000"/>
      <name val="Calibri"/>
    </font>
    <font>
      <sz val="12"/>
      <color theme="1"/>
      <name val="Calibri"/>
    </font>
    <font>
      <b/>
      <sz val="12"/>
      <color theme="1"/>
      <name val="Calibri"/>
    </font>
    <font>
      <b/>
      <sz val="12"/>
      <color rgb="FF000000"/>
      <name val="Calibri"/>
    </font>
    <font>
      <sz val="12"/>
      <color theme="1"/>
      <name val="Calibri"/>
    </font>
    <font>
      <sz val="12"/>
      <name val="Calibri"/>
    </font>
    <font>
      <b/>
      <sz val="12"/>
      <color theme="1"/>
      <name val="Calibri"/>
    </font>
    <font>
      <sz val="12"/>
      <color rgb="FF000000"/>
      <name val="Arial"/>
    </font>
    <font>
      <b/>
      <sz val="12"/>
      <color rgb="FF000000"/>
      <name val="Calibri"/>
      <family val="2"/>
      <charset val="238"/>
    </font>
    <font>
      <b/>
      <sz val="12"/>
      <color theme="1"/>
      <name val="Calibri"/>
      <family val="2"/>
      <charset val="238"/>
    </font>
    <font>
      <sz val="12"/>
      <color rgb="FF000000"/>
      <name val="Calibri"/>
      <family val="2"/>
      <charset val="238"/>
    </font>
  </fonts>
  <fills count="2">
    <fill>
      <patternFill patternType="none"/>
    </fill>
    <fill>
      <patternFill patternType="gray125"/>
    </fill>
  </fills>
  <borders count="2">
    <border>
      <left/>
      <right/>
      <top/>
      <bottom/>
      <diagonal/>
    </border>
    <border>
      <left/>
      <right/>
      <top/>
      <bottom/>
      <diagonal/>
    </border>
  </borders>
  <cellStyleXfs count="1">
    <xf numFmtId="0" fontId="0" fillId="0" borderId="0"/>
  </cellStyleXfs>
  <cellXfs count="47">
    <xf numFmtId="0" fontId="0" fillId="0" borderId="0" xfId="0" applyFont="1" applyAlignment="1"/>
    <xf numFmtId="0" fontId="1" fillId="0" borderId="0" xfId="0" quotePrefix="1" applyFont="1" applyAlignment="1"/>
    <xf numFmtId="0" fontId="1" fillId="0" borderId="0" xfId="0" applyFont="1" applyAlignment="1"/>
    <xf numFmtId="0" fontId="1" fillId="0" borderId="0" xfId="0" applyFont="1"/>
    <xf numFmtId="0" fontId="2" fillId="0" borderId="0" xfId="0" applyFont="1"/>
    <xf numFmtId="0" fontId="2" fillId="0" borderId="0" xfId="0" applyFont="1"/>
    <xf numFmtId="0" fontId="2" fillId="0" borderId="0" xfId="0" applyFont="1" applyAlignment="1">
      <alignment horizontal="center"/>
    </xf>
    <xf numFmtId="0" fontId="2" fillId="0" borderId="0" xfId="0" applyFont="1" applyAlignment="1"/>
    <xf numFmtId="0" fontId="3" fillId="0" borderId="0" xfId="0" applyFont="1" applyAlignment="1">
      <alignment horizontal="center" textRotation="90"/>
    </xf>
    <xf numFmtId="0" fontId="4" fillId="0" borderId="0" xfId="0" applyFont="1"/>
    <xf numFmtId="0" fontId="4" fillId="0" borderId="0" xfId="0" applyFont="1"/>
    <xf numFmtId="0" fontId="4" fillId="0" borderId="0" xfId="0" applyFont="1" applyAlignment="1"/>
    <xf numFmtId="9" fontId="0" fillId="0" borderId="0" xfId="0" applyNumberFormat="1" applyFont="1" applyAlignment="1">
      <alignment horizontal="center"/>
    </xf>
    <xf numFmtId="164" fontId="0" fillId="0" borderId="0" xfId="0" applyNumberFormat="1" applyFont="1" applyAlignment="1">
      <alignment horizontal="center"/>
    </xf>
    <xf numFmtId="0" fontId="0" fillId="0" borderId="0" xfId="0" applyFont="1" applyAlignment="1">
      <alignment horizontal="left"/>
    </xf>
    <xf numFmtId="0" fontId="0" fillId="0" borderId="0" xfId="0" applyFont="1" applyAlignment="1">
      <alignment horizontal="left"/>
    </xf>
    <xf numFmtId="0" fontId="4" fillId="0" borderId="0" xfId="0" applyFont="1" applyAlignment="1">
      <alignment horizontal="center"/>
    </xf>
    <xf numFmtId="0" fontId="0" fillId="0" borderId="0" xfId="0" applyFont="1" applyAlignment="1">
      <alignment horizontal="left"/>
    </xf>
    <xf numFmtId="0" fontId="0" fillId="0" borderId="0" xfId="0" applyFont="1" applyAlignment="1">
      <alignment horizontal="center"/>
    </xf>
    <xf numFmtId="0" fontId="4" fillId="0" borderId="0" xfId="0" applyFont="1" applyAlignment="1"/>
    <xf numFmtId="0" fontId="0" fillId="0" borderId="0" xfId="0" applyFont="1" applyAlignment="1">
      <alignment horizontal="left"/>
    </xf>
    <xf numFmtId="0" fontId="0" fillId="0" borderId="1" xfId="0" applyFont="1" applyBorder="1" applyAlignment="1">
      <alignment horizontal="center"/>
    </xf>
    <xf numFmtId="0" fontId="1" fillId="0" borderId="0" xfId="0" applyFont="1" applyAlignment="1"/>
    <xf numFmtId="0" fontId="6" fillId="0" borderId="0" xfId="0" applyFont="1" applyAlignment="1">
      <alignment vertical="top"/>
    </xf>
    <xf numFmtId="0" fontId="6" fillId="0" borderId="0" xfId="0" applyFont="1" applyAlignment="1">
      <alignment horizontal="center" vertical="top"/>
    </xf>
    <xf numFmtId="0" fontId="6" fillId="0" borderId="0" xfId="0" applyFont="1" applyAlignment="1">
      <alignment vertical="top" wrapText="1"/>
    </xf>
    <xf numFmtId="0" fontId="1" fillId="0" borderId="0" xfId="0" applyFont="1" applyAlignment="1">
      <alignment vertical="top"/>
    </xf>
    <xf numFmtId="0" fontId="1" fillId="0" borderId="0" xfId="0" applyFont="1" applyAlignment="1">
      <alignment horizontal="center" vertical="top"/>
    </xf>
    <xf numFmtId="0" fontId="1" fillId="0" borderId="0" xfId="0" applyFont="1" applyAlignment="1">
      <alignment vertical="top" wrapText="1"/>
    </xf>
    <xf numFmtId="0" fontId="1" fillId="0" borderId="0" xfId="0" applyFont="1" applyAlignment="1">
      <alignment vertical="top" wrapText="1"/>
    </xf>
    <xf numFmtId="0" fontId="7" fillId="0" borderId="0" xfId="0" applyFont="1" applyAlignment="1"/>
    <xf numFmtId="0" fontId="1" fillId="0" borderId="0" xfId="0" applyFont="1" applyAlignment="1">
      <alignment horizontal="center" vertical="top"/>
    </xf>
    <xf numFmtId="165" fontId="0" fillId="0" borderId="0" xfId="0" applyNumberFormat="1" applyFont="1" applyAlignment="1">
      <alignment horizontal="left"/>
    </xf>
    <xf numFmtId="0" fontId="8" fillId="0" borderId="0" xfId="0" applyFont="1" applyAlignment="1"/>
    <xf numFmtId="0" fontId="9" fillId="0" borderId="0" xfId="0" applyFont="1" applyAlignment="1">
      <alignment horizontal="center" vertical="top"/>
    </xf>
    <xf numFmtId="0" fontId="10" fillId="0" borderId="0" xfId="0" applyFont="1" applyAlignment="1"/>
    <xf numFmtId="0" fontId="9" fillId="0" borderId="0" xfId="0" applyFont="1"/>
    <xf numFmtId="0" fontId="0" fillId="0" borderId="0" xfId="0" applyFont="1" applyBorder="1" applyAlignment="1">
      <alignment horizontal="center"/>
    </xf>
    <xf numFmtId="2" fontId="10" fillId="0" borderId="0" xfId="0" applyNumberFormat="1" applyFont="1" applyAlignment="1"/>
    <xf numFmtId="2" fontId="0" fillId="0" borderId="0" xfId="0" applyNumberFormat="1" applyFont="1" applyAlignment="1"/>
    <xf numFmtId="0" fontId="0" fillId="0" borderId="0" xfId="0"/>
    <xf numFmtId="0" fontId="0" fillId="0" borderId="0" xfId="0" applyAlignment="1">
      <alignment horizontal="center"/>
    </xf>
    <xf numFmtId="0" fontId="5" fillId="0" borderId="0" xfId="0" applyFont="1" applyAlignment="1">
      <alignment horizontal="center"/>
    </xf>
    <xf numFmtId="1" fontId="4" fillId="0" borderId="0" xfId="0" applyNumberFormat="1" applyFont="1" applyAlignment="1">
      <alignment horizontal="center"/>
    </xf>
    <xf numFmtId="1" fontId="0" fillId="0" borderId="0" xfId="0" applyNumberFormat="1" applyFont="1" applyAlignment="1">
      <alignment horizontal="center"/>
    </xf>
    <xf numFmtId="1" fontId="0" fillId="0" borderId="0" xfId="0" applyNumberFormat="1" applyAlignment="1">
      <alignment horizontal="center"/>
    </xf>
    <xf numFmtId="0" fontId="0" fillId="0" borderId="0" xfId="0" applyNumberFormat="1" applyFont="1" applyAlignment="1"/>
  </cellXfs>
  <cellStyles count="1">
    <cellStyle name="Normal" xfId="0" builtinId="0"/>
  </cellStyles>
  <dxfs count="100">
    <dxf>
      <fill>
        <patternFill>
          <bgColor rgb="FFFFFF00"/>
        </patternFill>
      </fill>
    </dxf>
    <dxf>
      <fill>
        <patternFill patternType="solid">
          <fgColor rgb="FFFFFFFF"/>
          <bgColor rgb="FFFFFFFF"/>
        </patternFill>
      </fill>
    </dxf>
    <dxf>
      <fill>
        <patternFill patternType="solid">
          <fgColor rgb="FF62CAB7"/>
          <bgColor rgb="FF62CAB7"/>
        </patternFill>
      </fill>
    </dxf>
    <dxf>
      <fill>
        <patternFill patternType="solid">
          <fgColor rgb="FFFF9999"/>
          <bgColor rgb="FFFF9999"/>
        </patternFill>
      </fill>
    </dxf>
    <dxf>
      <fill>
        <patternFill patternType="solid">
          <fgColor rgb="FFCC9900"/>
          <bgColor rgb="FFCC9900"/>
        </patternFill>
      </fill>
    </dxf>
    <dxf>
      <font>
        <b val="0"/>
        <i val="0"/>
        <strike val="0"/>
        <condense val="0"/>
        <extend val="0"/>
        <outline val="0"/>
        <shadow val="0"/>
        <u val="none"/>
        <vertAlign val="baseline"/>
        <sz val="12"/>
        <color rgb="FF000000"/>
        <name val="Calibri"/>
        <scheme val="none"/>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2"/>
        <color rgb="FF000000"/>
        <name val="Calibri"/>
        <scheme val="none"/>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2"/>
        <color rgb="FF000000"/>
        <name val="Calibri"/>
        <scheme val="none"/>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2"/>
        <color rgb="FF000000"/>
        <name val="Calibri"/>
        <scheme val="none"/>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2"/>
        <color rgb="FF000000"/>
        <name val="Calibri"/>
        <scheme val="none"/>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2"/>
        <color rgb="FF000000"/>
        <name val="Calibri"/>
        <scheme val="none"/>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2"/>
        <color rgb="FF000000"/>
        <name val="Calibri"/>
        <scheme val="none"/>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2"/>
        <color rgb="FF000000"/>
        <name val="Calibri"/>
        <scheme val="none"/>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2"/>
        <color rgb="FF000000"/>
        <name val="Calibri"/>
        <scheme val="none"/>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2"/>
        <color rgb="FF000000"/>
        <name val="Calibri"/>
        <scheme val="none"/>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2"/>
        <color rgb="FF000000"/>
        <name val="Calibri"/>
        <scheme val="none"/>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2"/>
        <color rgb="FF000000"/>
        <name val="Calibri"/>
        <scheme val="none"/>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2"/>
        <color rgb="FF000000"/>
        <name val="Calibri"/>
        <scheme val="none"/>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2"/>
        <color rgb="FF000000"/>
        <name val="Calibri"/>
        <scheme val="none"/>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2"/>
        <color rgb="FF000000"/>
        <name val="Calibri"/>
        <scheme val="none"/>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2"/>
        <color rgb="FF000000"/>
        <name val="Calibri"/>
        <scheme val="none"/>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2"/>
        <color rgb="FF000000"/>
        <name val="Calibri"/>
        <scheme val="none"/>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2"/>
        <color rgb="FF000000"/>
        <name val="Calibri"/>
        <scheme val="none"/>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2"/>
        <color rgb="FF000000"/>
        <name val="Calibri"/>
        <scheme val="none"/>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2"/>
        <color rgb="FF000000"/>
        <name val="Calibri"/>
        <scheme val="none"/>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2"/>
        <color rgb="FF000000"/>
        <name val="Calibri"/>
        <scheme val="none"/>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2"/>
        <color rgb="FF000000"/>
        <name val="Calibri"/>
        <scheme val="none"/>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2"/>
        <color rgb="FF000000"/>
        <name val="Calibri"/>
        <scheme val="none"/>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2"/>
        <color rgb="FF000000"/>
        <name val="Calibri"/>
        <scheme val="none"/>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2"/>
        <color rgb="FF000000"/>
        <name val="Calibri"/>
        <scheme val="none"/>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2"/>
        <color rgb="FF000000"/>
        <name val="Calibri"/>
        <scheme val="none"/>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2"/>
        <color rgb="FF000000"/>
        <name val="Calibri"/>
        <scheme val="none"/>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2"/>
        <color rgb="FF000000"/>
        <name val="Calibri"/>
        <scheme val="none"/>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2"/>
        <color rgb="FF000000"/>
        <name val="Calibri"/>
        <scheme val="none"/>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2"/>
        <color rgb="FF000000"/>
        <name val="Calibri"/>
        <scheme val="none"/>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2"/>
        <color rgb="FF000000"/>
        <name val="Calibri"/>
        <scheme val="none"/>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2"/>
        <color rgb="FF000000"/>
        <name val="Calibri"/>
        <scheme val="none"/>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2"/>
        <color rgb="FF000000"/>
        <name val="Calibri"/>
        <scheme val="none"/>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2"/>
        <color rgb="FF000000"/>
        <name val="Calibri"/>
        <scheme val="none"/>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2"/>
        <color rgb="FF000000"/>
        <name val="Calibri"/>
        <scheme val="none"/>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2"/>
        <color rgb="FF000000"/>
        <name val="Calibri"/>
        <scheme val="none"/>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2"/>
        <color rgb="FF000000"/>
        <name val="Calibri"/>
        <scheme val="none"/>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2"/>
        <color rgb="FF000000"/>
        <name val="Calibri"/>
        <scheme val="none"/>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2"/>
        <color rgb="FF000000"/>
        <name val="Calibri"/>
        <scheme val="none"/>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2"/>
        <color rgb="FF000000"/>
        <name val="Calibri"/>
        <scheme val="none"/>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2"/>
        <color rgb="FF000000"/>
        <name val="Calibri"/>
        <scheme val="none"/>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scheme val="none"/>
      </font>
      <numFmt numFmtId="1" formatCode="0"/>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numFmt numFmtId="1" formatCode="0"/>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numFmt numFmtId="1" formatCode="0"/>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numFmt numFmtId="1" formatCode="0"/>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numFmt numFmtId="1" formatCode="0"/>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numFmt numFmtId="1" formatCode="0"/>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numFmt numFmtId="1" formatCode="0"/>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numFmt numFmtId="1" formatCode="0"/>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numFmt numFmtId="1" formatCode="0"/>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numFmt numFmtId="1" formatCode="0"/>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numFmt numFmtId="1" formatCode="0"/>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left"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left"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left"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left"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left"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i val="0"/>
        <strike val="0"/>
        <condense val="0"/>
        <extend val="0"/>
        <outline val="0"/>
        <shadow val="0"/>
        <u val="none"/>
        <vertAlign val="baseline"/>
        <sz val="12"/>
        <color rgb="FF000000"/>
        <name val="Calibri"/>
        <scheme val="none"/>
      </font>
      <alignment horizontal="center" vertical="bottom" textRotation="9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Regression%20parameter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gression parameters"/>
    </sheetNames>
    <sheetDataSet>
      <sheetData sheetId="0" refreshError="1"/>
    </sheetDataSet>
  </externalBook>
</externalLink>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00C2552E-1CC6-462F-A0E9-09346C2A4821}" autoFormatId="16" applyNumberFormats="0" applyBorderFormats="0" applyFontFormats="0" applyPatternFormats="0" applyAlignmentFormats="0" applyWidthHeightFormats="0">
  <queryTableRefresh nextId="52">
    <queryTableFields count="51">
      <queryTableField id="1" name="Common name" tableColumnId="1"/>
      <queryTableField id="2" name="Scientific name" tableColumnId="2"/>
      <queryTableField id="3" name="Column1" tableColumnId="3"/>
      <queryTableField id="4" name="Color" tableColumnId="4"/>
      <queryTableField id="5" name="PowerCategory" tableColumnId="5"/>
      <queryTableField id="6" name="Power text" tableColumnId="6"/>
      <queryTableField id="7" name="Predator" tableColumnId="7"/>
      <queryTableField id="8" name="Flocking" tableColumnId="8"/>
      <queryTableField id="9" name="Bonus card" tableColumnId="9"/>
      <queryTableField id="10" name="Victory points" tableColumnId="10"/>
      <queryTableField id="11" name="Nest type" tableColumnId="11"/>
      <queryTableField id="12" name="Egg capacity" tableColumnId="12"/>
      <queryTableField id="13" name="Wingspan" tableColumnId="13"/>
      <queryTableField id="14" name="Forest" tableColumnId="14"/>
      <queryTableField id="15" name="Grassland" tableColumnId="15"/>
      <queryTableField id="16" name="Wetland" tableColumnId="16"/>
      <queryTableField id="17" name="Invertebrate" tableColumnId="17"/>
      <queryTableField id="18" name="Seed" tableColumnId="18"/>
      <queryTableField id="19" name="Fish" tableColumnId="19"/>
      <queryTableField id="20" name="Fruit" tableColumnId="20"/>
      <queryTableField id="21" name="Rodent" tableColumnId="21"/>
      <queryTableField id="22" name="Nectar" tableColumnId="22"/>
      <queryTableField id="23" name="Wild (food)" tableColumnId="23"/>
      <queryTableField id="24" name="/ (food cost)" tableColumnId="24"/>
      <queryTableField id="25" name="* (food cost)" tableColumnId="25"/>
      <queryTableField id="26" name="Total food cost" tableColumnId="26"/>
      <queryTableField id="27" name="Anatomist" tableColumnId="27"/>
      <queryTableField id="28" name="Cartographer" tableColumnId="28"/>
      <queryTableField id="29" name="Historian" tableColumnId="29"/>
      <queryTableField id="30" name="Photographer" tableColumnId="30"/>
      <queryTableField id="31" name="Backyard Birder" tableColumnId="31"/>
      <queryTableField id="32" name="Bird Bander" tableColumnId="32"/>
      <queryTableField id="33" name="Bird Counter" tableColumnId="33"/>
      <queryTableField id="34" name="Bird Feeder" tableColumnId="34"/>
      <queryTableField id="35" name="Citizen Scientist" tableColumnId="35"/>
      <queryTableField id="36" name="Diet Specialist" tableColumnId="36"/>
      <queryTableField id="37" name="Enclosure Builder" tableColumnId="37"/>
      <queryTableField id="38" name="Falconer" tableColumnId="38"/>
      <queryTableField id="39" name="Fishery Manager" tableColumnId="39"/>
      <queryTableField id="40" name="Food Web Expert" tableColumnId="40"/>
      <queryTableField id="41" name="Forester" tableColumnId="41"/>
      <queryTableField id="42" name="Large Bird Specialist" tableColumnId="42"/>
      <queryTableField id="43" name="Nest Box Builder" tableColumnId="43"/>
      <queryTableField id="44" name="Omnivore Expert" tableColumnId="44"/>
      <queryTableField id="45" name="Passerine Specialist" tableColumnId="45"/>
      <queryTableField id="46" name="Platform Builder" tableColumnId="46"/>
      <queryTableField id="47" name="Prairie Manager" tableColumnId="47"/>
      <queryTableField id="48" name="Rodentologist" tableColumnId="48"/>
      <queryTableField id="49" name="Viticulturalist" tableColumnId="49"/>
      <queryTableField id="50" name="Wetland Scientist" tableColumnId="50"/>
      <queryTableField id="51" name="Wildlife Gardener" tableColumnId="51"/>
    </queryTableFields>
  </queryTableRefresh>
</queryTable>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F16B9BE-26EA-4D95-A052-F4858B3579E3}" name="Tabuľka2" displayName="Tabuľka2" ref="A1:AZ360" totalsRowShown="0" headerRowDxfId="99" dataDxfId="98">
  <autoFilter ref="A1:AZ360" xr:uid="{2419E680-D78C-4439-A012-EDBB61BBD42E}"/>
  <sortState xmlns:xlrd2="http://schemas.microsoft.com/office/spreadsheetml/2017/richdata2" ref="A4:AZ265">
    <sortCondition ref="A1:A265"/>
  </sortState>
  <tableColumns count="52">
    <tableColumn id="1" xr3:uid="{6209727D-16CA-4EC7-9E96-276E51030A0E}" name="Common name" dataDxfId="97"/>
    <tableColumn id="2" xr3:uid="{09319379-0C03-40C7-AFBE-DAB5157A87FC}" name="Scientific name" dataDxfId="96"/>
    <tableColumn id="3" xr3:uid="{854AECAC-9673-49CE-92B3-6DBAE9B8EE4B}" name="Expansion" dataDxfId="95"/>
    <tableColumn id="4" xr3:uid="{3FBF812F-74D1-4B40-9CAA-7DADC7A71C00}" name="Color" dataDxfId="94"/>
    <tableColumn id="5" xr3:uid="{3BD12E2A-DEF9-4984-AF83-7F4FCF6990A4}" name="PowerCategory" dataDxfId="93"/>
    <tableColumn id="6" xr3:uid="{E7DB3F27-0417-4C49-AE7A-DAF6A4825ADF}" name="Power text" dataDxfId="92"/>
    <tableColumn id="7" xr3:uid="{9A233E67-090E-4573-A690-A3F5824349C1}" name="Note" dataDxfId="91"/>
    <tableColumn id="8" xr3:uid="{A0AF0127-B0BC-4240-85EF-1393142AEA04}" name="Predator" dataDxfId="90"/>
    <tableColumn id="9" xr3:uid="{D8743E79-C692-43D4-87FD-24B988E9221B}" name="Flocking" dataDxfId="89"/>
    <tableColumn id="10" xr3:uid="{51844D57-E6F0-44B8-99C6-DB06B2B86408}" name="Bonus card" dataDxfId="88"/>
    <tableColumn id="11" xr3:uid="{DBD1464E-8ADD-4B4C-A511-21084AD8C946}" name="Victory points" dataDxfId="87"/>
    <tableColumn id="12" xr3:uid="{97B0307D-932E-48B6-A167-6F47EEEC9863}" name="Nest type" dataDxfId="86"/>
    <tableColumn id="13" xr3:uid="{7E4D268D-89E4-4B4D-A2BD-107D695AC36A}" name="Egg capacity" dataDxfId="85"/>
    <tableColumn id="14" xr3:uid="{DE9D9CE0-4879-441A-8987-57EA0F885EB4}" name="Wingspan" dataDxfId="84"/>
    <tableColumn id="15" xr3:uid="{8F3A681A-AF01-40D3-851E-6845580FEEA1}" name="Forest" dataDxfId="83"/>
    <tableColumn id="16" xr3:uid="{59E9C323-026F-437C-8016-111FB6BE87AE}" name="Grassland" dataDxfId="82"/>
    <tableColumn id="17" xr3:uid="{FB12DB46-5913-414F-AEB0-350171D18DC9}" name="Wetland" dataDxfId="81"/>
    <tableColumn id="18" xr3:uid="{5754933C-12BD-4D1B-9804-6936D1A5DD22}" name="Invertebrate" dataDxfId="80"/>
    <tableColumn id="19" xr3:uid="{F6A11969-645C-439E-A6B0-E23EAC138C60}" name="Seed" dataDxfId="79"/>
    <tableColumn id="21" xr3:uid="{ECDD70B9-0B8B-451E-90D3-9E52B6C29C7E}" name="Fish" dataDxfId="78"/>
    <tableColumn id="20" xr3:uid="{FCF199E4-3A53-4A08-B82D-FFEA42C4E1E3}" name="Fruit" dataDxfId="77"/>
    <tableColumn id="22" xr3:uid="{459B1463-E5E4-4AEA-9CF9-A9B2C248B4C4}" name="Rodent" dataDxfId="76"/>
    <tableColumn id="52" xr3:uid="{4459E3E9-F69E-4B8E-9572-A5C984BEE28E}" name="Nectar" dataDxfId="75"/>
    <tableColumn id="23" xr3:uid="{83378B5E-957F-4762-A603-D32DA14ABC63}" name="Wild (food)" dataDxfId="74"/>
    <tableColumn id="24" xr3:uid="{65811DEC-8696-4CDD-9E3B-1A8F08298B0C}" name="/ (food cost)" dataDxfId="73"/>
    <tableColumn id="25" xr3:uid="{DB0E0498-7A12-4B50-A0E8-80966DD3E0A3}" name="* (food cost)" dataDxfId="72"/>
    <tableColumn id="26" xr3:uid="{F8E5A016-42D9-4377-B959-B9303C83725A}" name="Total food cost" dataDxfId="71">
      <calculatedColumnFormula>IF(ISBLANK($Y2), SUM(R2:X2), 1)</calculatedColumnFormula>
    </tableColumn>
    <tableColumn id="27" xr3:uid="{2734F154-702B-4225-B842-786BF27550DC}" name="Anatomist" dataDxfId="70"/>
    <tableColumn id="28" xr3:uid="{20615932-C90F-4BCE-AFE7-258595CD2ACF}" name="Cartographer" dataDxfId="69"/>
    <tableColumn id="29" xr3:uid="{A4A2EA34-7246-434F-ABBE-B8137A086F74}" name="Historian" dataDxfId="68"/>
    <tableColumn id="30" xr3:uid="{4C2D3C09-076D-45D6-940D-440269E4A3D4}" name="Photographer" dataDxfId="67"/>
    <tableColumn id="31" xr3:uid="{E2F50F92-246A-4A17-A163-E5CB2E955E45}" name="Backyard Birder" dataDxfId="66">
      <calculatedColumnFormula>IF(K2&lt;4,"X","")</calculatedColumnFormula>
    </tableColumn>
    <tableColumn id="32" xr3:uid="{3DA8A98D-580B-4DD7-A0C8-212D24699FD6}" name="Bird Bander" dataDxfId="65">
      <calculatedColumnFormula>IF(COUNTBLANK(O2:Q2)&lt;=1,"X","")</calculatedColumnFormula>
    </tableColumn>
    <tableColumn id="33" xr3:uid="{E621BF20-AAA9-421B-8290-C6E96D48CCCA}" name="Bird Counter" dataDxfId="64">
      <calculatedColumnFormula>$I2</calculatedColumnFormula>
    </tableColumn>
    <tableColumn id="34" xr3:uid="{88B2FD51-E202-4226-8143-A212276697CC}" name="Bird Feeder" dataDxfId="63">
      <calculatedColumnFormula>IF($S2 &gt; 0, "X", "")</calculatedColumnFormula>
    </tableColumn>
    <tableColumn id="35" xr3:uid="{4E747800-BDA0-4096-B81D-82B1A1C430C8}" name="Citizen Scientist" dataDxfId="62">
      <calculatedColumnFormula>IF(ISNUMBER(SEARCH("tuck", $F2, 1)), "X", "")</calculatedColumnFormula>
    </tableColumn>
    <tableColumn id="36" xr3:uid="{4EAB3394-46D7-4407-A4F4-E986C1683367}" name="Diet Specialist" dataDxfId="61">
      <calculatedColumnFormula>IF(AND(SUM(R2:X2) = 3, ISBLANK($Y2)), "X", "")</calculatedColumnFormula>
    </tableColumn>
    <tableColumn id="37" xr3:uid="{47C4FD6D-2033-4D00-82D9-DF74EFCA3172}" name="Enclosure Builder" dataDxfId="60">
      <calculatedColumnFormula>IF(OR($L2="ground", $L2="wild"), "X", "")</calculatedColumnFormula>
    </tableColumn>
    <tableColumn id="38" xr3:uid="{A06928A3-0690-48F9-8FE0-6DD45F6C31BA}" name="Falconer" dataDxfId="59">
      <calculatedColumnFormula>$H2</calculatedColumnFormula>
    </tableColumn>
    <tableColumn id="39" xr3:uid="{7C798FE6-9E02-4210-8D33-CBFDD9832B29}" name="Fishery Manager" dataDxfId="58">
      <calculatedColumnFormula>IF($T2 &gt; 0, "X", "")</calculatedColumnFormula>
    </tableColumn>
    <tableColumn id="40" xr3:uid="{D945F1AA-45F9-46EE-AD8F-082CF7D83D17}" name="Food Web Expert" dataDxfId="57">
      <calculatedColumnFormula>IF(AND($R2 &gt; 0, ISBLANK($X2), ISBLANK($S2), ISBLANK($U2), ISBLANK($T2), ISBLANK($V2)), "X", "")</calculatedColumnFormula>
    </tableColumn>
    <tableColumn id="41" xr3:uid="{35B96E0F-649C-4F2C-875F-7714AC3176F0}" name="Forester" dataDxfId="56">
      <calculatedColumnFormula>IF(AND(NOT(ISBLANK($O2)), ISBLANK($P2), ISBLANK($Q2)), "X", "")</calculatedColumnFormula>
    </tableColumn>
    <tableColumn id="42" xr3:uid="{2475B905-B932-4CC8-BECD-F8067A7DA57F}" name="Large Bird Specialist" dataDxfId="55">
      <calculatedColumnFormula>IF(N2&gt;65,"X","")</calculatedColumnFormula>
    </tableColumn>
    <tableColumn id="43" xr3:uid="{FE3696D2-83BA-4C59-B125-41366A32971A}" name="Nest Box Builder" dataDxfId="54">
      <calculatedColumnFormula>IF(OR($L2="cavity", $L2="wild"), "X", "")</calculatedColumnFormula>
    </tableColumn>
    <tableColumn id="44" xr3:uid="{490D4621-79CF-42D4-97A1-8FBE45835140}" name="Omnivore Expert" dataDxfId="53">
      <calculatedColumnFormula>IF($X2 &gt; 0, "X", "")</calculatedColumnFormula>
    </tableColumn>
    <tableColumn id="45" xr3:uid="{81549DEF-8587-4F98-A418-4613B00F4ED1}" name="Passerine Specialist" dataDxfId="52">
      <calculatedColumnFormula>IF(N2&lt;=30,"X","")</calculatedColumnFormula>
    </tableColumn>
    <tableColumn id="46" xr3:uid="{7A4679EC-1B9A-4B38-AF05-D8FB46FB666B}" name="Platform Builder" dataDxfId="51">
      <calculatedColumnFormula>IF(OR($L2="platform", $L2="wild"), "X", "")</calculatedColumnFormula>
    </tableColumn>
    <tableColumn id="47" xr3:uid="{84BCD324-EC78-4322-A96C-0C1B6C1F60AF}" name="Prairie Manager" dataDxfId="50">
      <calculatedColumnFormula>IF(AND(NOT(ISBLANK($P2)), ISBLANK($Q2), ISBLANK($O2)), "X", "")</calculatedColumnFormula>
    </tableColumn>
    <tableColumn id="48" xr3:uid="{785257ED-3EFF-47A3-8197-76BA00D4EFFF}" name="Rodentologist" dataDxfId="49">
      <calculatedColumnFormula>IF($V2 &gt; 0, "X", "")</calculatedColumnFormula>
    </tableColumn>
    <tableColumn id="49" xr3:uid="{CA5D8BDD-3209-4CAA-B1AE-80428A6149C5}" name="Viticulturalist" dataDxfId="48">
      <calculatedColumnFormula>IF($U2 &gt; 0, "X", "")</calculatedColumnFormula>
    </tableColumn>
    <tableColumn id="50" xr3:uid="{F25C4AF4-1D38-4376-B239-33FFCD529ABC}" name="Wetland Scientist" dataDxfId="47">
      <calculatedColumnFormula>IF(AND(NOT(ISBLANK($Q2)), ISBLANK($O2), ISBLANK($P2)), "X", "")</calculatedColumnFormula>
    </tableColumn>
    <tableColumn id="51" xr3:uid="{CBA1CCC9-C308-4A64-BBE0-34AAE1B68326}" name="Wildlife Gardener" dataDxfId="46">
      <calculatedColumnFormula>IF(OR($L2="bowl", $L2="wild"), "X", "")</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E62A2F2-8F3C-49C6-815E-BE1608D61D99}" name="master" displayName="master" ref="A1:AY358" tableType="queryTable" totalsRowShown="0">
  <autoFilter ref="A1:AY358" xr:uid="{4FF8B433-1DCD-4AF1-8754-3AD5607914D3}"/>
  <tableColumns count="51">
    <tableColumn id="1" xr3:uid="{39062CF2-5672-4FE4-A235-B9F843C538E8}" uniqueName="1" name="Common name" queryTableFieldId="1" dataDxfId="45"/>
    <tableColumn id="2" xr3:uid="{9E6A4789-491B-4915-A0F7-434E8FDBCE65}" uniqueName="2" name="Scientific name" queryTableFieldId="2" dataDxfId="44"/>
    <tableColumn id="3" xr3:uid="{FDEB03B2-8075-41B1-85B2-EA0E0BE4DFEB}" uniqueName="3" name="Column1" queryTableFieldId="3" dataDxfId="43"/>
    <tableColumn id="4" xr3:uid="{B6728D0A-1065-4ECB-9232-5AA3FFCFDF02}" uniqueName="4" name="Color" queryTableFieldId="4" dataDxfId="42"/>
    <tableColumn id="5" xr3:uid="{D2712182-6E41-4C33-B949-45129AE6A8BE}" uniqueName="5" name="PowerCategory" queryTableFieldId="5" dataDxfId="41"/>
    <tableColumn id="6" xr3:uid="{3CC08215-1CFC-4C9E-88A9-88F7DC9A714E}" uniqueName="6" name="Power text" queryTableFieldId="6" dataDxfId="40"/>
    <tableColumn id="7" xr3:uid="{134E7DA5-E769-4482-96FF-11ED3B8F8B59}" uniqueName="7" name="Predator" queryTableFieldId="7" dataDxfId="39"/>
    <tableColumn id="8" xr3:uid="{F973A01D-136E-46FB-9DFA-A8AD1B7BFD20}" uniqueName="8" name="Flocking" queryTableFieldId="8" dataDxfId="38"/>
    <tableColumn id="9" xr3:uid="{2EFF03A7-EDF5-48D9-B566-FD5297B01B57}" uniqueName="9" name="Bonus card" queryTableFieldId="9" dataDxfId="37"/>
    <tableColumn id="10" xr3:uid="{AD97AB4F-1061-4FC6-B8F6-2DD1A04AC292}" uniqueName="10" name="Victory points" queryTableFieldId="10"/>
    <tableColumn id="11" xr3:uid="{B1D7FDD5-6C18-4CF3-907B-83A5FCCACBC1}" uniqueName="11" name="Nest type" queryTableFieldId="11" dataDxfId="36"/>
    <tableColumn id="12" xr3:uid="{7442F8F3-52F0-44E2-AF6C-68507E667BD0}" uniqueName="12" name="Egg capacity" queryTableFieldId="12"/>
    <tableColumn id="13" xr3:uid="{D2F9252D-CB26-41DB-87D8-0F18320275B1}" uniqueName="13" name="Wingspan" queryTableFieldId="13"/>
    <tableColumn id="14" xr3:uid="{213BC86F-1A0B-4B14-99B5-E0D8AAE1DCDE}" uniqueName="14" name="Forest" queryTableFieldId="14" dataDxfId="35"/>
    <tableColumn id="15" xr3:uid="{F4D2B231-EF6E-4981-9289-08C9FB9F713E}" uniqueName="15" name="Grassland" queryTableFieldId="15" dataDxfId="34"/>
    <tableColumn id="16" xr3:uid="{849530D3-FFCE-4020-8152-062A1C907F7B}" uniqueName="16" name="Wetland" queryTableFieldId="16" dataDxfId="33"/>
    <tableColumn id="17" xr3:uid="{3084B4A3-872F-41DE-A216-7C41AA3B800E}" uniqueName="17" name="Invertebrate" queryTableFieldId="17"/>
    <tableColumn id="18" xr3:uid="{9A64C894-9528-4343-A334-B77F5FFD4B31}" uniqueName="18" name="Seed" queryTableFieldId="18"/>
    <tableColumn id="19" xr3:uid="{F5A47283-596D-498C-B01B-14F72235E2EC}" uniqueName="19" name="Fish" queryTableFieldId="19"/>
    <tableColumn id="20" xr3:uid="{5599DE00-FAFB-4BD7-9CF9-2222DDF5EE82}" uniqueName="20" name="Fruit" queryTableFieldId="20"/>
    <tableColumn id="21" xr3:uid="{0AAF39B4-46C7-4790-A63E-AB5DED4E71ED}" uniqueName="21" name="Rodent" queryTableFieldId="21"/>
    <tableColumn id="22" xr3:uid="{297204FE-D7A9-4480-BEBF-6C80403BCE6C}" uniqueName="22" name="Nectar" queryTableFieldId="22" dataDxfId="32"/>
    <tableColumn id="23" xr3:uid="{F68BB64E-D353-4A26-8927-975697B693DF}" uniqueName="23" name="Wild (food)" queryTableFieldId="23"/>
    <tableColumn id="24" xr3:uid="{943601A1-FBDE-45AC-BD7E-DE8F6280439D}" uniqueName="24" name="/ (food cost)" queryTableFieldId="24" dataDxfId="31"/>
    <tableColumn id="25" xr3:uid="{04267810-22FA-40A6-AD6A-423745C4E1B4}" uniqueName="25" name="* (food cost)" queryTableFieldId="25" dataDxfId="30"/>
    <tableColumn id="26" xr3:uid="{1ACEC3FB-C669-4986-B841-CCA893F915B1}" uniqueName="26" name="Total food cost" queryTableFieldId="26"/>
    <tableColumn id="27" xr3:uid="{CB169CC4-B9CA-48B9-BE5B-763D96F06549}" uniqueName="27" name="Anatomist" queryTableFieldId="27" dataDxfId="29"/>
    <tableColumn id="28" xr3:uid="{6D477CF8-9DA6-409F-BC3D-F94314C818C2}" uniqueName="28" name="Cartographer" queryTableFieldId="28" dataDxfId="28"/>
    <tableColumn id="29" xr3:uid="{6E47232E-09C2-419C-AF29-C72A25FE195B}" uniqueName="29" name="Historian" queryTableFieldId="29" dataDxfId="27"/>
    <tableColumn id="30" xr3:uid="{9EB0AE96-E7E3-4CED-96DB-2AFFADFBED6A}" uniqueName="30" name="Photographer" queryTableFieldId="30" dataDxfId="26"/>
    <tableColumn id="31" xr3:uid="{9C0ABA85-8722-477C-9377-20C33DAF7BB2}" uniqueName="31" name="Backyard Birder" queryTableFieldId="31" dataDxfId="25"/>
    <tableColumn id="32" xr3:uid="{ED287EC0-0C0A-4D4F-B606-9FA54827940E}" uniqueName="32" name="Bird Bander" queryTableFieldId="32" dataDxfId="24"/>
    <tableColumn id="33" xr3:uid="{9CAB9C62-DB9C-4E1F-B4C1-3E8DC7307828}" uniqueName="33" name="Bird Counter" queryTableFieldId="33" dataDxfId="23"/>
    <tableColumn id="34" xr3:uid="{158B44FD-BD81-43B5-AC53-32AB55C050FE}" uniqueName="34" name="Bird Feeder" queryTableFieldId="34" dataDxfId="22"/>
    <tableColumn id="35" xr3:uid="{50E49632-78EE-436F-8128-9AB856D17A25}" uniqueName="35" name="Citizen Scientist" queryTableFieldId="35" dataDxfId="21"/>
    <tableColumn id="36" xr3:uid="{4D391A7F-0B32-4898-97D9-9D9D8D85FC7B}" uniqueName="36" name="Diet Specialist" queryTableFieldId="36" dataDxfId="20"/>
    <tableColumn id="37" xr3:uid="{C5E3036A-ED35-43EA-8F0A-A5BA2BA46F70}" uniqueName="37" name="Enclosure Builder" queryTableFieldId="37" dataDxfId="19"/>
    <tableColumn id="38" xr3:uid="{C6022F89-862B-4FBA-9F72-ED1224105590}" uniqueName="38" name="Falconer" queryTableFieldId="38" dataDxfId="18"/>
    <tableColumn id="39" xr3:uid="{2AE96BD4-1EDB-4130-BF19-BEAFFE9D960C}" uniqueName="39" name="Fishery Manager" queryTableFieldId="39" dataDxfId="17"/>
    <tableColumn id="40" xr3:uid="{BD3F7946-9C45-4D56-A8E0-9ECB2BC58C44}" uniqueName="40" name="Food Web Expert" queryTableFieldId="40" dataDxfId="16"/>
    <tableColumn id="41" xr3:uid="{8E5F9AB0-DD53-490F-BD60-D1F9513D69F4}" uniqueName="41" name="Forester" queryTableFieldId="41" dataDxfId="15"/>
    <tableColumn id="42" xr3:uid="{524585B4-B5B0-4FDB-9DFF-E02000AC4EE2}" uniqueName="42" name="Large Bird Specialist" queryTableFieldId="42" dataDxfId="14"/>
    <tableColumn id="43" xr3:uid="{98C4AA11-549F-48C9-A549-C03EBB895914}" uniqueName="43" name="Nest Box Builder" queryTableFieldId="43" dataDxfId="13"/>
    <tableColumn id="44" xr3:uid="{B0FBC3B3-F545-4309-8BC5-6C08D3C0A0B1}" uniqueName="44" name="Omnivore Expert" queryTableFieldId="44" dataDxfId="12"/>
    <tableColumn id="45" xr3:uid="{27662ED6-3B02-4CF4-B047-DFAF7869385F}" uniqueName="45" name="Passerine Specialist" queryTableFieldId="45" dataDxfId="11"/>
    <tableColumn id="46" xr3:uid="{72E6C2FD-025D-49D9-8AD6-13DD3E326A50}" uniqueName="46" name="Platform Builder" queryTableFieldId="46" dataDxfId="10"/>
    <tableColumn id="47" xr3:uid="{E35859FF-FBBB-486E-A5A6-E93B40E52D59}" uniqueName="47" name="Prairie Manager" queryTableFieldId="47" dataDxfId="9"/>
    <tableColumn id="48" xr3:uid="{607596B9-DCEE-4C39-B448-8B3CB346653C}" uniqueName="48" name="Rodentologist" queryTableFieldId="48" dataDxfId="8"/>
    <tableColumn id="49" xr3:uid="{60A472A4-2712-4547-9761-6EFFA596B13F}" uniqueName="49" name="Viticulturalist" queryTableFieldId="49" dataDxfId="7"/>
    <tableColumn id="50" xr3:uid="{506A7794-01F4-49A0-8981-FA8D589569A5}" uniqueName="50" name="Wetland Scientist" queryTableFieldId="50" dataDxfId="6"/>
    <tableColumn id="51" xr3:uid="{ABA7E4FE-FE49-4F8A-B5D3-BCE2E86DA1FF}" uniqueName="51" name="Wildlife Gardener" queryTableFieldId="51" dataDxfId="5"/>
  </tableColumns>
  <tableStyleInfo name="TableStyleMedium7"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table" Target="../tables/table2.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A360"/>
  <sheetViews>
    <sheetView workbookViewId="0">
      <pane ySplit="3" topLeftCell="A4" activePane="bottomLeft" state="frozen"/>
      <selection pane="bottomLeft" activeCell="AJ354" sqref="AJ354"/>
    </sheetView>
  </sheetViews>
  <sheetFormatPr defaultColWidth="11.25" defaultRowHeight="15" customHeight="1" x14ac:dyDescent="0.5"/>
  <cols>
    <col min="1" max="1" width="21.4375" customWidth="1"/>
    <col min="2" max="2" width="23.6875" customWidth="1"/>
    <col min="3" max="3" width="11" style="18" customWidth="1"/>
    <col min="4" max="4" width="6.8125" style="18" customWidth="1"/>
    <col min="5" max="5" width="16" hidden="1" customWidth="1"/>
    <col min="6" max="6" width="55.6875" customWidth="1"/>
    <col min="7" max="7" width="16" customWidth="1"/>
    <col min="8" max="11" width="5.0625" style="18" customWidth="1"/>
    <col min="12" max="12" width="6.875" style="18" customWidth="1"/>
    <col min="13" max="19" width="5.0625" style="18" customWidth="1"/>
    <col min="20" max="20" width="6.25" customWidth="1"/>
    <col min="21" max="22" width="5.0625" style="18" customWidth="1"/>
    <col min="23" max="23" width="11.25" style="18"/>
    <col min="24" max="53" width="5.0625" style="18" customWidth="1"/>
    <col min="54" max="54" width="5.0625" customWidth="1"/>
  </cols>
  <sheetData>
    <row r="1" spans="1:53" ht="104.65" x14ac:dyDescent="0.5">
      <c r="A1" s="4" t="s">
        <v>2</v>
      </c>
      <c r="B1" s="4" t="s">
        <v>3</v>
      </c>
      <c r="C1" s="6" t="s">
        <v>496</v>
      </c>
      <c r="D1" s="6" t="s">
        <v>4</v>
      </c>
      <c r="E1" s="5" t="s">
        <v>5</v>
      </c>
      <c r="F1" s="7" t="s">
        <v>6</v>
      </c>
      <c r="G1" s="36" t="s">
        <v>798</v>
      </c>
      <c r="H1" s="8" t="s">
        <v>7</v>
      </c>
      <c r="I1" s="8" t="s">
        <v>10</v>
      </c>
      <c r="J1" s="8" t="s">
        <v>11</v>
      </c>
      <c r="K1" s="8" t="s">
        <v>12</v>
      </c>
      <c r="L1" s="8" t="s">
        <v>13</v>
      </c>
      <c r="M1" s="8" t="s">
        <v>14</v>
      </c>
      <c r="N1" s="8" t="s">
        <v>15</v>
      </c>
      <c r="O1" s="8" t="s">
        <v>16</v>
      </c>
      <c r="P1" s="8" t="s">
        <v>17</v>
      </c>
      <c r="Q1" s="8" t="s">
        <v>18</v>
      </c>
      <c r="R1" s="8" t="s">
        <v>19</v>
      </c>
      <c r="S1" s="8" t="s">
        <v>20</v>
      </c>
      <c r="T1" s="8" t="s">
        <v>22</v>
      </c>
      <c r="U1" s="8" t="s">
        <v>21</v>
      </c>
      <c r="V1" s="8" t="s">
        <v>23</v>
      </c>
      <c r="W1" s="8" t="s">
        <v>880</v>
      </c>
      <c r="X1" s="8" t="s">
        <v>24</v>
      </c>
      <c r="Y1" s="8" t="s">
        <v>25</v>
      </c>
      <c r="Z1" s="8" t="s">
        <v>26</v>
      </c>
      <c r="AA1" s="8" t="s">
        <v>27</v>
      </c>
      <c r="AB1" s="8" t="s">
        <v>28</v>
      </c>
      <c r="AC1" s="8" t="s">
        <v>29</v>
      </c>
      <c r="AD1" s="8" t="s">
        <v>30</v>
      </c>
      <c r="AE1" s="8" t="s">
        <v>31</v>
      </c>
      <c r="AF1" s="8" t="s">
        <v>32</v>
      </c>
      <c r="AG1" s="8" t="s">
        <v>33</v>
      </c>
      <c r="AH1" s="8" t="s">
        <v>34</v>
      </c>
      <c r="AI1" s="8" t="s">
        <v>35</v>
      </c>
      <c r="AJ1" s="8" t="s">
        <v>36</v>
      </c>
      <c r="AK1" s="8" t="s">
        <v>37</v>
      </c>
      <c r="AL1" s="8" t="s">
        <v>38</v>
      </c>
      <c r="AM1" s="8" t="s">
        <v>39</v>
      </c>
      <c r="AN1" s="8" t="s">
        <v>40</v>
      </c>
      <c r="AO1" s="8" t="s">
        <v>41</v>
      </c>
      <c r="AP1" s="8" t="s">
        <v>42</v>
      </c>
      <c r="AQ1" s="8" t="s">
        <v>43</v>
      </c>
      <c r="AR1" s="8" t="s">
        <v>44</v>
      </c>
      <c r="AS1" s="8" t="s">
        <v>45</v>
      </c>
      <c r="AT1" s="8" t="s">
        <v>46</v>
      </c>
      <c r="AU1" s="8" t="s">
        <v>47</v>
      </c>
      <c r="AV1" s="8" t="s">
        <v>48</v>
      </c>
      <c r="AW1" s="8" t="s">
        <v>49</v>
      </c>
      <c r="AX1" s="8" t="s">
        <v>50</v>
      </c>
      <c r="AY1" s="8" t="s">
        <v>51</v>
      </c>
      <c r="AZ1" s="8" t="s">
        <v>52</v>
      </c>
      <c r="BA1"/>
    </row>
    <row r="2" spans="1:53" ht="15.75" hidden="1" x14ac:dyDescent="0.5">
      <c r="A2" s="9"/>
      <c r="B2" s="9"/>
      <c r="C2" s="16"/>
      <c r="D2" s="16"/>
      <c r="E2" s="9"/>
      <c r="F2" s="11"/>
      <c r="G2" s="10"/>
      <c r="H2" s="16"/>
      <c r="I2" s="16"/>
      <c r="J2" s="16"/>
      <c r="K2" s="43"/>
      <c r="L2" s="16"/>
      <c r="M2" s="43"/>
      <c r="N2" s="43"/>
      <c r="O2" s="16"/>
      <c r="P2" s="16"/>
      <c r="Q2" s="16"/>
      <c r="R2" s="43"/>
      <c r="S2" s="43"/>
      <c r="T2" s="43"/>
      <c r="U2" s="43"/>
      <c r="V2" s="43"/>
      <c r="W2" s="43"/>
      <c r="X2" s="43"/>
      <c r="Y2" s="16"/>
      <c r="Z2" s="16"/>
      <c r="AA2" s="43"/>
      <c r="AB2" s="12">
        <v>0.22</v>
      </c>
      <c r="AC2" s="12">
        <v>0.21</v>
      </c>
      <c r="AD2" s="12">
        <v>0.11</v>
      </c>
      <c r="AE2" s="12">
        <v>0.34</v>
      </c>
      <c r="AF2" s="12">
        <v>0.42</v>
      </c>
      <c r="AG2" s="12">
        <v>0.31</v>
      </c>
      <c r="AH2" s="12">
        <v>0.15</v>
      </c>
      <c r="AI2" s="12">
        <v>0.44</v>
      </c>
      <c r="AJ2" s="12">
        <v>0.21</v>
      </c>
      <c r="AK2" s="12">
        <v>0.28999999999999998</v>
      </c>
      <c r="AL2" s="12">
        <v>0.31</v>
      </c>
      <c r="AM2" s="12">
        <v>0.13</v>
      </c>
      <c r="AN2" s="12">
        <v>0.18</v>
      </c>
      <c r="AO2" s="12">
        <v>0.09</v>
      </c>
      <c r="AP2" s="12">
        <v>0.24</v>
      </c>
      <c r="AQ2" s="12">
        <v>0.35</v>
      </c>
      <c r="AR2" s="12">
        <v>0.31</v>
      </c>
      <c r="AS2" s="12">
        <v>0.16</v>
      </c>
      <c r="AT2" s="12">
        <v>0.35</v>
      </c>
      <c r="AU2" s="12">
        <v>0.31</v>
      </c>
      <c r="AV2" s="12">
        <v>0.19</v>
      </c>
      <c r="AW2" s="12">
        <v>0.15</v>
      </c>
      <c r="AX2" s="12">
        <v>0.22</v>
      </c>
      <c r="AY2" s="12">
        <v>0.26</v>
      </c>
      <c r="AZ2" s="12">
        <v>0.31</v>
      </c>
      <c r="BA2"/>
    </row>
    <row r="3" spans="1:53" ht="15.75" hidden="1" x14ac:dyDescent="0.5">
      <c r="A3" s="9"/>
      <c r="B3" s="9"/>
      <c r="C3" s="16"/>
      <c r="D3" s="16"/>
      <c r="E3" s="9"/>
      <c r="F3" s="11"/>
      <c r="G3" s="10"/>
      <c r="H3" s="16"/>
      <c r="I3" s="16"/>
      <c r="J3" s="16"/>
      <c r="K3" s="43"/>
      <c r="L3" s="16"/>
      <c r="M3" s="43"/>
      <c r="N3" s="43"/>
      <c r="O3" s="16"/>
      <c r="P3" s="16"/>
      <c r="Q3" s="16"/>
      <c r="R3" s="43"/>
      <c r="S3" s="43"/>
      <c r="T3" s="43"/>
      <c r="U3" s="43"/>
      <c r="V3" s="43"/>
      <c r="W3" s="43"/>
      <c r="X3" s="43"/>
      <c r="Y3" s="16"/>
      <c r="Z3" s="16"/>
      <c r="AA3" s="43"/>
      <c r="AB3" s="13">
        <f t="shared" ref="AB3:AZ3" si="0">(261-(COUNTBLANK(AB$4:AB$203)+COUNTBLANK(AB$205:AB$265)))/261</f>
        <v>0.23371647509578544</v>
      </c>
      <c r="AC3" s="13">
        <f t="shared" si="0"/>
        <v>0.22605363984674329</v>
      </c>
      <c r="AD3" s="13">
        <f t="shared" si="0"/>
        <v>0.1111111111111111</v>
      </c>
      <c r="AE3" s="13">
        <f t="shared" si="0"/>
        <v>0.34482758620689657</v>
      </c>
      <c r="AF3" s="13">
        <f t="shared" si="0"/>
        <v>0.43295019157088122</v>
      </c>
      <c r="AG3" s="13">
        <f t="shared" si="0"/>
        <v>0.31034482758620691</v>
      </c>
      <c r="AH3" s="13">
        <f t="shared" si="0"/>
        <v>1</v>
      </c>
      <c r="AI3" s="13">
        <f t="shared" si="0"/>
        <v>0.43678160919540232</v>
      </c>
      <c r="AJ3" s="13">
        <f t="shared" si="0"/>
        <v>0.22222222222222221</v>
      </c>
      <c r="AK3" s="13">
        <f t="shared" si="0"/>
        <v>0.28735632183908044</v>
      </c>
      <c r="AL3" s="13">
        <f t="shared" si="0"/>
        <v>0.32567049808429116</v>
      </c>
      <c r="AM3" s="13">
        <f t="shared" si="0"/>
        <v>1</v>
      </c>
      <c r="AN3" s="13">
        <f t="shared" si="0"/>
        <v>0.16858237547892721</v>
      </c>
      <c r="AO3" s="13">
        <f t="shared" si="0"/>
        <v>9.9616858237547887E-2</v>
      </c>
      <c r="AP3" s="13">
        <f t="shared" si="0"/>
        <v>0.24521072796934865</v>
      </c>
      <c r="AQ3" s="13">
        <f t="shared" si="0"/>
        <v>0.34099616858237547</v>
      </c>
      <c r="AR3" s="13">
        <f t="shared" si="0"/>
        <v>0.31417624521072796</v>
      </c>
      <c r="AS3" s="13">
        <f t="shared" si="0"/>
        <v>0.16858237547892721</v>
      </c>
      <c r="AT3" s="13">
        <f t="shared" si="0"/>
        <v>0.34865900383141762</v>
      </c>
      <c r="AU3" s="13">
        <f t="shared" si="0"/>
        <v>0.31034482758620691</v>
      </c>
      <c r="AV3" s="13">
        <f t="shared" si="0"/>
        <v>0.18390804597701149</v>
      </c>
      <c r="AW3" s="13">
        <f t="shared" si="0"/>
        <v>0.14942528735632185</v>
      </c>
      <c r="AX3" s="13">
        <f t="shared" si="0"/>
        <v>0.21455938697318008</v>
      </c>
      <c r="AY3" s="13">
        <f t="shared" si="0"/>
        <v>0.26053639846743293</v>
      </c>
      <c r="AZ3" s="13">
        <f t="shared" si="0"/>
        <v>0.31417624521072796</v>
      </c>
      <c r="BA3"/>
    </row>
    <row r="4" spans="1:53" ht="15.75" x14ac:dyDescent="0.5">
      <c r="A4" s="14" t="s">
        <v>53</v>
      </c>
      <c r="B4" s="14" t="s">
        <v>54</v>
      </c>
      <c r="C4" s="18" t="s">
        <v>502</v>
      </c>
      <c r="D4" s="37" t="s">
        <v>55</v>
      </c>
      <c r="E4" s="14" t="s">
        <v>56</v>
      </c>
      <c r="F4" s="15" t="s">
        <v>57</v>
      </c>
      <c r="G4" s="20" t="s">
        <v>814</v>
      </c>
      <c r="K4" s="44">
        <v>5</v>
      </c>
      <c r="L4" s="18" t="s">
        <v>58</v>
      </c>
      <c r="M4" s="44">
        <v>4</v>
      </c>
      <c r="N4" s="44">
        <v>46</v>
      </c>
      <c r="O4" s="18" t="s">
        <v>59</v>
      </c>
      <c r="R4" s="44"/>
      <c r="S4" s="44">
        <v>3</v>
      </c>
      <c r="T4" s="44"/>
      <c r="U4" s="44"/>
      <c r="V4" s="44"/>
      <c r="W4" s="44"/>
      <c r="X4" s="44"/>
      <c r="Y4" s="16"/>
      <c r="AA4" s="43">
        <f t="shared" ref="AA4:AA67" si="1">IF(ISBLANK($Y4), SUM(R4:X4), 1)</f>
        <v>3</v>
      </c>
      <c r="AB4" s="42" t="s">
        <v>9</v>
      </c>
      <c r="AC4" s="42" t="s">
        <v>9</v>
      </c>
      <c r="AD4" s="16" t="s">
        <v>9</v>
      </c>
      <c r="AE4" s="42" t="s">
        <v>9</v>
      </c>
      <c r="AF4" s="18" t="str">
        <f t="shared" ref="AF4:AF67" si="2">IF(K4&lt;4,"X","")</f>
        <v/>
      </c>
      <c r="AG4" s="18" t="str">
        <f t="shared" ref="AG4:AG67" si="3">IF(COUNTBLANK(O4:Q4)&lt;=1,"X","")</f>
        <v/>
      </c>
      <c r="AH4" s="18">
        <f t="shared" ref="AH4:AH67" si="4">$I4</f>
        <v>0</v>
      </c>
      <c r="AI4" s="18" t="str">
        <f t="shared" ref="AI4:AI67" si="5">IF($S4 &gt; 0, "X", "")</f>
        <v>X</v>
      </c>
      <c r="AJ4" s="18" t="str">
        <f t="shared" ref="AJ4:AJ67" si="6">IF(ISNUMBER(SEARCH("tuck", $F4, 1)), "X", "")</f>
        <v/>
      </c>
      <c r="AK4" s="18" t="str">
        <f>IF(Tabuľka2[[#This Row],[Total food cost]] = 3, "X", "")</f>
        <v>X</v>
      </c>
      <c r="AL4" s="18" t="str">
        <f t="shared" ref="AL4:AL67" si="7">IF(OR($L4="ground", $L4="wild"), "X", "")</f>
        <v/>
      </c>
      <c r="AM4" s="18">
        <f t="shared" ref="AM4:AM67" si="8">$H4</f>
        <v>0</v>
      </c>
      <c r="AN4" s="18" t="str">
        <f t="shared" ref="AN4:AN67" si="9">IF($T4 &gt; 0, "X", "")</f>
        <v/>
      </c>
      <c r="AO4" s="18" t="str">
        <f t="shared" ref="AO4:AO67" si="10">IF(AND($R4 &gt; 0, ISBLANK(W4), ISBLANK($X4), ISBLANK($S4), ISBLANK($U4), ISBLANK($T4), ISBLANK($V4)), "X", "")</f>
        <v/>
      </c>
      <c r="AP4" s="18" t="str">
        <f t="shared" ref="AP4:AP67" si="11">IF(AND(NOT(ISBLANK($O4)), ISBLANK($P4), ISBLANK($Q4)), "X", "")</f>
        <v>X</v>
      </c>
      <c r="AQ4" s="18" t="str">
        <f>IF(OR( Tabuľka2[[#This Row],[Wingspan]]&gt;65, Tabuľka2[[#This Row],[Wingspan]] = "*"),"X","")</f>
        <v/>
      </c>
      <c r="AR4" s="18" t="str">
        <f t="shared" ref="AR4:AR67" si="12">IF(OR($L4="cavity", $L4="wild"), "X", "")</f>
        <v>X</v>
      </c>
      <c r="AS4" s="18" t="str">
        <f t="shared" ref="AS4:AS67" si="13">IF($X4 &gt; 0, "X", "")</f>
        <v/>
      </c>
      <c r="AT4" s="18" t="str">
        <f t="shared" ref="AT4:AT67" si="14">IF(N4&lt;=30,"X","")</f>
        <v/>
      </c>
      <c r="AU4" s="18" t="str">
        <f t="shared" ref="AU4:AU67" si="15">IF(OR($L4="platform", $L4="wild"), "X", "")</f>
        <v/>
      </c>
      <c r="AV4" s="18" t="str">
        <f t="shared" ref="AV4:AV67" si="16">IF(AND(NOT(ISBLANK($P4)), ISBLANK($Q4), ISBLANK($O4)), "X", "")</f>
        <v/>
      </c>
      <c r="AW4" s="18" t="str">
        <f t="shared" ref="AW4:AW67" si="17">IF($V4 &gt; 0, "X", "")</f>
        <v/>
      </c>
      <c r="AX4" s="18" t="str">
        <f t="shared" ref="AX4:AX67" si="18">IF($U4 &gt; 0, "X", "")</f>
        <v/>
      </c>
      <c r="AY4" s="18" t="str">
        <f t="shared" ref="AY4:AY67" si="19">IF(AND(NOT(ISBLANK($Q4)), ISBLANK($O4), ISBLANK($P4)), "X", "")</f>
        <v/>
      </c>
      <c r="AZ4" s="18" t="str">
        <f t="shared" ref="AZ4:AZ67" si="20">IF(OR($L4="bowl", $L4="wild"), "X", "")</f>
        <v/>
      </c>
      <c r="BA4"/>
    </row>
    <row r="5" spans="1:53" ht="15.75" x14ac:dyDescent="0.5">
      <c r="A5" s="20" t="s">
        <v>60</v>
      </c>
      <c r="B5" s="20" t="s">
        <v>61</v>
      </c>
      <c r="C5" s="18" t="s">
        <v>502</v>
      </c>
      <c r="D5" s="37" t="s">
        <v>62</v>
      </c>
      <c r="E5" s="14" t="s">
        <v>63</v>
      </c>
      <c r="F5" s="15" t="s">
        <v>64</v>
      </c>
      <c r="G5" s="20" t="s">
        <v>856</v>
      </c>
      <c r="K5" s="44">
        <v>6</v>
      </c>
      <c r="L5" s="18" t="s">
        <v>65</v>
      </c>
      <c r="M5" s="44">
        <v>2</v>
      </c>
      <c r="N5" s="44">
        <v>79</v>
      </c>
      <c r="Q5" s="18" t="s">
        <v>59</v>
      </c>
      <c r="R5" s="44">
        <v>2</v>
      </c>
      <c r="S5" s="44">
        <v>1</v>
      </c>
      <c r="T5" s="44"/>
      <c r="U5" s="44"/>
      <c r="V5" s="44"/>
      <c r="W5" s="44"/>
      <c r="X5" s="44"/>
      <c r="Y5" s="16"/>
      <c r="AA5" s="43">
        <f t="shared" si="1"/>
        <v>3</v>
      </c>
      <c r="AB5" s="18" t="s">
        <v>9</v>
      </c>
      <c r="AC5" s="18" t="s">
        <v>59</v>
      </c>
      <c r="AD5" s="16" t="s">
        <v>9</v>
      </c>
      <c r="AE5" s="18" t="s">
        <v>9</v>
      </c>
      <c r="AF5" s="18" t="str">
        <f t="shared" si="2"/>
        <v/>
      </c>
      <c r="AG5" s="18" t="str">
        <f t="shared" si="3"/>
        <v/>
      </c>
      <c r="AH5" s="18">
        <f t="shared" si="4"/>
        <v>0</v>
      </c>
      <c r="AI5" s="18" t="str">
        <f t="shared" si="5"/>
        <v>X</v>
      </c>
      <c r="AJ5" s="18" t="str">
        <f t="shared" si="6"/>
        <v/>
      </c>
      <c r="AK5" s="18" t="str">
        <f>IF(Tabuľka2[[#This Row],[Total food cost]] = 3, "X", "")</f>
        <v>X</v>
      </c>
      <c r="AL5" s="18" t="str">
        <f t="shared" si="7"/>
        <v>X</v>
      </c>
      <c r="AM5" s="18">
        <f t="shared" si="8"/>
        <v>0</v>
      </c>
      <c r="AN5" s="18" t="str">
        <f t="shared" si="9"/>
        <v/>
      </c>
      <c r="AO5" s="18" t="str">
        <f t="shared" si="10"/>
        <v/>
      </c>
      <c r="AP5" s="18" t="str">
        <f t="shared" si="11"/>
        <v/>
      </c>
      <c r="AQ5" s="18" t="str">
        <f>IF(OR( Tabuľka2[[#This Row],[Wingspan]]&gt;65, Tabuľka2[[#This Row],[Wingspan]] = "*"),"X","")</f>
        <v>X</v>
      </c>
      <c r="AR5" s="18" t="str">
        <f t="shared" si="12"/>
        <v/>
      </c>
      <c r="AS5" s="18" t="str">
        <f t="shared" si="13"/>
        <v/>
      </c>
      <c r="AT5" s="18" t="str">
        <f t="shared" si="14"/>
        <v/>
      </c>
      <c r="AU5" s="18" t="str">
        <f t="shared" si="15"/>
        <v/>
      </c>
      <c r="AV5" s="18" t="str">
        <f t="shared" si="16"/>
        <v/>
      </c>
      <c r="AW5" s="18" t="str">
        <f t="shared" si="17"/>
        <v/>
      </c>
      <c r="AX5" s="18" t="str">
        <f t="shared" si="18"/>
        <v/>
      </c>
      <c r="AY5" s="18" t="str">
        <f t="shared" si="19"/>
        <v>X</v>
      </c>
      <c r="AZ5" s="18" t="str">
        <f t="shared" si="20"/>
        <v/>
      </c>
      <c r="BA5"/>
    </row>
    <row r="6" spans="1:53" ht="15.75" x14ac:dyDescent="0.5">
      <c r="A6" s="20" t="s">
        <v>69</v>
      </c>
      <c r="B6" s="20" t="s">
        <v>70</v>
      </c>
      <c r="C6" s="18" t="s">
        <v>502</v>
      </c>
      <c r="D6" s="37" t="s">
        <v>55</v>
      </c>
      <c r="E6" s="14" t="s">
        <v>71</v>
      </c>
      <c r="F6" s="15" t="s">
        <v>72</v>
      </c>
      <c r="G6" s="20" t="s">
        <v>821</v>
      </c>
      <c r="K6" s="44">
        <v>7</v>
      </c>
      <c r="L6" s="18" t="s">
        <v>73</v>
      </c>
      <c r="M6" s="44">
        <v>2</v>
      </c>
      <c r="N6" s="44">
        <v>107</v>
      </c>
      <c r="Q6" s="18" t="s">
        <v>59</v>
      </c>
      <c r="R6" s="44">
        <v>1</v>
      </c>
      <c r="S6" s="44"/>
      <c r="T6" s="44">
        <v>1</v>
      </c>
      <c r="U6" s="44"/>
      <c r="V6" s="44">
        <v>1</v>
      </c>
      <c r="W6" s="44"/>
      <c r="X6" s="44"/>
      <c r="Y6" s="16"/>
      <c r="AA6" s="43">
        <f t="shared" si="1"/>
        <v>3</v>
      </c>
      <c r="AB6" s="18" t="s">
        <v>9</v>
      </c>
      <c r="AC6" s="18" t="s">
        <v>59</v>
      </c>
      <c r="AD6" s="16" t="s">
        <v>9</v>
      </c>
      <c r="AE6" s="18" t="s">
        <v>9</v>
      </c>
      <c r="AF6" s="18" t="str">
        <f t="shared" si="2"/>
        <v/>
      </c>
      <c r="AG6" s="18" t="str">
        <f t="shared" si="3"/>
        <v/>
      </c>
      <c r="AH6" s="18">
        <f t="shared" si="4"/>
        <v>0</v>
      </c>
      <c r="AI6" s="18" t="str">
        <f t="shared" si="5"/>
        <v/>
      </c>
      <c r="AJ6" s="18" t="str">
        <f t="shared" si="6"/>
        <v/>
      </c>
      <c r="AK6" s="18" t="str">
        <f>IF(Tabuľka2[[#This Row],[Total food cost]] = 3, "X", "")</f>
        <v>X</v>
      </c>
      <c r="AL6" s="18" t="str">
        <f t="shared" si="7"/>
        <v/>
      </c>
      <c r="AM6" s="18">
        <f t="shared" si="8"/>
        <v>0</v>
      </c>
      <c r="AN6" s="18" t="str">
        <f t="shared" si="9"/>
        <v>X</v>
      </c>
      <c r="AO6" s="18" t="str">
        <f t="shared" si="10"/>
        <v/>
      </c>
      <c r="AP6" s="18" t="str">
        <f t="shared" si="11"/>
        <v/>
      </c>
      <c r="AQ6" s="18" t="str">
        <f t="shared" ref="AQ6:AQ69" si="21">IF(N6&gt;65,"X","")</f>
        <v>X</v>
      </c>
      <c r="AR6" s="18" t="str">
        <f t="shared" si="12"/>
        <v/>
      </c>
      <c r="AS6" s="18" t="str">
        <f t="shared" si="13"/>
        <v/>
      </c>
      <c r="AT6" s="18" t="str">
        <f t="shared" si="14"/>
        <v/>
      </c>
      <c r="AU6" s="18" t="str">
        <f t="shared" si="15"/>
        <v>X</v>
      </c>
      <c r="AV6" s="18" t="str">
        <f t="shared" si="16"/>
        <v/>
      </c>
      <c r="AW6" s="18" t="str">
        <f t="shared" si="17"/>
        <v>X</v>
      </c>
      <c r="AX6" s="18" t="str">
        <f t="shared" si="18"/>
        <v/>
      </c>
      <c r="AY6" s="18" t="str">
        <f t="shared" si="19"/>
        <v>X</v>
      </c>
      <c r="AZ6" s="18" t="str">
        <f t="shared" si="20"/>
        <v/>
      </c>
      <c r="BA6"/>
    </row>
    <row r="7" spans="1:53" ht="15.75" x14ac:dyDescent="0.5">
      <c r="A7" s="20" t="s">
        <v>74</v>
      </c>
      <c r="B7" s="20" t="s">
        <v>75</v>
      </c>
      <c r="C7" s="18" t="s">
        <v>502</v>
      </c>
      <c r="D7" s="37" t="s">
        <v>55</v>
      </c>
      <c r="E7" s="14" t="s">
        <v>10</v>
      </c>
      <c r="F7" s="15" t="s">
        <v>76</v>
      </c>
      <c r="G7" s="20" t="s">
        <v>824</v>
      </c>
      <c r="I7" s="18" t="s">
        <v>59</v>
      </c>
      <c r="K7" s="44">
        <v>3</v>
      </c>
      <c r="L7" s="18" t="s">
        <v>73</v>
      </c>
      <c r="M7" s="44">
        <v>5</v>
      </c>
      <c r="N7" s="44">
        <v>61</v>
      </c>
      <c r="Q7" s="18" t="s">
        <v>59</v>
      </c>
      <c r="R7" s="44"/>
      <c r="S7" s="44">
        <v>1</v>
      </c>
      <c r="T7" s="44"/>
      <c r="U7" s="44"/>
      <c r="V7" s="44"/>
      <c r="W7" s="44"/>
      <c r="X7" s="44">
        <v>1</v>
      </c>
      <c r="Y7" s="16"/>
      <c r="AA7" s="43">
        <f t="shared" si="1"/>
        <v>2</v>
      </c>
      <c r="AB7" s="18" t="s">
        <v>9</v>
      </c>
      <c r="AC7" s="18" t="s">
        <v>59</v>
      </c>
      <c r="AD7" s="16" t="s">
        <v>9</v>
      </c>
      <c r="AE7" s="18" t="s">
        <v>9</v>
      </c>
      <c r="AF7" s="18" t="str">
        <f t="shared" si="2"/>
        <v>X</v>
      </c>
      <c r="AG7" s="18" t="str">
        <f t="shared" si="3"/>
        <v/>
      </c>
      <c r="AH7" s="18" t="str">
        <f t="shared" si="4"/>
        <v>X</v>
      </c>
      <c r="AI7" s="18" t="str">
        <f t="shared" si="5"/>
        <v>X</v>
      </c>
      <c r="AJ7" s="18" t="str">
        <f t="shared" si="6"/>
        <v>X</v>
      </c>
      <c r="AK7" s="18" t="str">
        <f>IF(Tabuľka2[[#This Row],[Total food cost]] = 3, "X", "")</f>
        <v/>
      </c>
      <c r="AL7" s="18" t="str">
        <f t="shared" si="7"/>
        <v/>
      </c>
      <c r="AM7" s="18">
        <f t="shared" si="8"/>
        <v>0</v>
      </c>
      <c r="AN7" s="18" t="str">
        <f t="shared" si="9"/>
        <v/>
      </c>
      <c r="AO7" s="18" t="str">
        <f t="shared" si="10"/>
        <v/>
      </c>
      <c r="AP7" s="18" t="str">
        <f t="shared" si="11"/>
        <v/>
      </c>
      <c r="AQ7" s="18" t="str">
        <f t="shared" si="21"/>
        <v/>
      </c>
      <c r="AR7" s="18" t="str">
        <f t="shared" si="12"/>
        <v/>
      </c>
      <c r="AS7" s="18" t="str">
        <f t="shared" si="13"/>
        <v>X</v>
      </c>
      <c r="AT7" s="18" t="str">
        <f t="shared" si="14"/>
        <v/>
      </c>
      <c r="AU7" s="18" t="str">
        <f t="shared" si="15"/>
        <v>X</v>
      </c>
      <c r="AV7" s="18" t="str">
        <f t="shared" si="16"/>
        <v/>
      </c>
      <c r="AW7" s="18" t="str">
        <f t="shared" si="17"/>
        <v/>
      </c>
      <c r="AX7" s="18" t="str">
        <f t="shared" si="18"/>
        <v/>
      </c>
      <c r="AY7" s="18" t="str">
        <f t="shared" si="19"/>
        <v>X</v>
      </c>
      <c r="AZ7" s="18" t="str">
        <f t="shared" si="20"/>
        <v/>
      </c>
      <c r="BA7"/>
    </row>
    <row r="8" spans="1:53" ht="15.75" x14ac:dyDescent="0.5">
      <c r="A8" s="20" t="s">
        <v>77</v>
      </c>
      <c r="B8" s="20" t="s">
        <v>78</v>
      </c>
      <c r="C8" s="18" t="s">
        <v>502</v>
      </c>
      <c r="D8" s="37" t="s">
        <v>55</v>
      </c>
      <c r="E8" s="14" t="s">
        <v>79</v>
      </c>
      <c r="F8" s="15" t="s">
        <v>80</v>
      </c>
      <c r="G8" s="20" t="s">
        <v>812</v>
      </c>
      <c r="K8" s="44">
        <v>4</v>
      </c>
      <c r="L8" s="18" t="s">
        <v>73</v>
      </c>
      <c r="M8" s="44">
        <v>2</v>
      </c>
      <c r="N8" s="44">
        <v>99</v>
      </c>
      <c r="O8" s="18" t="s">
        <v>59</v>
      </c>
      <c r="P8" s="18" t="s">
        <v>59</v>
      </c>
      <c r="Q8" s="18" t="s">
        <v>59</v>
      </c>
      <c r="R8" s="44"/>
      <c r="S8" s="44"/>
      <c r="T8" s="44"/>
      <c r="U8" s="44"/>
      <c r="V8" s="44"/>
      <c r="W8" s="44"/>
      <c r="X8" s="44">
        <v>1</v>
      </c>
      <c r="Y8" s="16"/>
      <c r="AA8" s="43">
        <f t="shared" si="1"/>
        <v>1</v>
      </c>
      <c r="AB8" s="18" t="s">
        <v>9</v>
      </c>
      <c r="AC8" s="18" t="s">
        <v>59</v>
      </c>
      <c r="AD8" s="16" t="s">
        <v>9</v>
      </c>
      <c r="AE8" s="18" t="s">
        <v>9</v>
      </c>
      <c r="AF8" s="18" t="str">
        <f t="shared" si="2"/>
        <v/>
      </c>
      <c r="AG8" s="18" t="str">
        <f t="shared" si="3"/>
        <v>X</v>
      </c>
      <c r="AH8" s="18">
        <f t="shared" si="4"/>
        <v>0</v>
      </c>
      <c r="AI8" s="18" t="str">
        <f t="shared" si="5"/>
        <v/>
      </c>
      <c r="AJ8" s="18" t="str">
        <f t="shared" si="6"/>
        <v/>
      </c>
      <c r="AK8" s="18" t="str">
        <f>IF(Tabuľka2[[#This Row],[Total food cost]] = 3, "X", "")</f>
        <v/>
      </c>
      <c r="AL8" s="18" t="str">
        <f t="shared" si="7"/>
        <v/>
      </c>
      <c r="AM8" s="18">
        <f t="shared" si="8"/>
        <v>0</v>
      </c>
      <c r="AN8" s="18" t="str">
        <f t="shared" si="9"/>
        <v/>
      </c>
      <c r="AO8" s="18" t="str">
        <f t="shared" si="10"/>
        <v/>
      </c>
      <c r="AP8" s="18" t="str">
        <f t="shared" si="11"/>
        <v/>
      </c>
      <c r="AQ8" s="18" t="str">
        <f t="shared" si="21"/>
        <v>X</v>
      </c>
      <c r="AR8" s="18" t="str">
        <f t="shared" si="12"/>
        <v/>
      </c>
      <c r="AS8" s="18" t="str">
        <f t="shared" si="13"/>
        <v>X</v>
      </c>
      <c r="AT8" s="18" t="str">
        <f t="shared" si="14"/>
        <v/>
      </c>
      <c r="AU8" s="18" t="str">
        <f t="shared" si="15"/>
        <v>X</v>
      </c>
      <c r="AV8" s="18" t="str">
        <f t="shared" si="16"/>
        <v/>
      </c>
      <c r="AW8" s="18" t="str">
        <f t="shared" si="17"/>
        <v/>
      </c>
      <c r="AX8" s="18" t="str">
        <f t="shared" si="18"/>
        <v/>
      </c>
      <c r="AY8" s="18" t="str">
        <f t="shared" si="19"/>
        <v/>
      </c>
      <c r="AZ8" s="18" t="str">
        <f t="shared" si="20"/>
        <v/>
      </c>
      <c r="BA8"/>
    </row>
    <row r="9" spans="1:53" ht="15.75" x14ac:dyDescent="0.5">
      <c r="A9" s="14" t="s">
        <v>81</v>
      </c>
      <c r="B9" s="14" t="s">
        <v>82</v>
      </c>
      <c r="C9" s="18" t="s">
        <v>502</v>
      </c>
      <c r="D9" s="21" t="s">
        <v>83</v>
      </c>
      <c r="E9" s="14" t="s">
        <v>79</v>
      </c>
      <c r="F9" s="15" t="s">
        <v>84</v>
      </c>
      <c r="G9" s="20"/>
      <c r="K9" s="44">
        <v>3</v>
      </c>
      <c r="L9" s="18" t="s">
        <v>85</v>
      </c>
      <c r="M9" s="44">
        <v>3</v>
      </c>
      <c r="N9" s="44">
        <v>23</v>
      </c>
      <c r="P9" s="18" t="s">
        <v>59</v>
      </c>
      <c r="R9" s="44"/>
      <c r="S9" s="44">
        <v>2</v>
      </c>
      <c r="T9" s="44"/>
      <c r="U9" s="44"/>
      <c r="V9" s="44"/>
      <c r="W9" s="44"/>
      <c r="X9" s="44"/>
      <c r="Y9" s="16"/>
      <c r="AA9" s="43">
        <f t="shared" si="1"/>
        <v>2</v>
      </c>
      <c r="AB9" s="18" t="s">
        <v>9</v>
      </c>
      <c r="AC9" s="18" t="s">
        <v>59</v>
      </c>
      <c r="AD9" s="16" t="s">
        <v>9</v>
      </c>
      <c r="AE9" s="18" t="s">
        <v>59</v>
      </c>
      <c r="AF9" s="18" t="str">
        <f t="shared" si="2"/>
        <v>X</v>
      </c>
      <c r="AG9" s="18" t="str">
        <f t="shared" si="3"/>
        <v/>
      </c>
      <c r="AH9" s="18">
        <f t="shared" si="4"/>
        <v>0</v>
      </c>
      <c r="AI9" s="18" t="str">
        <f t="shared" si="5"/>
        <v>X</v>
      </c>
      <c r="AJ9" s="18" t="str">
        <f t="shared" si="6"/>
        <v/>
      </c>
      <c r="AK9" s="18" t="str">
        <f>IF(Tabuľka2[[#This Row],[Total food cost]] = 3, "X", "")</f>
        <v/>
      </c>
      <c r="AL9" s="18" t="str">
        <f t="shared" si="7"/>
        <v/>
      </c>
      <c r="AM9" s="18">
        <f t="shared" si="8"/>
        <v>0</v>
      </c>
      <c r="AN9" s="18" t="str">
        <f t="shared" si="9"/>
        <v/>
      </c>
      <c r="AO9" s="18" t="str">
        <f t="shared" si="10"/>
        <v/>
      </c>
      <c r="AP9" s="18" t="str">
        <f t="shared" si="11"/>
        <v/>
      </c>
      <c r="AQ9" s="18" t="str">
        <f t="shared" si="21"/>
        <v/>
      </c>
      <c r="AR9" s="18" t="str">
        <f t="shared" si="12"/>
        <v/>
      </c>
      <c r="AS9" s="18" t="str">
        <f t="shared" si="13"/>
        <v/>
      </c>
      <c r="AT9" s="18" t="str">
        <f t="shared" si="14"/>
        <v>X</v>
      </c>
      <c r="AU9" s="18" t="str">
        <f t="shared" si="15"/>
        <v/>
      </c>
      <c r="AV9" s="18" t="str">
        <f t="shared" si="16"/>
        <v>X</v>
      </c>
      <c r="AW9" s="18" t="str">
        <f t="shared" si="17"/>
        <v/>
      </c>
      <c r="AX9" s="18" t="str">
        <f t="shared" si="18"/>
        <v/>
      </c>
      <c r="AY9" s="18" t="str">
        <f t="shared" si="19"/>
        <v/>
      </c>
      <c r="AZ9" s="18" t="str">
        <f t="shared" si="20"/>
        <v>X</v>
      </c>
      <c r="BA9"/>
    </row>
    <row r="10" spans="1:53" ht="15.75" x14ac:dyDescent="0.5">
      <c r="A10" s="20" t="s">
        <v>86</v>
      </c>
      <c r="B10" s="14" t="s">
        <v>87</v>
      </c>
      <c r="C10" s="18" t="s">
        <v>502</v>
      </c>
      <c r="D10" s="21" t="s">
        <v>55</v>
      </c>
      <c r="E10" s="14" t="s">
        <v>88</v>
      </c>
      <c r="F10" s="15" t="s">
        <v>89</v>
      </c>
      <c r="G10" s="20" t="s">
        <v>827</v>
      </c>
      <c r="H10" s="18" t="s">
        <v>59</v>
      </c>
      <c r="K10" s="44">
        <v>5</v>
      </c>
      <c r="L10" s="18" t="s">
        <v>58</v>
      </c>
      <c r="M10" s="44">
        <v>3</v>
      </c>
      <c r="N10" s="44">
        <v>56</v>
      </c>
      <c r="P10" s="18" t="s">
        <v>59</v>
      </c>
      <c r="R10" s="44">
        <v>1</v>
      </c>
      <c r="S10" s="44"/>
      <c r="T10" s="44"/>
      <c r="U10" s="44"/>
      <c r="V10" s="44">
        <v>1</v>
      </c>
      <c r="W10" s="44"/>
      <c r="X10" s="44"/>
      <c r="Y10" s="16"/>
      <c r="AA10" s="43">
        <f t="shared" si="1"/>
        <v>2</v>
      </c>
      <c r="AB10" s="18" t="s">
        <v>9</v>
      </c>
      <c r="AC10" s="18" t="s">
        <v>59</v>
      </c>
      <c r="AD10" s="16" t="s">
        <v>9</v>
      </c>
      <c r="AE10" s="18" t="s">
        <v>9</v>
      </c>
      <c r="AF10" s="18" t="str">
        <f t="shared" si="2"/>
        <v/>
      </c>
      <c r="AG10" s="18" t="str">
        <f t="shared" si="3"/>
        <v/>
      </c>
      <c r="AH10" s="18">
        <f t="shared" si="4"/>
        <v>0</v>
      </c>
      <c r="AI10" s="18" t="str">
        <f t="shared" si="5"/>
        <v/>
      </c>
      <c r="AJ10" s="18" t="str">
        <f t="shared" si="6"/>
        <v/>
      </c>
      <c r="AK10" s="18" t="str">
        <f>IF(Tabuľka2[[#This Row],[Total food cost]] = 3, "X", "")</f>
        <v/>
      </c>
      <c r="AL10" s="18" t="str">
        <f t="shared" si="7"/>
        <v/>
      </c>
      <c r="AM10" s="18" t="str">
        <f t="shared" si="8"/>
        <v>X</v>
      </c>
      <c r="AN10" s="18" t="str">
        <f t="shared" si="9"/>
        <v/>
      </c>
      <c r="AO10" s="18" t="str">
        <f t="shared" si="10"/>
        <v/>
      </c>
      <c r="AP10" s="18" t="str">
        <f t="shared" si="11"/>
        <v/>
      </c>
      <c r="AQ10" s="18" t="str">
        <f t="shared" si="21"/>
        <v/>
      </c>
      <c r="AR10" s="18" t="str">
        <f t="shared" si="12"/>
        <v>X</v>
      </c>
      <c r="AS10" s="18" t="str">
        <f t="shared" si="13"/>
        <v/>
      </c>
      <c r="AT10" s="18" t="str">
        <f t="shared" si="14"/>
        <v/>
      </c>
      <c r="AU10" s="18" t="str">
        <f t="shared" si="15"/>
        <v/>
      </c>
      <c r="AV10" s="18" t="str">
        <f t="shared" si="16"/>
        <v>X</v>
      </c>
      <c r="AW10" s="18" t="str">
        <f t="shared" si="17"/>
        <v>X</v>
      </c>
      <c r="AX10" s="18" t="str">
        <f t="shared" si="18"/>
        <v/>
      </c>
      <c r="AY10" s="18" t="str">
        <f t="shared" si="19"/>
        <v/>
      </c>
      <c r="AZ10" s="18" t="str">
        <f t="shared" si="20"/>
        <v/>
      </c>
      <c r="BA10"/>
    </row>
    <row r="11" spans="1:53" ht="15.75" x14ac:dyDescent="0.5">
      <c r="A11" s="14" t="s">
        <v>90</v>
      </c>
      <c r="B11" s="17" t="s">
        <v>92</v>
      </c>
      <c r="C11" s="18" t="s">
        <v>502</v>
      </c>
      <c r="D11" s="21" t="s">
        <v>83</v>
      </c>
      <c r="E11" s="14" t="s">
        <v>71</v>
      </c>
      <c r="F11" s="15" t="s">
        <v>93</v>
      </c>
      <c r="G11" s="20" t="s">
        <v>822</v>
      </c>
      <c r="K11" s="44">
        <v>5</v>
      </c>
      <c r="L11" s="18" t="s">
        <v>65</v>
      </c>
      <c r="M11" s="44">
        <v>2</v>
      </c>
      <c r="N11" s="44">
        <v>81</v>
      </c>
      <c r="Q11" s="18" t="s">
        <v>59</v>
      </c>
      <c r="R11" s="44">
        <v>2</v>
      </c>
      <c r="S11" s="44"/>
      <c r="T11" s="44"/>
      <c r="U11" s="44"/>
      <c r="V11" s="44"/>
      <c r="W11" s="44"/>
      <c r="X11" s="44"/>
      <c r="Y11" s="16"/>
      <c r="AA11" s="43">
        <f t="shared" si="1"/>
        <v>2</v>
      </c>
      <c r="AB11" s="18" t="s">
        <v>9</v>
      </c>
      <c r="AC11" s="18" t="s">
        <v>59</v>
      </c>
      <c r="AD11" s="16" t="s">
        <v>9</v>
      </c>
      <c r="AE11" s="18" t="s">
        <v>9</v>
      </c>
      <c r="AF11" s="18" t="str">
        <f t="shared" si="2"/>
        <v/>
      </c>
      <c r="AG11" s="18" t="str">
        <f t="shared" si="3"/>
        <v/>
      </c>
      <c r="AH11" s="18">
        <f t="shared" si="4"/>
        <v>0</v>
      </c>
      <c r="AI11" s="18" t="str">
        <f t="shared" si="5"/>
        <v/>
      </c>
      <c r="AJ11" s="18" t="str">
        <f t="shared" si="6"/>
        <v/>
      </c>
      <c r="AK11" s="18" t="str">
        <f>IF(Tabuľka2[[#This Row],[Total food cost]] = 3, "X", "")</f>
        <v/>
      </c>
      <c r="AL11" s="18" t="str">
        <f t="shared" si="7"/>
        <v>X</v>
      </c>
      <c r="AM11" s="18">
        <f t="shared" si="8"/>
        <v>0</v>
      </c>
      <c r="AN11" s="18" t="str">
        <f t="shared" si="9"/>
        <v/>
      </c>
      <c r="AO11" s="18" t="str">
        <f t="shared" si="10"/>
        <v>X</v>
      </c>
      <c r="AP11" s="18" t="str">
        <f t="shared" si="11"/>
        <v/>
      </c>
      <c r="AQ11" s="18" t="str">
        <f t="shared" si="21"/>
        <v>X</v>
      </c>
      <c r="AR11" s="18" t="str">
        <f t="shared" si="12"/>
        <v/>
      </c>
      <c r="AS11" s="18" t="str">
        <f t="shared" si="13"/>
        <v/>
      </c>
      <c r="AT11" s="18" t="str">
        <f t="shared" si="14"/>
        <v/>
      </c>
      <c r="AU11" s="18" t="str">
        <f t="shared" si="15"/>
        <v/>
      </c>
      <c r="AV11" s="18" t="str">
        <f t="shared" si="16"/>
        <v/>
      </c>
      <c r="AW11" s="18" t="str">
        <f t="shared" si="17"/>
        <v/>
      </c>
      <c r="AX11" s="18" t="str">
        <f t="shared" si="18"/>
        <v/>
      </c>
      <c r="AY11" s="18" t="str">
        <f t="shared" si="19"/>
        <v>X</v>
      </c>
      <c r="AZ11" s="18" t="str">
        <f t="shared" si="20"/>
        <v/>
      </c>
      <c r="BA11"/>
    </row>
    <row r="12" spans="1:53" ht="15.75" x14ac:dyDescent="0.5">
      <c r="A12" s="19" t="s">
        <v>98</v>
      </c>
      <c r="B12" s="20" t="s">
        <v>99</v>
      </c>
      <c r="C12" s="18" t="s">
        <v>100</v>
      </c>
      <c r="D12" s="37" t="s">
        <v>55</v>
      </c>
      <c r="E12" s="14"/>
      <c r="F12" s="15" t="s">
        <v>101</v>
      </c>
      <c r="G12" s="20"/>
      <c r="K12" s="44">
        <v>4</v>
      </c>
      <c r="L12" s="18" t="s">
        <v>85</v>
      </c>
      <c r="M12" s="44">
        <v>2</v>
      </c>
      <c r="N12" s="44">
        <v>20</v>
      </c>
      <c r="O12" s="18" t="s">
        <v>59</v>
      </c>
      <c r="R12" s="44">
        <v>1</v>
      </c>
      <c r="S12" s="44"/>
      <c r="T12" s="44"/>
      <c r="U12" s="44">
        <v>1</v>
      </c>
      <c r="V12" s="44"/>
      <c r="W12" s="44"/>
      <c r="X12" s="44"/>
      <c r="Y12" s="16"/>
      <c r="AA12" s="43">
        <f t="shared" si="1"/>
        <v>2</v>
      </c>
      <c r="AB12" s="18" t="s">
        <v>9</v>
      </c>
      <c r="AC12" s="18" t="s">
        <v>59</v>
      </c>
      <c r="AD12" s="16" t="s">
        <v>9</v>
      </c>
      <c r="AE12" s="18" t="s">
        <v>59</v>
      </c>
      <c r="AF12" s="18" t="str">
        <f t="shared" si="2"/>
        <v/>
      </c>
      <c r="AG12" s="18" t="str">
        <f t="shared" si="3"/>
        <v/>
      </c>
      <c r="AH12" s="18">
        <f t="shared" si="4"/>
        <v>0</v>
      </c>
      <c r="AI12" s="18" t="str">
        <f t="shared" si="5"/>
        <v/>
      </c>
      <c r="AJ12" s="18" t="str">
        <f t="shared" si="6"/>
        <v/>
      </c>
      <c r="AK12" s="18" t="str">
        <f>IF(Tabuľka2[[#This Row],[Total food cost]] = 3, "X", "")</f>
        <v/>
      </c>
      <c r="AL12" s="18" t="str">
        <f t="shared" si="7"/>
        <v/>
      </c>
      <c r="AM12" s="18">
        <f t="shared" si="8"/>
        <v>0</v>
      </c>
      <c r="AN12" s="18" t="str">
        <f t="shared" si="9"/>
        <v/>
      </c>
      <c r="AO12" s="18" t="str">
        <f t="shared" si="10"/>
        <v/>
      </c>
      <c r="AP12" s="18" t="str">
        <f t="shared" si="11"/>
        <v>X</v>
      </c>
      <c r="AQ12" s="18" t="str">
        <f t="shared" si="21"/>
        <v/>
      </c>
      <c r="AR12" s="18" t="str">
        <f t="shared" si="12"/>
        <v/>
      </c>
      <c r="AS12" s="18" t="str">
        <f t="shared" si="13"/>
        <v/>
      </c>
      <c r="AT12" s="18" t="str">
        <f t="shared" si="14"/>
        <v>X</v>
      </c>
      <c r="AU12" s="18" t="str">
        <f t="shared" si="15"/>
        <v/>
      </c>
      <c r="AV12" s="18" t="str">
        <f t="shared" si="16"/>
        <v/>
      </c>
      <c r="AW12" s="18" t="str">
        <f t="shared" si="17"/>
        <v/>
      </c>
      <c r="AX12" s="18" t="str">
        <f t="shared" si="18"/>
        <v>X</v>
      </c>
      <c r="AY12" s="18" t="str">
        <f t="shared" si="19"/>
        <v/>
      </c>
      <c r="AZ12" s="18" t="str">
        <f t="shared" si="20"/>
        <v>X</v>
      </c>
      <c r="BA12"/>
    </row>
    <row r="13" spans="1:53" ht="15.75" x14ac:dyDescent="0.5">
      <c r="A13" s="20" t="s">
        <v>106</v>
      </c>
      <c r="B13" s="20" t="s">
        <v>107</v>
      </c>
      <c r="C13" s="18" t="s">
        <v>502</v>
      </c>
      <c r="D13" s="21" t="s">
        <v>55</v>
      </c>
      <c r="E13" s="14" t="s">
        <v>10</v>
      </c>
      <c r="F13" s="15" t="s">
        <v>76</v>
      </c>
      <c r="G13" s="20" t="s">
        <v>824</v>
      </c>
      <c r="I13" s="18" t="s">
        <v>59</v>
      </c>
      <c r="K13" s="44">
        <v>1</v>
      </c>
      <c r="L13" s="18" t="s">
        <v>85</v>
      </c>
      <c r="M13" s="44">
        <v>4</v>
      </c>
      <c r="N13" s="44">
        <v>43</v>
      </c>
      <c r="O13" s="18" t="s">
        <v>59</v>
      </c>
      <c r="P13" s="18" t="s">
        <v>59</v>
      </c>
      <c r="R13" s="44">
        <v>1</v>
      </c>
      <c r="S13" s="44"/>
      <c r="T13" s="44"/>
      <c r="U13" s="44">
        <v>1</v>
      </c>
      <c r="V13" s="44"/>
      <c r="W13" s="44"/>
      <c r="X13" s="44"/>
      <c r="Y13" s="16" t="s">
        <v>59</v>
      </c>
      <c r="AA13" s="43">
        <f t="shared" si="1"/>
        <v>1</v>
      </c>
      <c r="AB13" s="18" t="s">
        <v>9</v>
      </c>
      <c r="AC13" s="18" t="s">
        <v>59</v>
      </c>
      <c r="AD13" s="16" t="s">
        <v>9</v>
      </c>
      <c r="AE13" s="18" t="s">
        <v>9</v>
      </c>
      <c r="AF13" s="18" t="str">
        <f t="shared" si="2"/>
        <v>X</v>
      </c>
      <c r="AG13" s="18" t="str">
        <f t="shared" si="3"/>
        <v>X</v>
      </c>
      <c r="AH13" s="18" t="str">
        <f t="shared" si="4"/>
        <v>X</v>
      </c>
      <c r="AI13" s="18" t="str">
        <f t="shared" si="5"/>
        <v/>
      </c>
      <c r="AJ13" s="18" t="str">
        <f t="shared" si="6"/>
        <v>X</v>
      </c>
      <c r="AK13" s="18" t="str">
        <f>IF(Tabuľka2[[#This Row],[Total food cost]] = 3, "X", "")</f>
        <v/>
      </c>
      <c r="AL13" s="18" t="str">
        <f t="shared" si="7"/>
        <v/>
      </c>
      <c r="AM13" s="18">
        <f t="shared" si="8"/>
        <v>0</v>
      </c>
      <c r="AN13" s="18" t="str">
        <f t="shared" si="9"/>
        <v/>
      </c>
      <c r="AO13" s="18" t="str">
        <f t="shared" si="10"/>
        <v/>
      </c>
      <c r="AP13" s="18" t="str">
        <f t="shared" si="11"/>
        <v/>
      </c>
      <c r="AQ13" s="18" t="str">
        <f t="shared" si="21"/>
        <v/>
      </c>
      <c r="AR13" s="18" t="str">
        <f t="shared" si="12"/>
        <v/>
      </c>
      <c r="AS13" s="18" t="str">
        <f t="shared" si="13"/>
        <v/>
      </c>
      <c r="AT13" s="18" t="str">
        <f t="shared" si="14"/>
        <v/>
      </c>
      <c r="AU13" s="18" t="str">
        <f t="shared" si="15"/>
        <v/>
      </c>
      <c r="AV13" s="18" t="str">
        <f t="shared" si="16"/>
        <v/>
      </c>
      <c r="AW13" s="18" t="str">
        <f t="shared" si="17"/>
        <v/>
      </c>
      <c r="AX13" s="18" t="str">
        <f t="shared" si="18"/>
        <v>X</v>
      </c>
      <c r="AY13" s="18" t="str">
        <f t="shared" si="19"/>
        <v/>
      </c>
      <c r="AZ13" s="18" t="str">
        <f t="shared" si="20"/>
        <v>X</v>
      </c>
      <c r="BA13"/>
    </row>
    <row r="14" spans="1:53" ht="15.75" x14ac:dyDescent="0.5">
      <c r="A14" s="20" t="s">
        <v>111</v>
      </c>
      <c r="B14" s="20" t="s">
        <v>112</v>
      </c>
      <c r="C14" s="18" t="s">
        <v>502</v>
      </c>
      <c r="D14" s="21" t="s">
        <v>55</v>
      </c>
      <c r="E14" s="14" t="s">
        <v>10</v>
      </c>
      <c r="F14" s="15" t="s">
        <v>113</v>
      </c>
      <c r="G14" s="20" t="s">
        <v>825</v>
      </c>
      <c r="I14" s="18" t="s">
        <v>59</v>
      </c>
      <c r="K14" s="44">
        <v>5</v>
      </c>
      <c r="L14" s="18" t="s">
        <v>65</v>
      </c>
      <c r="M14" s="44">
        <v>1</v>
      </c>
      <c r="N14" s="44">
        <v>274</v>
      </c>
      <c r="Q14" s="18" t="s">
        <v>59</v>
      </c>
      <c r="R14" s="44"/>
      <c r="S14" s="44"/>
      <c r="T14" s="44">
        <v>2</v>
      </c>
      <c r="U14" s="44"/>
      <c r="V14" s="44"/>
      <c r="W14" s="44"/>
      <c r="X14" s="44"/>
      <c r="Y14" s="16"/>
      <c r="AA14" s="43">
        <f t="shared" si="1"/>
        <v>2</v>
      </c>
      <c r="AB14" s="18" t="s">
        <v>9</v>
      </c>
      <c r="AC14" s="18" t="s">
        <v>59</v>
      </c>
      <c r="AD14" s="16" t="s">
        <v>9</v>
      </c>
      <c r="AE14" s="18" t="s">
        <v>59</v>
      </c>
      <c r="AF14" s="18" t="str">
        <f t="shared" si="2"/>
        <v/>
      </c>
      <c r="AG14" s="18" t="str">
        <f t="shared" si="3"/>
        <v/>
      </c>
      <c r="AH14" s="18" t="str">
        <f t="shared" si="4"/>
        <v>X</v>
      </c>
      <c r="AI14" s="18" t="str">
        <f t="shared" si="5"/>
        <v/>
      </c>
      <c r="AJ14" s="18" t="str">
        <f t="shared" si="6"/>
        <v>X</v>
      </c>
      <c r="AK14" s="18" t="str">
        <f>IF(Tabuľka2[[#This Row],[Total food cost]] = 3, "X", "")</f>
        <v/>
      </c>
      <c r="AL14" s="18" t="str">
        <f t="shared" si="7"/>
        <v>X</v>
      </c>
      <c r="AM14" s="18">
        <f t="shared" si="8"/>
        <v>0</v>
      </c>
      <c r="AN14" s="18" t="str">
        <f t="shared" si="9"/>
        <v>X</v>
      </c>
      <c r="AO14" s="18" t="str">
        <f t="shared" si="10"/>
        <v/>
      </c>
      <c r="AP14" s="18" t="str">
        <f t="shared" si="11"/>
        <v/>
      </c>
      <c r="AQ14" s="18" t="str">
        <f t="shared" si="21"/>
        <v>X</v>
      </c>
      <c r="AR14" s="18" t="str">
        <f t="shared" si="12"/>
        <v/>
      </c>
      <c r="AS14" s="18" t="str">
        <f t="shared" si="13"/>
        <v/>
      </c>
      <c r="AT14" s="18" t="str">
        <f t="shared" si="14"/>
        <v/>
      </c>
      <c r="AU14" s="18" t="str">
        <f t="shared" si="15"/>
        <v/>
      </c>
      <c r="AV14" s="18" t="str">
        <f t="shared" si="16"/>
        <v/>
      </c>
      <c r="AW14" s="18" t="str">
        <f t="shared" si="17"/>
        <v/>
      </c>
      <c r="AX14" s="18" t="str">
        <f t="shared" si="18"/>
        <v/>
      </c>
      <c r="AY14" s="18" t="str">
        <f t="shared" si="19"/>
        <v>X</v>
      </c>
      <c r="AZ14" s="18" t="str">
        <f t="shared" si="20"/>
        <v/>
      </c>
      <c r="BA14"/>
    </row>
    <row r="15" spans="1:53" ht="15.75" x14ac:dyDescent="0.5">
      <c r="A15" s="14" t="s">
        <v>118</v>
      </c>
      <c r="B15" s="14" t="s">
        <v>119</v>
      </c>
      <c r="C15" s="18" t="s">
        <v>502</v>
      </c>
      <c r="E15" s="14"/>
      <c r="F15" s="20"/>
      <c r="G15" s="20"/>
      <c r="K15" s="44">
        <v>9</v>
      </c>
      <c r="L15" s="18" t="s">
        <v>65</v>
      </c>
      <c r="M15" s="44">
        <v>2</v>
      </c>
      <c r="N15" s="44">
        <v>46</v>
      </c>
      <c r="O15" s="18" t="s">
        <v>59</v>
      </c>
      <c r="P15" s="18" t="s">
        <v>59</v>
      </c>
      <c r="R15" s="44">
        <v>2</v>
      </c>
      <c r="S15" s="44">
        <v>1</v>
      </c>
      <c r="T15" s="44"/>
      <c r="U15" s="44"/>
      <c r="V15" s="44"/>
      <c r="W15" s="44"/>
      <c r="X15" s="44"/>
      <c r="Y15" s="16"/>
      <c r="AA15" s="43">
        <f t="shared" si="1"/>
        <v>3</v>
      </c>
      <c r="AB15" s="18" t="s">
        <v>9</v>
      </c>
      <c r="AC15" s="18" t="s">
        <v>59</v>
      </c>
      <c r="AD15" s="16" t="s">
        <v>9</v>
      </c>
      <c r="AE15" s="18" t="s">
        <v>9</v>
      </c>
      <c r="AF15" s="18" t="str">
        <f t="shared" si="2"/>
        <v/>
      </c>
      <c r="AG15" s="18" t="str">
        <f t="shared" si="3"/>
        <v>X</v>
      </c>
      <c r="AH15" s="18">
        <f t="shared" si="4"/>
        <v>0</v>
      </c>
      <c r="AI15" s="18" t="str">
        <f t="shared" si="5"/>
        <v>X</v>
      </c>
      <c r="AJ15" s="18" t="str">
        <f t="shared" si="6"/>
        <v/>
      </c>
      <c r="AK15" s="18" t="str">
        <f>IF(Tabuľka2[[#This Row],[Total food cost]] = 3, "X", "")</f>
        <v>X</v>
      </c>
      <c r="AL15" s="18" t="str">
        <f t="shared" si="7"/>
        <v>X</v>
      </c>
      <c r="AM15" s="18">
        <f t="shared" si="8"/>
        <v>0</v>
      </c>
      <c r="AN15" s="18" t="str">
        <f t="shared" si="9"/>
        <v/>
      </c>
      <c r="AO15" s="18" t="str">
        <f t="shared" si="10"/>
        <v/>
      </c>
      <c r="AP15" s="18" t="str">
        <f t="shared" si="11"/>
        <v/>
      </c>
      <c r="AQ15" s="18" t="str">
        <f t="shared" si="21"/>
        <v/>
      </c>
      <c r="AR15" s="18" t="str">
        <f t="shared" si="12"/>
        <v/>
      </c>
      <c r="AS15" s="18" t="str">
        <f t="shared" si="13"/>
        <v/>
      </c>
      <c r="AT15" s="18" t="str">
        <f t="shared" si="14"/>
        <v/>
      </c>
      <c r="AU15" s="18" t="str">
        <f t="shared" si="15"/>
        <v/>
      </c>
      <c r="AV15" s="18" t="str">
        <f t="shared" si="16"/>
        <v/>
      </c>
      <c r="AW15" s="18" t="str">
        <f t="shared" si="17"/>
        <v/>
      </c>
      <c r="AX15" s="18" t="str">
        <f t="shared" si="18"/>
        <v/>
      </c>
      <c r="AY15" s="18" t="str">
        <f t="shared" si="19"/>
        <v/>
      </c>
      <c r="AZ15" s="18" t="str">
        <f t="shared" si="20"/>
        <v/>
      </c>
      <c r="BA15"/>
    </row>
    <row r="16" spans="1:53" ht="15.75" x14ac:dyDescent="0.5">
      <c r="A16" s="20" t="s">
        <v>123</v>
      </c>
      <c r="B16" s="20" t="s">
        <v>124</v>
      </c>
      <c r="C16" s="18" t="s">
        <v>502</v>
      </c>
      <c r="D16" s="37" t="s">
        <v>55</v>
      </c>
      <c r="E16" s="14" t="s">
        <v>88</v>
      </c>
      <c r="F16" s="15" t="s">
        <v>125</v>
      </c>
      <c r="G16" s="20" t="s">
        <v>827</v>
      </c>
      <c r="H16" s="18" t="s">
        <v>59</v>
      </c>
      <c r="K16" s="44">
        <v>6</v>
      </c>
      <c r="L16" s="18" t="s">
        <v>73</v>
      </c>
      <c r="M16" s="44">
        <v>2</v>
      </c>
      <c r="N16" s="44">
        <v>114</v>
      </c>
      <c r="Q16" s="18" t="s">
        <v>59</v>
      </c>
      <c r="R16" s="44"/>
      <c r="S16" s="44"/>
      <c r="T16" s="44">
        <v>2</v>
      </c>
      <c r="U16" s="44"/>
      <c r="V16" s="44"/>
      <c r="W16" s="44"/>
      <c r="X16" s="44"/>
      <c r="Y16" s="16"/>
      <c r="AA16" s="43">
        <f t="shared" si="1"/>
        <v>2</v>
      </c>
      <c r="AB16" s="18" t="s">
        <v>9</v>
      </c>
      <c r="AC16" s="18" t="s">
        <v>9</v>
      </c>
      <c r="AD16" s="16" t="s">
        <v>9</v>
      </c>
      <c r="AE16" s="18" t="s">
        <v>9</v>
      </c>
      <c r="AF16" s="18" t="str">
        <f t="shared" si="2"/>
        <v/>
      </c>
      <c r="AG16" s="18" t="str">
        <f t="shared" si="3"/>
        <v/>
      </c>
      <c r="AH16" s="18">
        <f t="shared" si="4"/>
        <v>0</v>
      </c>
      <c r="AI16" s="18" t="str">
        <f t="shared" si="5"/>
        <v/>
      </c>
      <c r="AJ16" s="18" t="str">
        <f t="shared" si="6"/>
        <v/>
      </c>
      <c r="AK16" s="18" t="str">
        <f>IF(Tabuľka2[[#This Row],[Total food cost]] = 3, "X", "")</f>
        <v/>
      </c>
      <c r="AL16" s="18" t="str">
        <f t="shared" si="7"/>
        <v/>
      </c>
      <c r="AM16" s="18" t="str">
        <f t="shared" si="8"/>
        <v>X</v>
      </c>
      <c r="AN16" s="18" t="str">
        <f t="shared" si="9"/>
        <v>X</v>
      </c>
      <c r="AO16" s="18" t="str">
        <f t="shared" si="10"/>
        <v/>
      </c>
      <c r="AP16" s="18" t="str">
        <f t="shared" si="11"/>
        <v/>
      </c>
      <c r="AQ16" s="18" t="str">
        <f t="shared" si="21"/>
        <v>X</v>
      </c>
      <c r="AR16" s="18" t="str">
        <f t="shared" si="12"/>
        <v/>
      </c>
      <c r="AS16" s="18" t="str">
        <f t="shared" si="13"/>
        <v/>
      </c>
      <c r="AT16" s="18" t="str">
        <f t="shared" si="14"/>
        <v/>
      </c>
      <c r="AU16" s="18" t="str">
        <f t="shared" si="15"/>
        <v>X</v>
      </c>
      <c r="AV16" s="18" t="str">
        <f t="shared" si="16"/>
        <v/>
      </c>
      <c r="AW16" s="18" t="str">
        <f t="shared" si="17"/>
        <v/>
      </c>
      <c r="AX16" s="18" t="str">
        <f t="shared" si="18"/>
        <v/>
      </c>
      <c r="AY16" s="18" t="str">
        <f t="shared" si="19"/>
        <v>X</v>
      </c>
      <c r="AZ16" s="18" t="str">
        <f t="shared" si="20"/>
        <v/>
      </c>
      <c r="BA16"/>
    </row>
    <row r="17" spans="1:53" ht="15.75" x14ac:dyDescent="0.5">
      <c r="A17" s="20" t="s">
        <v>129</v>
      </c>
      <c r="B17" s="20" t="s">
        <v>130</v>
      </c>
      <c r="C17" s="18" t="s">
        <v>502</v>
      </c>
      <c r="D17" s="21" t="s">
        <v>55</v>
      </c>
      <c r="E17" s="14" t="s">
        <v>131</v>
      </c>
      <c r="F17" s="15" t="s">
        <v>132</v>
      </c>
      <c r="G17" s="20" t="s">
        <v>809</v>
      </c>
      <c r="K17" s="44">
        <v>4</v>
      </c>
      <c r="L17" s="18" t="s">
        <v>85</v>
      </c>
      <c r="M17" s="44">
        <v>2</v>
      </c>
      <c r="N17" s="44">
        <v>13</v>
      </c>
      <c r="O17" s="18" t="s">
        <v>59</v>
      </c>
      <c r="P17" s="18" t="s">
        <v>59</v>
      </c>
      <c r="Q17" s="18" t="s">
        <v>59</v>
      </c>
      <c r="R17" s="44"/>
      <c r="S17" s="44"/>
      <c r="T17" s="44"/>
      <c r="U17" s="44"/>
      <c r="V17" s="44"/>
      <c r="W17" s="44"/>
      <c r="X17" s="44">
        <v>1</v>
      </c>
      <c r="Y17" s="16"/>
      <c r="AA17" s="43">
        <f t="shared" si="1"/>
        <v>1</v>
      </c>
      <c r="AB17" s="18" t="s">
        <v>9</v>
      </c>
      <c r="AC17" s="18" t="s">
        <v>9</v>
      </c>
      <c r="AD17" s="16" t="s">
        <v>59</v>
      </c>
      <c r="AE17" s="18" t="s">
        <v>9</v>
      </c>
      <c r="AF17" s="18" t="str">
        <f t="shared" si="2"/>
        <v/>
      </c>
      <c r="AG17" s="18" t="str">
        <f t="shared" si="3"/>
        <v>X</v>
      </c>
      <c r="AH17" s="18">
        <f t="shared" si="4"/>
        <v>0</v>
      </c>
      <c r="AI17" s="18" t="str">
        <f t="shared" si="5"/>
        <v/>
      </c>
      <c r="AJ17" s="18" t="str">
        <f t="shared" si="6"/>
        <v/>
      </c>
      <c r="AK17" s="18" t="str">
        <f>IF(Tabuľka2[[#This Row],[Total food cost]] = 3, "X", "")</f>
        <v/>
      </c>
      <c r="AL17" s="18" t="str">
        <f t="shared" si="7"/>
        <v/>
      </c>
      <c r="AM17" s="18">
        <f t="shared" si="8"/>
        <v>0</v>
      </c>
      <c r="AN17" s="18" t="str">
        <f t="shared" si="9"/>
        <v/>
      </c>
      <c r="AO17" s="18" t="str">
        <f t="shared" si="10"/>
        <v/>
      </c>
      <c r="AP17" s="18" t="str">
        <f t="shared" si="11"/>
        <v/>
      </c>
      <c r="AQ17" s="18" t="str">
        <f t="shared" si="21"/>
        <v/>
      </c>
      <c r="AR17" s="18" t="str">
        <f t="shared" si="12"/>
        <v/>
      </c>
      <c r="AS17" s="18" t="str">
        <f t="shared" si="13"/>
        <v>X</v>
      </c>
      <c r="AT17" s="18" t="str">
        <f t="shared" si="14"/>
        <v>X</v>
      </c>
      <c r="AU17" s="18" t="str">
        <f t="shared" si="15"/>
        <v/>
      </c>
      <c r="AV17" s="18" t="str">
        <f t="shared" si="16"/>
        <v/>
      </c>
      <c r="AW17" s="18" t="str">
        <f t="shared" si="17"/>
        <v/>
      </c>
      <c r="AX17" s="18" t="str">
        <f t="shared" si="18"/>
        <v/>
      </c>
      <c r="AY17" s="18" t="str">
        <f t="shared" si="19"/>
        <v/>
      </c>
      <c r="AZ17" s="18" t="str">
        <f t="shared" si="20"/>
        <v>X</v>
      </c>
      <c r="BA17"/>
    </row>
    <row r="18" spans="1:53" ht="15.75" x14ac:dyDescent="0.5">
      <c r="A18" s="20" t="s">
        <v>137</v>
      </c>
      <c r="B18" s="20" t="s">
        <v>138</v>
      </c>
      <c r="C18" s="18" t="s">
        <v>502</v>
      </c>
      <c r="D18" s="21" t="s">
        <v>83</v>
      </c>
      <c r="E18" s="14" t="s">
        <v>63</v>
      </c>
      <c r="F18" s="15" t="s">
        <v>139</v>
      </c>
      <c r="G18" s="20" t="s">
        <v>815</v>
      </c>
      <c r="K18" s="44">
        <v>4</v>
      </c>
      <c r="L18" s="18" t="s">
        <v>58</v>
      </c>
      <c r="M18" s="44">
        <v>4</v>
      </c>
      <c r="N18" s="44">
        <v>30</v>
      </c>
      <c r="P18" s="18" t="s">
        <v>59</v>
      </c>
      <c r="R18" s="44">
        <v>2</v>
      </c>
      <c r="S18" s="44"/>
      <c r="T18" s="44"/>
      <c r="U18" s="44">
        <v>1</v>
      </c>
      <c r="V18" s="44"/>
      <c r="W18" s="44"/>
      <c r="X18" s="44"/>
      <c r="Y18" s="16"/>
      <c r="AA18" s="43">
        <f t="shared" si="1"/>
        <v>3</v>
      </c>
      <c r="AB18" s="18" t="s">
        <v>59</v>
      </c>
      <c r="AC18" s="18" t="s">
        <v>9</v>
      </c>
      <c r="AD18" s="16" t="s">
        <v>9</v>
      </c>
      <c r="AE18" s="18" t="s">
        <v>59</v>
      </c>
      <c r="AF18" s="18" t="str">
        <f t="shared" si="2"/>
        <v/>
      </c>
      <c r="AG18" s="18" t="str">
        <f t="shared" si="3"/>
        <v/>
      </c>
      <c r="AH18" s="18">
        <f t="shared" si="4"/>
        <v>0</v>
      </c>
      <c r="AI18" s="18" t="str">
        <f t="shared" si="5"/>
        <v/>
      </c>
      <c r="AJ18" s="18" t="str">
        <f t="shared" si="6"/>
        <v/>
      </c>
      <c r="AK18" s="18" t="str">
        <f>IF(Tabuľka2[[#This Row],[Total food cost]] = 3, "X", "")</f>
        <v>X</v>
      </c>
      <c r="AL18" s="18" t="str">
        <f t="shared" si="7"/>
        <v/>
      </c>
      <c r="AM18" s="18">
        <f t="shared" si="8"/>
        <v>0</v>
      </c>
      <c r="AN18" s="18" t="str">
        <f t="shared" si="9"/>
        <v/>
      </c>
      <c r="AO18" s="18" t="str">
        <f t="shared" si="10"/>
        <v/>
      </c>
      <c r="AP18" s="18" t="str">
        <f t="shared" si="11"/>
        <v/>
      </c>
      <c r="AQ18" s="18" t="str">
        <f t="shared" si="21"/>
        <v/>
      </c>
      <c r="AR18" s="18" t="str">
        <f t="shared" si="12"/>
        <v>X</v>
      </c>
      <c r="AS18" s="18" t="str">
        <f t="shared" si="13"/>
        <v/>
      </c>
      <c r="AT18" s="18" t="str">
        <f t="shared" si="14"/>
        <v>X</v>
      </c>
      <c r="AU18" s="18" t="str">
        <f t="shared" si="15"/>
        <v/>
      </c>
      <c r="AV18" s="18" t="str">
        <f t="shared" si="16"/>
        <v>X</v>
      </c>
      <c r="AW18" s="18" t="str">
        <f t="shared" si="17"/>
        <v/>
      </c>
      <c r="AX18" s="18" t="str">
        <f t="shared" si="18"/>
        <v>X</v>
      </c>
      <c r="AY18" s="18" t="str">
        <f t="shared" si="19"/>
        <v/>
      </c>
      <c r="AZ18" s="18" t="str">
        <f t="shared" si="20"/>
        <v/>
      </c>
      <c r="BA18"/>
    </row>
    <row r="19" spans="1:53" ht="15.75" x14ac:dyDescent="0.5">
      <c r="A19" s="20" t="s">
        <v>143</v>
      </c>
      <c r="B19" s="20" t="s">
        <v>144</v>
      </c>
      <c r="C19" s="18" t="s">
        <v>502</v>
      </c>
      <c r="D19" s="21" t="s">
        <v>83</v>
      </c>
      <c r="E19" s="14" t="s">
        <v>116</v>
      </c>
      <c r="F19" s="20" t="s">
        <v>147</v>
      </c>
      <c r="G19" s="20" t="s">
        <v>830</v>
      </c>
      <c r="J19" s="18" t="s">
        <v>59</v>
      </c>
      <c r="K19" s="44">
        <v>8</v>
      </c>
      <c r="L19" s="18" t="s">
        <v>97</v>
      </c>
      <c r="M19" s="44">
        <v>1</v>
      </c>
      <c r="N19" s="44">
        <v>53</v>
      </c>
      <c r="Q19" s="18" t="s">
        <v>59</v>
      </c>
      <c r="R19" s="44"/>
      <c r="S19" s="44"/>
      <c r="T19" s="44">
        <v>3</v>
      </c>
      <c r="U19" s="44"/>
      <c r="V19" s="44"/>
      <c r="W19" s="44"/>
      <c r="X19" s="44"/>
      <c r="Y19" s="16"/>
      <c r="AA19" s="43">
        <f t="shared" si="1"/>
        <v>3</v>
      </c>
      <c r="AB19" s="18" t="s">
        <v>9</v>
      </c>
      <c r="AC19" s="18" t="s">
        <v>59</v>
      </c>
      <c r="AD19" s="16" t="s">
        <v>9</v>
      </c>
      <c r="AE19" s="18" t="s">
        <v>9</v>
      </c>
      <c r="AF19" s="18" t="str">
        <f t="shared" si="2"/>
        <v/>
      </c>
      <c r="AG19" s="18" t="str">
        <f t="shared" si="3"/>
        <v/>
      </c>
      <c r="AH19" s="18">
        <f t="shared" si="4"/>
        <v>0</v>
      </c>
      <c r="AI19" s="18" t="str">
        <f t="shared" si="5"/>
        <v/>
      </c>
      <c r="AJ19" s="18" t="str">
        <f t="shared" si="6"/>
        <v/>
      </c>
      <c r="AK19" s="18" t="str">
        <f>IF(Tabuľka2[[#This Row],[Total food cost]] = 3, "X", "")</f>
        <v>X</v>
      </c>
      <c r="AL19" s="18" t="str">
        <f t="shared" si="7"/>
        <v>X</v>
      </c>
      <c r="AM19" s="18">
        <f t="shared" si="8"/>
        <v>0</v>
      </c>
      <c r="AN19" s="18" t="str">
        <f t="shared" si="9"/>
        <v>X</v>
      </c>
      <c r="AO19" s="18" t="str">
        <f t="shared" si="10"/>
        <v/>
      </c>
      <c r="AP19" s="18" t="str">
        <f t="shared" si="11"/>
        <v/>
      </c>
      <c r="AQ19" s="18" t="str">
        <f t="shared" si="21"/>
        <v/>
      </c>
      <c r="AR19" s="18" t="str">
        <f t="shared" si="12"/>
        <v>X</v>
      </c>
      <c r="AS19" s="18" t="str">
        <f t="shared" si="13"/>
        <v/>
      </c>
      <c r="AT19" s="18" t="str">
        <f t="shared" si="14"/>
        <v/>
      </c>
      <c r="AU19" s="18" t="str">
        <f t="shared" si="15"/>
        <v>X</v>
      </c>
      <c r="AV19" s="18" t="str">
        <f t="shared" si="16"/>
        <v/>
      </c>
      <c r="AW19" s="18" t="str">
        <f t="shared" si="17"/>
        <v/>
      </c>
      <c r="AX19" s="18" t="str">
        <f t="shared" si="18"/>
        <v/>
      </c>
      <c r="AY19" s="18" t="str">
        <f t="shared" si="19"/>
        <v>X</v>
      </c>
      <c r="AZ19" s="18" t="str">
        <f t="shared" si="20"/>
        <v>X</v>
      </c>
      <c r="BA19"/>
    </row>
    <row r="20" spans="1:53" ht="15.75" x14ac:dyDescent="0.5">
      <c r="A20" s="19" t="s">
        <v>66</v>
      </c>
      <c r="B20" s="19" t="s">
        <v>67</v>
      </c>
      <c r="C20" s="18" t="s">
        <v>68</v>
      </c>
      <c r="D20" s="18" t="s">
        <v>55</v>
      </c>
      <c r="E20" s="17" t="s">
        <v>10</v>
      </c>
      <c r="F20" s="19" t="s">
        <v>151</v>
      </c>
      <c r="G20" s="20"/>
      <c r="I20" s="18" t="s">
        <v>59</v>
      </c>
      <c r="K20" s="44">
        <v>1</v>
      </c>
      <c r="L20" s="18" t="s">
        <v>65</v>
      </c>
      <c r="M20" s="44">
        <v>2</v>
      </c>
      <c r="N20" s="44">
        <v>132</v>
      </c>
      <c r="Q20" s="18" t="s">
        <v>59</v>
      </c>
      <c r="R20" s="44"/>
      <c r="S20" s="44"/>
      <c r="T20" s="44">
        <v>1</v>
      </c>
      <c r="U20" s="44"/>
      <c r="V20" s="44"/>
      <c r="W20" s="44"/>
      <c r="X20" s="44">
        <v>1</v>
      </c>
      <c r="Y20" s="16"/>
      <c r="AA20" s="43">
        <f t="shared" si="1"/>
        <v>2</v>
      </c>
      <c r="AB20" s="18" t="s">
        <v>9</v>
      </c>
      <c r="AC20" s="18" t="s">
        <v>9</v>
      </c>
      <c r="AD20" s="16" t="s">
        <v>59</v>
      </c>
      <c r="AE20" s="18" t="s">
        <v>9</v>
      </c>
      <c r="AF20" s="18" t="str">
        <f t="shared" si="2"/>
        <v>X</v>
      </c>
      <c r="AG20" s="18" t="str">
        <f t="shared" si="3"/>
        <v/>
      </c>
      <c r="AH20" s="18" t="str">
        <f t="shared" si="4"/>
        <v>X</v>
      </c>
      <c r="AI20" s="18" t="str">
        <f t="shared" si="5"/>
        <v/>
      </c>
      <c r="AJ20" s="18" t="str">
        <f t="shared" si="6"/>
        <v>X</v>
      </c>
      <c r="AK20" s="18" t="str">
        <f>IF(Tabuľka2[[#This Row],[Total food cost]] = 3, "X", "")</f>
        <v/>
      </c>
      <c r="AL20" s="18" t="str">
        <f t="shared" si="7"/>
        <v>X</v>
      </c>
      <c r="AM20" s="18">
        <f t="shared" si="8"/>
        <v>0</v>
      </c>
      <c r="AN20" s="18" t="str">
        <f t="shared" si="9"/>
        <v>X</v>
      </c>
      <c r="AO20" s="18" t="str">
        <f t="shared" si="10"/>
        <v/>
      </c>
      <c r="AP20" s="18" t="str">
        <f t="shared" si="11"/>
        <v/>
      </c>
      <c r="AQ20" s="18" t="str">
        <f t="shared" si="21"/>
        <v>X</v>
      </c>
      <c r="AR20" s="18" t="str">
        <f t="shared" si="12"/>
        <v/>
      </c>
      <c r="AS20" s="18" t="str">
        <f t="shared" si="13"/>
        <v>X</v>
      </c>
      <c r="AT20" s="18" t="str">
        <f t="shared" si="14"/>
        <v/>
      </c>
      <c r="AU20" s="18" t="str">
        <f t="shared" si="15"/>
        <v/>
      </c>
      <c r="AV20" s="18" t="str">
        <f t="shared" si="16"/>
        <v/>
      </c>
      <c r="AW20" s="18" t="str">
        <f t="shared" si="17"/>
        <v/>
      </c>
      <c r="AX20" s="18" t="str">
        <f t="shared" si="18"/>
        <v/>
      </c>
      <c r="AY20" s="18" t="str">
        <f t="shared" si="19"/>
        <v>X</v>
      </c>
      <c r="AZ20" s="18" t="str">
        <f t="shared" si="20"/>
        <v/>
      </c>
      <c r="BA20"/>
    </row>
    <row r="21" spans="1:53" ht="15.75" x14ac:dyDescent="0.5">
      <c r="A21" s="17" t="s">
        <v>153</v>
      </c>
      <c r="B21" s="14" t="s">
        <v>155</v>
      </c>
      <c r="C21" s="18" t="s">
        <v>502</v>
      </c>
      <c r="D21" s="21" t="s">
        <v>55</v>
      </c>
      <c r="E21" s="14" t="s">
        <v>63</v>
      </c>
      <c r="F21" s="15" t="s">
        <v>158</v>
      </c>
      <c r="G21" s="20"/>
      <c r="K21" s="44">
        <v>3</v>
      </c>
      <c r="L21" s="18" t="s">
        <v>65</v>
      </c>
      <c r="M21" s="44">
        <v>2</v>
      </c>
      <c r="N21" s="44">
        <v>23</v>
      </c>
      <c r="P21" s="18" t="s">
        <v>59</v>
      </c>
      <c r="R21" s="44">
        <v>1</v>
      </c>
      <c r="S21" s="44">
        <v>1</v>
      </c>
      <c r="T21" s="44"/>
      <c r="U21" s="44"/>
      <c r="V21" s="44"/>
      <c r="W21" s="44"/>
      <c r="X21" s="44"/>
      <c r="Y21" s="16"/>
      <c r="AA21" s="43">
        <f t="shared" si="1"/>
        <v>2</v>
      </c>
      <c r="AB21" s="18" t="s">
        <v>9</v>
      </c>
      <c r="AC21" s="18" t="s">
        <v>9</v>
      </c>
      <c r="AD21" s="16" t="s">
        <v>59</v>
      </c>
      <c r="AE21" s="18" t="s">
        <v>9</v>
      </c>
      <c r="AF21" s="18" t="str">
        <f t="shared" si="2"/>
        <v>X</v>
      </c>
      <c r="AG21" s="18" t="str">
        <f t="shared" si="3"/>
        <v/>
      </c>
      <c r="AH21" s="18">
        <f t="shared" si="4"/>
        <v>0</v>
      </c>
      <c r="AI21" s="18" t="str">
        <f t="shared" si="5"/>
        <v>X</v>
      </c>
      <c r="AJ21" s="18" t="str">
        <f t="shared" si="6"/>
        <v/>
      </c>
      <c r="AK21" s="18" t="str">
        <f>IF(Tabuľka2[[#This Row],[Total food cost]] = 3, "X", "")</f>
        <v/>
      </c>
      <c r="AL21" s="18" t="str">
        <f t="shared" si="7"/>
        <v>X</v>
      </c>
      <c r="AM21" s="18">
        <f t="shared" si="8"/>
        <v>0</v>
      </c>
      <c r="AN21" s="18" t="str">
        <f t="shared" si="9"/>
        <v/>
      </c>
      <c r="AO21" s="18" t="str">
        <f t="shared" si="10"/>
        <v/>
      </c>
      <c r="AP21" s="18" t="str">
        <f t="shared" si="11"/>
        <v/>
      </c>
      <c r="AQ21" s="18" t="str">
        <f t="shared" si="21"/>
        <v/>
      </c>
      <c r="AR21" s="18" t="str">
        <f t="shared" si="12"/>
        <v/>
      </c>
      <c r="AS21" s="18" t="str">
        <f t="shared" si="13"/>
        <v/>
      </c>
      <c r="AT21" s="18" t="str">
        <f t="shared" si="14"/>
        <v>X</v>
      </c>
      <c r="AU21" s="18" t="str">
        <f t="shared" si="15"/>
        <v/>
      </c>
      <c r="AV21" s="18" t="str">
        <f t="shared" si="16"/>
        <v>X</v>
      </c>
      <c r="AW21" s="18" t="str">
        <f t="shared" si="17"/>
        <v/>
      </c>
      <c r="AX21" s="18" t="str">
        <f t="shared" si="18"/>
        <v/>
      </c>
      <c r="AY21" s="18" t="str">
        <f t="shared" si="19"/>
        <v/>
      </c>
      <c r="AZ21" s="18" t="str">
        <f t="shared" si="20"/>
        <v/>
      </c>
      <c r="BA21"/>
    </row>
    <row r="22" spans="1:53" ht="15.75" x14ac:dyDescent="0.5">
      <c r="A22" s="20" t="s">
        <v>161</v>
      </c>
      <c r="B22" s="20" t="s">
        <v>163</v>
      </c>
      <c r="C22" s="18" t="s">
        <v>502</v>
      </c>
      <c r="D22" s="21" t="s">
        <v>83</v>
      </c>
      <c r="E22" s="14" t="s">
        <v>131</v>
      </c>
      <c r="F22" s="15" t="s">
        <v>164</v>
      </c>
      <c r="G22" s="20"/>
      <c r="K22" s="44">
        <v>9</v>
      </c>
      <c r="L22" s="18" t="s">
        <v>73</v>
      </c>
      <c r="M22" s="44">
        <v>1</v>
      </c>
      <c r="N22" s="44">
        <v>203</v>
      </c>
      <c r="Q22" s="18" t="s">
        <v>59</v>
      </c>
      <c r="R22" s="44"/>
      <c r="S22" s="44"/>
      <c r="T22" s="44">
        <v>2</v>
      </c>
      <c r="U22" s="44"/>
      <c r="V22" s="44">
        <v>1</v>
      </c>
      <c r="W22" s="44"/>
      <c r="X22" s="44"/>
      <c r="Y22" s="16"/>
      <c r="AA22" s="43">
        <f t="shared" si="1"/>
        <v>3</v>
      </c>
      <c r="AB22" s="18" t="s">
        <v>9</v>
      </c>
      <c r="AC22" s="18" t="s">
        <v>9</v>
      </c>
      <c r="AD22" s="16" t="s">
        <v>9</v>
      </c>
      <c r="AE22" s="18" t="s">
        <v>9</v>
      </c>
      <c r="AF22" s="18" t="str">
        <f t="shared" si="2"/>
        <v/>
      </c>
      <c r="AG22" s="18" t="str">
        <f t="shared" si="3"/>
        <v/>
      </c>
      <c r="AH22" s="18">
        <f t="shared" si="4"/>
        <v>0</v>
      </c>
      <c r="AI22" s="18" t="str">
        <f t="shared" si="5"/>
        <v/>
      </c>
      <c r="AJ22" s="18" t="str">
        <f t="shared" si="6"/>
        <v/>
      </c>
      <c r="AK22" s="18" t="str">
        <f>IF(Tabuľka2[[#This Row],[Total food cost]] = 3, "X", "")</f>
        <v>X</v>
      </c>
      <c r="AL22" s="18" t="str">
        <f t="shared" si="7"/>
        <v/>
      </c>
      <c r="AM22" s="18">
        <f t="shared" si="8"/>
        <v>0</v>
      </c>
      <c r="AN22" s="18" t="str">
        <f t="shared" si="9"/>
        <v>X</v>
      </c>
      <c r="AO22" s="18" t="str">
        <f t="shared" si="10"/>
        <v/>
      </c>
      <c r="AP22" s="18" t="str">
        <f t="shared" si="11"/>
        <v/>
      </c>
      <c r="AQ22" s="18" t="str">
        <f t="shared" si="21"/>
        <v>X</v>
      </c>
      <c r="AR22" s="18" t="str">
        <f t="shared" si="12"/>
        <v/>
      </c>
      <c r="AS22" s="18" t="str">
        <f t="shared" si="13"/>
        <v/>
      </c>
      <c r="AT22" s="18" t="str">
        <f t="shared" si="14"/>
        <v/>
      </c>
      <c r="AU22" s="18" t="str">
        <f t="shared" si="15"/>
        <v>X</v>
      </c>
      <c r="AV22" s="18" t="str">
        <f t="shared" si="16"/>
        <v/>
      </c>
      <c r="AW22" s="18" t="str">
        <f t="shared" si="17"/>
        <v>X</v>
      </c>
      <c r="AX22" s="18" t="str">
        <f t="shared" si="18"/>
        <v/>
      </c>
      <c r="AY22" s="18" t="str">
        <f t="shared" si="19"/>
        <v>X</v>
      </c>
      <c r="AZ22" s="18" t="str">
        <f t="shared" si="20"/>
        <v/>
      </c>
      <c r="BA22"/>
    </row>
    <row r="23" spans="1:53" ht="15.75" x14ac:dyDescent="0.5">
      <c r="A23" s="20" t="s">
        <v>169</v>
      </c>
      <c r="B23" s="20" t="s">
        <v>170</v>
      </c>
      <c r="C23" s="18" t="s">
        <v>502</v>
      </c>
      <c r="D23" s="21" t="s">
        <v>55</v>
      </c>
      <c r="E23" s="14" t="s">
        <v>79</v>
      </c>
      <c r="F23" s="15" t="s">
        <v>171</v>
      </c>
      <c r="G23" s="20"/>
      <c r="K23" s="44">
        <v>9</v>
      </c>
      <c r="L23" s="18" t="s">
        <v>97</v>
      </c>
      <c r="M23" s="44">
        <v>2</v>
      </c>
      <c r="N23" s="44">
        <v>30</v>
      </c>
      <c r="O23" s="18" t="s">
        <v>59</v>
      </c>
      <c r="R23" s="44">
        <v>1</v>
      </c>
      <c r="S23" s="44"/>
      <c r="T23" s="44"/>
      <c r="U23" s="44">
        <v>2</v>
      </c>
      <c r="V23" s="44"/>
      <c r="W23" s="44"/>
      <c r="X23" s="44"/>
      <c r="Y23" s="16"/>
      <c r="AA23" s="43">
        <f t="shared" si="1"/>
        <v>3</v>
      </c>
      <c r="AB23" s="18" t="s">
        <v>9</v>
      </c>
      <c r="AC23" s="18" t="s">
        <v>59</v>
      </c>
      <c r="AD23" s="16" t="s">
        <v>9</v>
      </c>
      <c r="AE23" s="18" t="s">
        <v>9</v>
      </c>
      <c r="AF23" s="18" t="str">
        <f t="shared" si="2"/>
        <v/>
      </c>
      <c r="AG23" s="18" t="str">
        <f t="shared" si="3"/>
        <v/>
      </c>
      <c r="AH23" s="18">
        <f t="shared" si="4"/>
        <v>0</v>
      </c>
      <c r="AI23" s="18" t="str">
        <f t="shared" si="5"/>
        <v/>
      </c>
      <c r="AJ23" s="18" t="str">
        <f t="shared" si="6"/>
        <v/>
      </c>
      <c r="AK23" s="18" t="str">
        <f>IF(Tabuľka2[[#This Row],[Total food cost]] = 3, "X", "")</f>
        <v>X</v>
      </c>
      <c r="AL23" s="18" t="str">
        <f t="shared" si="7"/>
        <v>X</v>
      </c>
      <c r="AM23" s="18">
        <f t="shared" si="8"/>
        <v>0</v>
      </c>
      <c r="AN23" s="18" t="str">
        <f t="shared" si="9"/>
        <v/>
      </c>
      <c r="AO23" s="18" t="str">
        <f t="shared" si="10"/>
        <v/>
      </c>
      <c r="AP23" s="18" t="str">
        <f t="shared" si="11"/>
        <v>X</v>
      </c>
      <c r="AQ23" s="18" t="str">
        <f t="shared" si="21"/>
        <v/>
      </c>
      <c r="AR23" s="18" t="str">
        <f t="shared" si="12"/>
        <v>X</v>
      </c>
      <c r="AS23" s="18" t="str">
        <f t="shared" si="13"/>
        <v/>
      </c>
      <c r="AT23" s="18" t="str">
        <f t="shared" si="14"/>
        <v>X</v>
      </c>
      <c r="AU23" s="18" t="str">
        <f t="shared" si="15"/>
        <v>X</v>
      </c>
      <c r="AV23" s="18" t="str">
        <f t="shared" si="16"/>
        <v/>
      </c>
      <c r="AW23" s="18" t="str">
        <f t="shared" si="17"/>
        <v/>
      </c>
      <c r="AX23" s="18" t="str">
        <f t="shared" si="18"/>
        <v>X</v>
      </c>
      <c r="AY23" s="18" t="str">
        <f t="shared" si="19"/>
        <v/>
      </c>
      <c r="AZ23" s="18" t="str">
        <f t="shared" si="20"/>
        <v>X</v>
      </c>
      <c r="BA23"/>
    </row>
    <row r="24" spans="1:53" ht="15.75" x14ac:dyDescent="0.5">
      <c r="A24" s="20" t="s">
        <v>175</v>
      </c>
      <c r="B24" s="20" t="s">
        <v>176</v>
      </c>
      <c r="C24" s="18" t="s">
        <v>502</v>
      </c>
      <c r="D24" s="21" t="s">
        <v>55</v>
      </c>
      <c r="E24" s="14" t="s">
        <v>88</v>
      </c>
      <c r="F24" s="15" t="s">
        <v>89</v>
      </c>
      <c r="G24" s="20" t="s">
        <v>827</v>
      </c>
      <c r="H24" s="18" t="s">
        <v>59</v>
      </c>
      <c r="K24" s="44">
        <v>5</v>
      </c>
      <c r="L24" s="18" t="s">
        <v>58</v>
      </c>
      <c r="M24" s="44">
        <v>4</v>
      </c>
      <c r="N24" s="44">
        <v>107</v>
      </c>
      <c r="O24" s="18" t="s">
        <v>59</v>
      </c>
      <c r="P24" s="18" t="s">
        <v>59</v>
      </c>
      <c r="Q24" s="18" t="s">
        <v>59</v>
      </c>
      <c r="R24" s="44"/>
      <c r="S24" s="44"/>
      <c r="T24" s="44"/>
      <c r="U24" s="44"/>
      <c r="V24" s="44">
        <v>2</v>
      </c>
      <c r="W24" s="44"/>
      <c r="X24" s="44"/>
      <c r="Y24" s="16"/>
      <c r="AA24" s="43">
        <f t="shared" si="1"/>
        <v>2</v>
      </c>
      <c r="AB24" s="18" t="s">
        <v>9</v>
      </c>
      <c r="AC24" s="18" t="s">
        <v>9</v>
      </c>
      <c r="AD24" s="16" t="s">
        <v>9</v>
      </c>
      <c r="AE24" s="18" t="s">
        <v>9</v>
      </c>
      <c r="AF24" s="18" t="str">
        <f t="shared" si="2"/>
        <v/>
      </c>
      <c r="AG24" s="18" t="str">
        <f t="shared" si="3"/>
        <v>X</v>
      </c>
      <c r="AH24" s="18">
        <f t="shared" si="4"/>
        <v>0</v>
      </c>
      <c r="AI24" s="18" t="str">
        <f t="shared" si="5"/>
        <v/>
      </c>
      <c r="AJ24" s="18" t="str">
        <f t="shared" si="6"/>
        <v/>
      </c>
      <c r="AK24" s="18" t="str">
        <f>IF(Tabuľka2[[#This Row],[Total food cost]] = 3, "X", "")</f>
        <v/>
      </c>
      <c r="AL24" s="18" t="str">
        <f t="shared" si="7"/>
        <v/>
      </c>
      <c r="AM24" s="18" t="str">
        <f t="shared" si="8"/>
        <v>X</v>
      </c>
      <c r="AN24" s="18" t="str">
        <f t="shared" si="9"/>
        <v/>
      </c>
      <c r="AO24" s="18" t="str">
        <f t="shared" si="10"/>
        <v/>
      </c>
      <c r="AP24" s="18" t="str">
        <f t="shared" si="11"/>
        <v/>
      </c>
      <c r="AQ24" s="18" t="str">
        <f t="shared" si="21"/>
        <v>X</v>
      </c>
      <c r="AR24" s="18" t="str">
        <f t="shared" si="12"/>
        <v>X</v>
      </c>
      <c r="AS24" s="18" t="str">
        <f t="shared" si="13"/>
        <v/>
      </c>
      <c r="AT24" s="18" t="str">
        <f t="shared" si="14"/>
        <v/>
      </c>
      <c r="AU24" s="18" t="str">
        <f t="shared" si="15"/>
        <v/>
      </c>
      <c r="AV24" s="18" t="str">
        <f t="shared" si="16"/>
        <v/>
      </c>
      <c r="AW24" s="18" t="str">
        <f t="shared" si="17"/>
        <v>X</v>
      </c>
      <c r="AX24" s="18" t="str">
        <f t="shared" si="18"/>
        <v/>
      </c>
      <c r="AY24" s="18" t="str">
        <f t="shared" si="19"/>
        <v/>
      </c>
      <c r="AZ24" s="18" t="str">
        <f t="shared" si="20"/>
        <v/>
      </c>
      <c r="BA24"/>
    </row>
    <row r="25" spans="1:53" ht="15.75" x14ac:dyDescent="0.5">
      <c r="A25" s="20" t="s">
        <v>179</v>
      </c>
      <c r="B25" s="20" t="s">
        <v>180</v>
      </c>
      <c r="C25" s="18" t="s">
        <v>502</v>
      </c>
      <c r="D25" s="21" t="s">
        <v>55</v>
      </c>
      <c r="E25" s="14" t="s">
        <v>10</v>
      </c>
      <c r="F25" s="15" t="s">
        <v>76</v>
      </c>
      <c r="G25" s="20" t="s">
        <v>824</v>
      </c>
      <c r="I25" s="18" t="s">
        <v>59</v>
      </c>
      <c r="K25" s="44">
        <v>1</v>
      </c>
      <c r="L25" s="18" t="s">
        <v>97</v>
      </c>
      <c r="M25" s="44">
        <v>3</v>
      </c>
      <c r="N25" s="44">
        <v>38</v>
      </c>
      <c r="P25" s="18" t="s">
        <v>59</v>
      </c>
      <c r="Q25" s="18" t="s">
        <v>59</v>
      </c>
      <c r="R25" s="44">
        <v>1</v>
      </c>
      <c r="S25" s="44"/>
      <c r="T25" s="44"/>
      <c r="U25" s="44"/>
      <c r="V25" s="44"/>
      <c r="W25" s="44"/>
      <c r="X25" s="44"/>
      <c r="Y25" s="16"/>
      <c r="AA25" s="43">
        <f t="shared" si="1"/>
        <v>1</v>
      </c>
      <c r="AB25" s="18" t="s">
        <v>9</v>
      </c>
      <c r="AC25" s="18" t="s">
        <v>9</v>
      </c>
      <c r="AD25" s="16" t="s">
        <v>9</v>
      </c>
      <c r="AE25" s="18" t="s">
        <v>9</v>
      </c>
      <c r="AF25" s="18" t="str">
        <f t="shared" si="2"/>
        <v>X</v>
      </c>
      <c r="AG25" s="18" t="str">
        <f t="shared" si="3"/>
        <v>X</v>
      </c>
      <c r="AH25" s="18" t="str">
        <f t="shared" si="4"/>
        <v>X</v>
      </c>
      <c r="AI25" s="18" t="str">
        <f t="shared" si="5"/>
        <v/>
      </c>
      <c r="AJ25" s="18" t="str">
        <f t="shared" si="6"/>
        <v>X</v>
      </c>
      <c r="AK25" s="18" t="str">
        <f>IF(Tabuľka2[[#This Row],[Total food cost]] = 3, "X", "")</f>
        <v/>
      </c>
      <c r="AL25" s="18" t="str">
        <f t="shared" si="7"/>
        <v>X</v>
      </c>
      <c r="AM25" s="18">
        <f t="shared" si="8"/>
        <v>0</v>
      </c>
      <c r="AN25" s="18" t="str">
        <f t="shared" si="9"/>
        <v/>
      </c>
      <c r="AO25" s="18" t="str">
        <f t="shared" si="10"/>
        <v>X</v>
      </c>
      <c r="AP25" s="18" t="str">
        <f t="shared" si="11"/>
        <v/>
      </c>
      <c r="AQ25" s="18" t="str">
        <f t="shared" si="21"/>
        <v/>
      </c>
      <c r="AR25" s="18" t="str">
        <f t="shared" si="12"/>
        <v>X</v>
      </c>
      <c r="AS25" s="18" t="str">
        <f t="shared" si="13"/>
        <v/>
      </c>
      <c r="AT25" s="18" t="str">
        <f t="shared" si="14"/>
        <v/>
      </c>
      <c r="AU25" s="18" t="str">
        <f t="shared" si="15"/>
        <v>X</v>
      </c>
      <c r="AV25" s="18" t="str">
        <f t="shared" si="16"/>
        <v/>
      </c>
      <c r="AW25" s="18" t="str">
        <f t="shared" si="17"/>
        <v/>
      </c>
      <c r="AX25" s="18" t="str">
        <f t="shared" si="18"/>
        <v/>
      </c>
      <c r="AY25" s="18" t="str">
        <f t="shared" si="19"/>
        <v/>
      </c>
      <c r="AZ25" s="18" t="str">
        <f t="shared" si="20"/>
        <v>X</v>
      </c>
      <c r="BA25"/>
    </row>
    <row r="26" spans="1:53" ht="15.75" x14ac:dyDescent="0.5">
      <c r="A26" s="14" t="s">
        <v>184</v>
      </c>
      <c r="B26" s="14" t="s">
        <v>185</v>
      </c>
      <c r="C26" s="18" t="s">
        <v>502</v>
      </c>
      <c r="D26" s="21" t="s">
        <v>55</v>
      </c>
      <c r="E26" s="14" t="s">
        <v>88</v>
      </c>
      <c r="F26" s="15" t="s">
        <v>186</v>
      </c>
      <c r="G26" s="20" t="s">
        <v>826</v>
      </c>
      <c r="H26" s="18" t="s">
        <v>59</v>
      </c>
      <c r="K26" s="44">
        <v>3</v>
      </c>
      <c r="L26" s="18" t="s">
        <v>58</v>
      </c>
      <c r="M26" s="44">
        <v>2</v>
      </c>
      <c r="N26" s="44">
        <v>107</v>
      </c>
      <c r="O26" s="18" t="s">
        <v>59</v>
      </c>
      <c r="R26" s="44"/>
      <c r="S26" s="44"/>
      <c r="T26" s="44"/>
      <c r="U26" s="44"/>
      <c r="V26" s="44">
        <v>1</v>
      </c>
      <c r="W26" s="44"/>
      <c r="X26" s="44"/>
      <c r="Y26" s="16"/>
      <c r="AA26" s="43">
        <f t="shared" si="1"/>
        <v>1</v>
      </c>
      <c r="AB26" s="18" t="s">
        <v>9</v>
      </c>
      <c r="AC26" s="18" t="s">
        <v>9</v>
      </c>
      <c r="AD26" s="16" t="s">
        <v>9</v>
      </c>
      <c r="AE26" s="18" t="s">
        <v>9</v>
      </c>
      <c r="AF26" s="18" t="str">
        <f t="shared" si="2"/>
        <v>X</v>
      </c>
      <c r="AG26" s="18" t="str">
        <f t="shared" si="3"/>
        <v/>
      </c>
      <c r="AH26" s="18">
        <f t="shared" si="4"/>
        <v>0</v>
      </c>
      <c r="AI26" s="18" t="str">
        <f t="shared" si="5"/>
        <v/>
      </c>
      <c r="AJ26" s="18" t="str">
        <f t="shared" si="6"/>
        <v>X</v>
      </c>
      <c r="AK26" s="18" t="str">
        <f>IF(Tabuľka2[[#This Row],[Total food cost]] = 3, "X", "")</f>
        <v/>
      </c>
      <c r="AL26" s="18" t="str">
        <f t="shared" si="7"/>
        <v/>
      </c>
      <c r="AM26" s="18" t="str">
        <f t="shared" si="8"/>
        <v>X</v>
      </c>
      <c r="AN26" s="18" t="str">
        <f t="shared" si="9"/>
        <v/>
      </c>
      <c r="AO26" s="18" t="str">
        <f t="shared" si="10"/>
        <v/>
      </c>
      <c r="AP26" s="18" t="str">
        <f t="shared" si="11"/>
        <v>X</v>
      </c>
      <c r="AQ26" s="18" t="str">
        <f t="shared" si="21"/>
        <v>X</v>
      </c>
      <c r="AR26" s="18" t="str">
        <f t="shared" si="12"/>
        <v>X</v>
      </c>
      <c r="AS26" s="18" t="str">
        <f t="shared" si="13"/>
        <v/>
      </c>
      <c r="AT26" s="18" t="str">
        <f t="shared" si="14"/>
        <v/>
      </c>
      <c r="AU26" s="18" t="str">
        <f t="shared" si="15"/>
        <v/>
      </c>
      <c r="AV26" s="18" t="str">
        <f t="shared" si="16"/>
        <v/>
      </c>
      <c r="AW26" s="18" t="str">
        <f t="shared" si="17"/>
        <v>X</v>
      </c>
      <c r="AX26" s="18" t="str">
        <f t="shared" si="18"/>
        <v/>
      </c>
      <c r="AY26" s="18" t="str">
        <f t="shared" si="19"/>
        <v/>
      </c>
      <c r="AZ26" s="18" t="str">
        <f t="shared" si="20"/>
        <v/>
      </c>
      <c r="BA26"/>
    </row>
    <row r="27" spans="1:53" ht="15.75" x14ac:dyDescent="0.5">
      <c r="A27" s="20" t="s">
        <v>190</v>
      </c>
      <c r="B27" s="20" t="s">
        <v>191</v>
      </c>
      <c r="C27" s="18" t="s">
        <v>502</v>
      </c>
      <c r="D27" s="21" t="s">
        <v>62</v>
      </c>
      <c r="E27" s="14" t="s">
        <v>63</v>
      </c>
      <c r="F27" s="15" t="s">
        <v>192</v>
      </c>
      <c r="G27" s="20" t="s">
        <v>856</v>
      </c>
      <c r="K27" s="44">
        <v>5</v>
      </c>
      <c r="L27" s="18" t="s">
        <v>58</v>
      </c>
      <c r="M27" s="44">
        <v>4</v>
      </c>
      <c r="N27" s="44">
        <v>71</v>
      </c>
      <c r="Q27" s="18" t="s">
        <v>59</v>
      </c>
      <c r="R27" s="44">
        <v>1</v>
      </c>
      <c r="S27" s="44">
        <v>1</v>
      </c>
      <c r="T27" s="44">
        <v>1</v>
      </c>
      <c r="U27" s="44"/>
      <c r="V27" s="44"/>
      <c r="W27" s="44"/>
      <c r="X27" s="44"/>
      <c r="Y27" s="16"/>
      <c r="AA27" s="43">
        <f t="shared" si="1"/>
        <v>3</v>
      </c>
      <c r="AB27" s="18" t="s">
        <v>59</v>
      </c>
      <c r="AC27" s="18" t="s">
        <v>9</v>
      </c>
      <c r="AD27" s="16" t="s">
        <v>59</v>
      </c>
      <c r="AE27" s="18" t="s">
        <v>59</v>
      </c>
      <c r="AF27" s="18" t="str">
        <f t="shared" si="2"/>
        <v/>
      </c>
      <c r="AG27" s="18" t="str">
        <f t="shared" si="3"/>
        <v/>
      </c>
      <c r="AH27" s="18">
        <f t="shared" si="4"/>
        <v>0</v>
      </c>
      <c r="AI27" s="18" t="str">
        <f t="shared" si="5"/>
        <v>X</v>
      </c>
      <c r="AJ27" s="18" t="str">
        <f t="shared" si="6"/>
        <v/>
      </c>
      <c r="AK27" s="18" t="str">
        <f>IF(Tabuľka2[[#This Row],[Total food cost]] = 3, "X", "")</f>
        <v>X</v>
      </c>
      <c r="AL27" s="18" t="str">
        <f t="shared" si="7"/>
        <v/>
      </c>
      <c r="AM27" s="18">
        <f t="shared" si="8"/>
        <v>0</v>
      </c>
      <c r="AN27" s="18" t="str">
        <f t="shared" si="9"/>
        <v>X</v>
      </c>
      <c r="AO27" s="18" t="str">
        <f t="shared" si="10"/>
        <v/>
      </c>
      <c r="AP27" s="18" t="str">
        <f t="shared" si="11"/>
        <v/>
      </c>
      <c r="AQ27" s="18" t="str">
        <f t="shared" si="21"/>
        <v>X</v>
      </c>
      <c r="AR27" s="18" t="str">
        <f t="shared" si="12"/>
        <v>X</v>
      </c>
      <c r="AS27" s="18" t="str">
        <f t="shared" si="13"/>
        <v/>
      </c>
      <c r="AT27" s="18" t="str">
        <f t="shared" si="14"/>
        <v/>
      </c>
      <c r="AU27" s="18" t="str">
        <f t="shared" si="15"/>
        <v/>
      </c>
      <c r="AV27" s="18" t="str">
        <f t="shared" si="16"/>
        <v/>
      </c>
      <c r="AW27" s="18" t="str">
        <f t="shared" si="17"/>
        <v/>
      </c>
      <c r="AX27" s="18" t="str">
        <f t="shared" si="18"/>
        <v/>
      </c>
      <c r="AY27" s="18" t="str">
        <f t="shared" si="19"/>
        <v>X</v>
      </c>
      <c r="AZ27" s="18" t="str">
        <f t="shared" si="20"/>
        <v/>
      </c>
      <c r="BA27"/>
    </row>
    <row r="28" spans="1:53" ht="15.75" x14ac:dyDescent="0.5">
      <c r="A28" s="20" t="s">
        <v>196</v>
      </c>
      <c r="B28" s="20" t="s">
        <v>197</v>
      </c>
      <c r="C28" s="18" t="s">
        <v>502</v>
      </c>
      <c r="D28" s="21" t="s">
        <v>83</v>
      </c>
      <c r="E28" s="14" t="s">
        <v>116</v>
      </c>
      <c r="F28" s="20" t="s">
        <v>147</v>
      </c>
      <c r="G28" s="20" t="s">
        <v>830</v>
      </c>
      <c r="J28" s="18" t="s">
        <v>59</v>
      </c>
      <c r="K28" s="44">
        <v>4</v>
      </c>
      <c r="L28" s="18" t="s">
        <v>97</v>
      </c>
      <c r="M28" s="44">
        <v>2</v>
      </c>
      <c r="N28" s="44">
        <v>18</v>
      </c>
      <c r="O28" s="18" t="s">
        <v>59</v>
      </c>
      <c r="P28" s="18" t="s">
        <v>59</v>
      </c>
      <c r="R28" s="44">
        <v>2</v>
      </c>
      <c r="S28" s="44"/>
      <c r="T28" s="44"/>
      <c r="U28" s="44"/>
      <c r="V28" s="44"/>
      <c r="W28" s="44"/>
      <c r="X28" s="44"/>
      <c r="Y28" s="16"/>
      <c r="AA28" s="43">
        <f t="shared" si="1"/>
        <v>2</v>
      </c>
      <c r="AB28" s="18" t="s">
        <v>9</v>
      </c>
      <c r="AC28" s="18" t="s">
        <v>9</v>
      </c>
      <c r="AD28" s="16" t="s">
        <v>59</v>
      </c>
      <c r="AE28" s="18" t="s">
        <v>9</v>
      </c>
      <c r="AF28" s="18" t="str">
        <f t="shared" si="2"/>
        <v/>
      </c>
      <c r="AG28" s="18" t="str">
        <f t="shared" si="3"/>
        <v>X</v>
      </c>
      <c r="AH28" s="18">
        <f t="shared" si="4"/>
        <v>0</v>
      </c>
      <c r="AI28" s="18" t="str">
        <f t="shared" si="5"/>
        <v/>
      </c>
      <c r="AJ28" s="18" t="str">
        <f t="shared" si="6"/>
        <v/>
      </c>
      <c r="AK28" s="18" t="str">
        <f>IF(Tabuľka2[[#This Row],[Total food cost]] = 3, "X", "")</f>
        <v/>
      </c>
      <c r="AL28" s="18" t="str">
        <f t="shared" si="7"/>
        <v>X</v>
      </c>
      <c r="AM28" s="18">
        <f t="shared" si="8"/>
        <v>0</v>
      </c>
      <c r="AN28" s="18" t="str">
        <f t="shared" si="9"/>
        <v/>
      </c>
      <c r="AO28" s="18" t="str">
        <f t="shared" si="10"/>
        <v>X</v>
      </c>
      <c r="AP28" s="18" t="str">
        <f t="shared" si="11"/>
        <v/>
      </c>
      <c r="AQ28" s="18" t="str">
        <f t="shared" si="21"/>
        <v/>
      </c>
      <c r="AR28" s="18" t="str">
        <f t="shared" si="12"/>
        <v>X</v>
      </c>
      <c r="AS28" s="18" t="str">
        <f t="shared" si="13"/>
        <v/>
      </c>
      <c r="AT28" s="18" t="str">
        <f t="shared" si="14"/>
        <v>X</v>
      </c>
      <c r="AU28" s="18" t="str">
        <f t="shared" si="15"/>
        <v>X</v>
      </c>
      <c r="AV28" s="18" t="str">
        <f t="shared" si="16"/>
        <v/>
      </c>
      <c r="AW28" s="18" t="str">
        <f t="shared" si="17"/>
        <v/>
      </c>
      <c r="AX28" s="18" t="str">
        <f t="shared" si="18"/>
        <v/>
      </c>
      <c r="AY28" s="18" t="str">
        <f t="shared" si="19"/>
        <v/>
      </c>
      <c r="AZ28" s="18" t="str">
        <f t="shared" si="20"/>
        <v>X</v>
      </c>
      <c r="BA28"/>
    </row>
    <row r="29" spans="1:53" ht="15.75" x14ac:dyDescent="0.5">
      <c r="A29" s="20" t="s">
        <v>201</v>
      </c>
      <c r="B29" s="20" t="s">
        <v>202</v>
      </c>
      <c r="C29" s="18" t="s">
        <v>502</v>
      </c>
      <c r="D29" s="21" t="s">
        <v>62</v>
      </c>
      <c r="E29" s="14" t="s">
        <v>79</v>
      </c>
      <c r="F29" s="15" t="s">
        <v>203</v>
      </c>
      <c r="G29" s="20" t="s">
        <v>813</v>
      </c>
      <c r="K29" s="44">
        <v>4</v>
      </c>
      <c r="L29" s="18" t="s">
        <v>97</v>
      </c>
      <c r="M29" s="44">
        <v>4</v>
      </c>
      <c r="N29" s="44">
        <v>53</v>
      </c>
      <c r="Q29" s="18" t="s">
        <v>59</v>
      </c>
      <c r="R29" s="44"/>
      <c r="S29" s="44"/>
      <c r="T29" s="44">
        <v>1</v>
      </c>
      <c r="U29" s="44"/>
      <c r="V29" s="44"/>
      <c r="W29" s="44"/>
      <c r="X29" s="44">
        <v>1</v>
      </c>
      <c r="Y29" s="16"/>
      <c r="AA29" s="43">
        <f t="shared" si="1"/>
        <v>2</v>
      </c>
      <c r="AB29" s="18" t="s">
        <v>9</v>
      </c>
      <c r="AC29" s="18" t="s">
        <v>9</v>
      </c>
      <c r="AD29" s="16" t="s">
        <v>9</v>
      </c>
      <c r="AE29" s="18" t="s">
        <v>9</v>
      </c>
      <c r="AF29" s="18" t="str">
        <f t="shared" si="2"/>
        <v/>
      </c>
      <c r="AG29" s="18" t="str">
        <f t="shared" si="3"/>
        <v/>
      </c>
      <c r="AH29" s="18">
        <f t="shared" si="4"/>
        <v>0</v>
      </c>
      <c r="AI29" s="18" t="str">
        <f t="shared" si="5"/>
        <v/>
      </c>
      <c r="AJ29" s="18" t="str">
        <f t="shared" si="6"/>
        <v/>
      </c>
      <c r="AK29" s="18" t="str">
        <f>IF(Tabuľka2[[#This Row],[Total food cost]] = 3, "X", "")</f>
        <v/>
      </c>
      <c r="AL29" s="18" t="str">
        <f t="shared" si="7"/>
        <v>X</v>
      </c>
      <c r="AM29" s="18">
        <f t="shared" si="8"/>
        <v>0</v>
      </c>
      <c r="AN29" s="18" t="str">
        <f t="shared" si="9"/>
        <v>X</v>
      </c>
      <c r="AO29" s="18" t="str">
        <f t="shared" si="10"/>
        <v/>
      </c>
      <c r="AP29" s="18" t="str">
        <f t="shared" si="11"/>
        <v/>
      </c>
      <c r="AQ29" s="18" t="str">
        <f t="shared" si="21"/>
        <v/>
      </c>
      <c r="AR29" s="18" t="str">
        <f t="shared" si="12"/>
        <v>X</v>
      </c>
      <c r="AS29" s="18" t="str">
        <f t="shared" si="13"/>
        <v>X</v>
      </c>
      <c r="AT29" s="18" t="str">
        <f t="shared" si="14"/>
        <v/>
      </c>
      <c r="AU29" s="18" t="str">
        <f t="shared" si="15"/>
        <v>X</v>
      </c>
      <c r="AV29" s="18" t="str">
        <f t="shared" si="16"/>
        <v/>
      </c>
      <c r="AW29" s="18" t="str">
        <f t="shared" si="17"/>
        <v/>
      </c>
      <c r="AX29" s="18" t="str">
        <f t="shared" si="18"/>
        <v/>
      </c>
      <c r="AY29" s="18" t="str">
        <f t="shared" si="19"/>
        <v>X</v>
      </c>
      <c r="AZ29" s="18" t="str">
        <f t="shared" si="20"/>
        <v>X</v>
      </c>
      <c r="BA29"/>
    </row>
    <row r="30" spans="1:53" ht="15.75" x14ac:dyDescent="0.5">
      <c r="A30" s="20" t="s">
        <v>207</v>
      </c>
      <c r="B30" s="20" t="s">
        <v>208</v>
      </c>
      <c r="C30" s="18" t="s">
        <v>502</v>
      </c>
      <c r="D30" s="21" t="s">
        <v>55</v>
      </c>
      <c r="E30" s="14" t="s">
        <v>116</v>
      </c>
      <c r="F30" s="20" t="s">
        <v>209</v>
      </c>
      <c r="G30" s="20" t="s">
        <v>828</v>
      </c>
      <c r="K30" s="44">
        <v>4</v>
      </c>
      <c r="L30" s="18" t="s">
        <v>58</v>
      </c>
      <c r="M30" s="44">
        <v>3</v>
      </c>
      <c r="N30" s="44">
        <v>18</v>
      </c>
      <c r="O30" s="18" t="s">
        <v>59</v>
      </c>
      <c r="P30" s="18" t="s">
        <v>59</v>
      </c>
      <c r="Q30" s="18" t="s">
        <v>59</v>
      </c>
      <c r="R30" s="44">
        <v>2</v>
      </c>
      <c r="S30" s="44">
        <v>1</v>
      </c>
      <c r="T30" s="44"/>
      <c r="U30" s="44"/>
      <c r="V30" s="44"/>
      <c r="W30" s="44"/>
      <c r="X30" s="44"/>
      <c r="Y30" s="16"/>
      <c r="AA30" s="43">
        <f t="shared" si="1"/>
        <v>3</v>
      </c>
      <c r="AB30" s="18" t="s">
        <v>9</v>
      </c>
      <c r="AC30" s="18" t="s">
        <v>9</v>
      </c>
      <c r="AD30" s="16" t="s">
        <v>59</v>
      </c>
      <c r="AE30" s="18" t="s">
        <v>9</v>
      </c>
      <c r="AF30" s="18" t="str">
        <f t="shared" si="2"/>
        <v/>
      </c>
      <c r="AG30" s="18" t="str">
        <f t="shared" si="3"/>
        <v>X</v>
      </c>
      <c r="AH30" s="18">
        <f t="shared" si="4"/>
        <v>0</v>
      </c>
      <c r="AI30" s="18" t="str">
        <f t="shared" si="5"/>
        <v>X</v>
      </c>
      <c r="AJ30" s="18" t="str">
        <f t="shared" si="6"/>
        <v/>
      </c>
      <c r="AK30" s="18" t="str">
        <f>IF(Tabuľka2[[#This Row],[Total food cost]] = 3, "X", "")</f>
        <v>X</v>
      </c>
      <c r="AL30" s="18" t="str">
        <f t="shared" si="7"/>
        <v/>
      </c>
      <c r="AM30" s="18">
        <f t="shared" si="8"/>
        <v>0</v>
      </c>
      <c r="AN30" s="18" t="str">
        <f t="shared" si="9"/>
        <v/>
      </c>
      <c r="AO30" s="18" t="str">
        <f t="shared" si="10"/>
        <v/>
      </c>
      <c r="AP30" s="18" t="str">
        <f t="shared" si="11"/>
        <v/>
      </c>
      <c r="AQ30" s="18" t="str">
        <f t="shared" si="21"/>
        <v/>
      </c>
      <c r="AR30" s="18" t="str">
        <f t="shared" si="12"/>
        <v>X</v>
      </c>
      <c r="AS30" s="18" t="str">
        <f t="shared" si="13"/>
        <v/>
      </c>
      <c r="AT30" s="18" t="str">
        <f t="shared" si="14"/>
        <v>X</v>
      </c>
      <c r="AU30" s="18" t="str">
        <f t="shared" si="15"/>
        <v/>
      </c>
      <c r="AV30" s="18" t="str">
        <f t="shared" si="16"/>
        <v/>
      </c>
      <c r="AW30" s="18" t="str">
        <f t="shared" si="17"/>
        <v/>
      </c>
      <c r="AX30" s="18" t="str">
        <f t="shared" si="18"/>
        <v/>
      </c>
      <c r="AY30" s="18" t="str">
        <f t="shared" si="19"/>
        <v/>
      </c>
      <c r="AZ30" s="18" t="str">
        <f t="shared" si="20"/>
        <v/>
      </c>
      <c r="BA30"/>
    </row>
    <row r="31" spans="1:53" ht="15.75" x14ac:dyDescent="0.5">
      <c r="A31" s="19" t="s">
        <v>91</v>
      </c>
      <c r="B31" s="19" t="s">
        <v>94</v>
      </c>
      <c r="C31" s="18" t="s">
        <v>68</v>
      </c>
      <c r="D31" s="37" t="s">
        <v>95</v>
      </c>
      <c r="E31" s="17" t="s">
        <v>63</v>
      </c>
      <c r="F31" s="15" t="s">
        <v>96</v>
      </c>
      <c r="G31" s="20"/>
      <c r="K31" s="44">
        <v>0</v>
      </c>
      <c r="L31" s="18" t="s">
        <v>97</v>
      </c>
      <c r="M31" s="44">
        <v>4</v>
      </c>
      <c r="N31" s="44">
        <v>24</v>
      </c>
      <c r="P31" s="18" t="s">
        <v>59</v>
      </c>
      <c r="R31" s="44">
        <v>1</v>
      </c>
      <c r="S31" s="44">
        <v>1</v>
      </c>
      <c r="T31" s="44"/>
      <c r="U31" s="44">
        <v>1</v>
      </c>
      <c r="V31" s="44"/>
      <c r="W31" s="44"/>
      <c r="X31" s="44"/>
      <c r="Y31" s="16"/>
      <c r="AA31" s="43">
        <f t="shared" si="1"/>
        <v>3</v>
      </c>
      <c r="AB31" s="18" t="s">
        <v>9</v>
      </c>
      <c r="AC31" s="18" t="s">
        <v>9</v>
      </c>
      <c r="AD31" s="16" t="s">
        <v>9</v>
      </c>
      <c r="AE31" s="18" t="s">
        <v>59</v>
      </c>
      <c r="AF31" s="18" t="str">
        <f t="shared" si="2"/>
        <v>X</v>
      </c>
      <c r="AG31" s="18" t="str">
        <f t="shared" si="3"/>
        <v/>
      </c>
      <c r="AH31" s="18">
        <f t="shared" si="4"/>
        <v>0</v>
      </c>
      <c r="AI31" s="18" t="str">
        <f t="shared" si="5"/>
        <v>X</v>
      </c>
      <c r="AJ31" s="18" t="str">
        <f t="shared" si="6"/>
        <v/>
      </c>
      <c r="AK31" s="18" t="str">
        <f>IF(Tabuľka2[[#This Row],[Total food cost]] = 3, "X", "")</f>
        <v>X</v>
      </c>
      <c r="AL31" s="18" t="str">
        <f t="shared" si="7"/>
        <v>X</v>
      </c>
      <c r="AM31" s="18">
        <f t="shared" si="8"/>
        <v>0</v>
      </c>
      <c r="AN31" s="18" t="str">
        <f t="shared" si="9"/>
        <v/>
      </c>
      <c r="AO31" s="18" t="str">
        <f t="shared" si="10"/>
        <v/>
      </c>
      <c r="AP31" s="18" t="str">
        <f t="shared" si="11"/>
        <v/>
      </c>
      <c r="AQ31" s="18" t="str">
        <f t="shared" si="21"/>
        <v/>
      </c>
      <c r="AR31" s="18" t="str">
        <f t="shared" si="12"/>
        <v>X</v>
      </c>
      <c r="AS31" s="18" t="str">
        <f t="shared" si="13"/>
        <v/>
      </c>
      <c r="AT31" s="18" t="str">
        <f t="shared" si="14"/>
        <v>X</v>
      </c>
      <c r="AU31" s="18" t="str">
        <f t="shared" si="15"/>
        <v>X</v>
      </c>
      <c r="AV31" s="18" t="str">
        <f t="shared" si="16"/>
        <v>X</v>
      </c>
      <c r="AW31" s="18" t="str">
        <f t="shared" si="17"/>
        <v/>
      </c>
      <c r="AX31" s="18" t="str">
        <f t="shared" si="18"/>
        <v>X</v>
      </c>
      <c r="AY31" s="18" t="str">
        <f t="shared" si="19"/>
        <v/>
      </c>
      <c r="AZ31" s="18" t="str">
        <f t="shared" si="20"/>
        <v>X</v>
      </c>
      <c r="BA31"/>
    </row>
    <row r="32" spans="1:53" ht="15.75" x14ac:dyDescent="0.5">
      <c r="A32" s="20" t="s">
        <v>215</v>
      </c>
      <c r="B32" s="20" t="s">
        <v>216</v>
      </c>
      <c r="C32" s="18" t="s">
        <v>502</v>
      </c>
      <c r="D32" s="21" t="s">
        <v>55</v>
      </c>
      <c r="E32" s="14" t="s">
        <v>88</v>
      </c>
      <c r="F32" s="15" t="s">
        <v>125</v>
      </c>
      <c r="G32" s="20" t="s">
        <v>827</v>
      </c>
      <c r="H32" s="18" t="s">
        <v>59</v>
      </c>
      <c r="K32" s="44">
        <v>6</v>
      </c>
      <c r="L32" s="18" t="s">
        <v>65</v>
      </c>
      <c r="M32" s="44">
        <v>2</v>
      </c>
      <c r="N32" s="44">
        <v>112</v>
      </c>
      <c r="Q32" s="18" t="s">
        <v>59</v>
      </c>
      <c r="R32" s="44"/>
      <c r="S32" s="44"/>
      <c r="T32" s="44">
        <v>2</v>
      </c>
      <c r="U32" s="44"/>
      <c r="V32" s="44"/>
      <c r="W32" s="44"/>
      <c r="X32" s="44"/>
      <c r="Y32" s="16"/>
      <c r="AA32" s="43">
        <f t="shared" si="1"/>
        <v>2</v>
      </c>
      <c r="AB32" s="18" t="s">
        <v>9</v>
      </c>
      <c r="AC32" s="18" t="s">
        <v>9</v>
      </c>
      <c r="AD32" s="16" t="s">
        <v>9</v>
      </c>
      <c r="AE32" s="18" t="s">
        <v>59</v>
      </c>
      <c r="AF32" s="18" t="str">
        <f t="shared" si="2"/>
        <v/>
      </c>
      <c r="AG32" s="18" t="str">
        <f t="shared" si="3"/>
        <v/>
      </c>
      <c r="AH32" s="18">
        <f t="shared" si="4"/>
        <v>0</v>
      </c>
      <c r="AI32" s="18" t="str">
        <f t="shared" si="5"/>
        <v/>
      </c>
      <c r="AJ32" s="18" t="str">
        <f t="shared" si="6"/>
        <v/>
      </c>
      <c r="AK32" s="18" t="str">
        <f>IF(Tabuľka2[[#This Row],[Total food cost]] = 3, "X", "")</f>
        <v/>
      </c>
      <c r="AL32" s="18" t="str">
        <f t="shared" si="7"/>
        <v>X</v>
      </c>
      <c r="AM32" s="18" t="str">
        <f t="shared" si="8"/>
        <v>X</v>
      </c>
      <c r="AN32" s="18" t="str">
        <f t="shared" si="9"/>
        <v>X</v>
      </c>
      <c r="AO32" s="18" t="str">
        <f t="shared" si="10"/>
        <v/>
      </c>
      <c r="AP32" s="18" t="str">
        <f t="shared" si="11"/>
        <v/>
      </c>
      <c r="AQ32" s="18" t="str">
        <f t="shared" si="21"/>
        <v>X</v>
      </c>
      <c r="AR32" s="18" t="str">
        <f t="shared" si="12"/>
        <v/>
      </c>
      <c r="AS32" s="18" t="str">
        <f t="shared" si="13"/>
        <v/>
      </c>
      <c r="AT32" s="18" t="str">
        <f t="shared" si="14"/>
        <v/>
      </c>
      <c r="AU32" s="18" t="str">
        <f t="shared" si="15"/>
        <v/>
      </c>
      <c r="AV32" s="18" t="str">
        <f t="shared" si="16"/>
        <v/>
      </c>
      <c r="AW32" s="18" t="str">
        <f t="shared" si="17"/>
        <v/>
      </c>
      <c r="AX32" s="18" t="str">
        <f t="shared" si="18"/>
        <v/>
      </c>
      <c r="AY32" s="18" t="str">
        <f t="shared" si="19"/>
        <v>X</v>
      </c>
      <c r="AZ32" s="18" t="str">
        <f t="shared" si="20"/>
        <v/>
      </c>
      <c r="BA32"/>
    </row>
    <row r="33" spans="1:53" ht="15.75" x14ac:dyDescent="0.5">
      <c r="A33" s="20" t="s">
        <v>223</v>
      </c>
      <c r="B33" s="20" t="s">
        <v>224</v>
      </c>
      <c r="C33" s="18" t="s">
        <v>502</v>
      </c>
      <c r="D33" s="21" t="s">
        <v>55</v>
      </c>
      <c r="E33" s="14" t="s">
        <v>71</v>
      </c>
      <c r="F33" s="15" t="s">
        <v>225</v>
      </c>
      <c r="G33" s="20" t="s">
        <v>818</v>
      </c>
      <c r="K33" s="44">
        <v>4</v>
      </c>
      <c r="L33" s="18" t="s">
        <v>97</v>
      </c>
      <c r="M33" s="44">
        <v>2</v>
      </c>
      <c r="N33" s="44">
        <v>61</v>
      </c>
      <c r="Q33" s="18" t="s">
        <v>59</v>
      </c>
      <c r="R33" s="44">
        <v>1</v>
      </c>
      <c r="S33" s="44"/>
      <c r="T33" s="44">
        <v>1</v>
      </c>
      <c r="U33" s="44"/>
      <c r="V33" s="44"/>
      <c r="W33" s="44"/>
      <c r="X33" s="44"/>
      <c r="Y33" s="16" t="s">
        <v>59</v>
      </c>
      <c r="AA33" s="43">
        <f t="shared" si="1"/>
        <v>1</v>
      </c>
      <c r="AB33" s="18" t="s">
        <v>9</v>
      </c>
      <c r="AC33" s="18" t="s">
        <v>9</v>
      </c>
      <c r="AD33" s="16" t="s">
        <v>9</v>
      </c>
      <c r="AE33" s="18" t="s">
        <v>59</v>
      </c>
      <c r="AF33" s="18" t="str">
        <f t="shared" si="2"/>
        <v/>
      </c>
      <c r="AG33" s="18" t="str">
        <f t="shared" si="3"/>
        <v/>
      </c>
      <c r="AH33" s="18">
        <f t="shared" si="4"/>
        <v>0</v>
      </c>
      <c r="AI33" s="18" t="str">
        <f t="shared" si="5"/>
        <v/>
      </c>
      <c r="AJ33" s="18" t="str">
        <f t="shared" si="6"/>
        <v/>
      </c>
      <c r="AK33" s="18" t="str">
        <f>IF(Tabuľka2[[#This Row],[Total food cost]] = 3, "X", "")</f>
        <v/>
      </c>
      <c r="AL33" s="18" t="str">
        <f t="shared" si="7"/>
        <v>X</v>
      </c>
      <c r="AM33" s="18">
        <f t="shared" si="8"/>
        <v>0</v>
      </c>
      <c r="AN33" s="18" t="str">
        <f t="shared" si="9"/>
        <v>X</v>
      </c>
      <c r="AO33" s="18" t="str">
        <f t="shared" si="10"/>
        <v/>
      </c>
      <c r="AP33" s="18" t="str">
        <f t="shared" si="11"/>
        <v/>
      </c>
      <c r="AQ33" s="18" t="str">
        <f t="shared" si="21"/>
        <v/>
      </c>
      <c r="AR33" s="18" t="str">
        <f t="shared" si="12"/>
        <v>X</v>
      </c>
      <c r="AS33" s="18" t="str">
        <f t="shared" si="13"/>
        <v/>
      </c>
      <c r="AT33" s="18" t="str">
        <f t="shared" si="14"/>
        <v/>
      </c>
      <c r="AU33" s="18" t="str">
        <f t="shared" si="15"/>
        <v>X</v>
      </c>
      <c r="AV33" s="18" t="str">
        <f t="shared" si="16"/>
        <v/>
      </c>
      <c r="AW33" s="18" t="str">
        <f t="shared" si="17"/>
        <v/>
      </c>
      <c r="AX33" s="18" t="str">
        <f t="shared" si="18"/>
        <v/>
      </c>
      <c r="AY33" s="18" t="str">
        <f t="shared" si="19"/>
        <v>X</v>
      </c>
      <c r="AZ33" s="18" t="str">
        <f t="shared" si="20"/>
        <v>X</v>
      </c>
      <c r="BA33"/>
    </row>
    <row r="34" spans="1:53" ht="15.75" x14ac:dyDescent="0.5">
      <c r="A34" s="20" t="s">
        <v>229</v>
      </c>
      <c r="B34" s="14" t="s">
        <v>230</v>
      </c>
      <c r="C34" s="18" t="s">
        <v>502</v>
      </c>
      <c r="D34" s="21" t="s">
        <v>62</v>
      </c>
      <c r="E34" s="14" t="s">
        <v>131</v>
      </c>
      <c r="F34" s="15" t="s">
        <v>231</v>
      </c>
      <c r="G34" s="20" t="s">
        <v>811</v>
      </c>
      <c r="K34" s="44">
        <v>2</v>
      </c>
      <c r="L34" s="18" t="s">
        <v>58</v>
      </c>
      <c r="M34" s="44">
        <v>1</v>
      </c>
      <c r="N34" s="44">
        <v>150</v>
      </c>
      <c r="O34" s="18" t="s">
        <v>59</v>
      </c>
      <c r="R34" s="44"/>
      <c r="S34" s="44"/>
      <c r="T34" s="44"/>
      <c r="U34" s="44"/>
      <c r="V34" s="44"/>
      <c r="W34" s="44"/>
      <c r="X34" s="44"/>
      <c r="Y34" s="16"/>
      <c r="AA34" s="43">
        <f t="shared" si="1"/>
        <v>0</v>
      </c>
      <c r="AB34" s="18" t="s">
        <v>9</v>
      </c>
      <c r="AC34" s="18" t="s">
        <v>9</v>
      </c>
      <c r="AD34" s="16" t="s">
        <v>9</v>
      </c>
      <c r="AE34" s="18" t="s">
        <v>59</v>
      </c>
      <c r="AF34" s="18" t="str">
        <f t="shared" si="2"/>
        <v>X</v>
      </c>
      <c r="AG34" s="18" t="str">
        <f t="shared" si="3"/>
        <v/>
      </c>
      <c r="AH34" s="18">
        <f t="shared" si="4"/>
        <v>0</v>
      </c>
      <c r="AI34" s="18" t="str">
        <f t="shared" si="5"/>
        <v/>
      </c>
      <c r="AJ34" s="18" t="str">
        <f t="shared" si="6"/>
        <v/>
      </c>
      <c r="AK34" s="18" t="str">
        <f>IF(Tabuľka2[[#This Row],[Total food cost]] = 3, "X", "")</f>
        <v/>
      </c>
      <c r="AL34" s="18" t="str">
        <f t="shared" si="7"/>
        <v/>
      </c>
      <c r="AM34" s="18">
        <f t="shared" si="8"/>
        <v>0</v>
      </c>
      <c r="AN34" s="18" t="str">
        <f t="shared" si="9"/>
        <v/>
      </c>
      <c r="AO34" s="18" t="str">
        <f t="shared" si="10"/>
        <v/>
      </c>
      <c r="AP34" s="18" t="str">
        <f t="shared" si="11"/>
        <v>X</v>
      </c>
      <c r="AQ34" s="18" t="str">
        <f t="shared" si="21"/>
        <v>X</v>
      </c>
      <c r="AR34" s="18" t="str">
        <f t="shared" si="12"/>
        <v>X</v>
      </c>
      <c r="AS34" s="18" t="str">
        <f t="shared" si="13"/>
        <v/>
      </c>
      <c r="AT34" s="18" t="str">
        <f t="shared" si="14"/>
        <v/>
      </c>
      <c r="AU34" s="18" t="str">
        <f t="shared" si="15"/>
        <v/>
      </c>
      <c r="AV34" s="18" t="str">
        <f t="shared" si="16"/>
        <v/>
      </c>
      <c r="AW34" s="18" t="str">
        <f t="shared" si="17"/>
        <v/>
      </c>
      <c r="AX34" s="18" t="str">
        <f t="shared" si="18"/>
        <v/>
      </c>
      <c r="AY34" s="18" t="str">
        <f t="shared" si="19"/>
        <v/>
      </c>
      <c r="AZ34" s="18" t="str">
        <f t="shared" si="20"/>
        <v/>
      </c>
      <c r="BA34"/>
    </row>
    <row r="35" spans="1:53" ht="15.75" x14ac:dyDescent="0.5">
      <c r="A35" s="19" t="s">
        <v>102</v>
      </c>
      <c r="B35" s="19" t="s">
        <v>103</v>
      </c>
      <c r="C35" s="18" t="s">
        <v>68</v>
      </c>
      <c r="D35" s="21" t="s">
        <v>55</v>
      </c>
      <c r="E35" s="17" t="s">
        <v>104</v>
      </c>
      <c r="F35" s="15" t="s">
        <v>105</v>
      </c>
      <c r="G35" s="20" t="s">
        <v>838</v>
      </c>
      <c r="K35" s="44">
        <v>4</v>
      </c>
      <c r="L35" s="18" t="s">
        <v>58</v>
      </c>
      <c r="M35" s="44">
        <v>2</v>
      </c>
      <c r="N35" s="44">
        <v>70</v>
      </c>
      <c r="O35" s="18" t="s">
        <v>59</v>
      </c>
      <c r="R35" s="44">
        <v>2</v>
      </c>
      <c r="S35" s="44"/>
      <c r="T35" s="44"/>
      <c r="U35" s="44">
        <v>1</v>
      </c>
      <c r="V35" s="44"/>
      <c r="W35" s="44"/>
      <c r="X35" s="44"/>
      <c r="Y35" s="16"/>
      <c r="AA35" s="43">
        <f t="shared" si="1"/>
        <v>3</v>
      </c>
      <c r="AB35" s="18" t="s">
        <v>9</v>
      </c>
      <c r="AC35" s="18" t="s">
        <v>9</v>
      </c>
      <c r="AD35" s="16" t="s">
        <v>9</v>
      </c>
      <c r="AE35" s="18" t="s">
        <v>59</v>
      </c>
      <c r="AF35" s="18" t="str">
        <f t="shared" si="2"/>
        <v/>
      </c>
      <c r="AG35" s="18" t="str">
        <f t="shared" si="3"/>
        <v/>
      </c>
      <c r="AH35" s="18">
        <f t="shared" si="4"/>
        <v>0</v>
      </c>
      <c r="AI35" s="18" t="str">
        <f t="shared" si="5"/>
        <v/>
      </c>
      <c r="AJ35" s="18" t="str">
        <f t="shared" si="6"/>
        <v/>
      </c>
      <c r="AK35" s="18" t="str">
        <f>IF(Tabuľka2[[#This Row],[Total food cost]] = 3, "X", "")</f>
        <v>X</v>
      </c>
      <c r="AL35" s="18" t="str">
        <f t="shared" si="7"/>
        <v/>
      </c>
      <c r="AM35" s="18">
        <f t="shared" si="8"/>
        <v>0</v>
      </c>
      <c r="AN35" s="18" t="str">
        <f t="shared" si="9"/>
        <v/>
      </c>
      <c r="AO35" s="18" t="str">
        <f t="shared" si="10"/>
        <v/>
      </c>
      <c r="AP35" s="18" t="str">
        <f t="shared" si="11"/>
        <v>X</v>
      </c>
      <c r="AQ35" s="18" t="str">
        <f t="shared" si="21"/>
        <v>X</v>
      </c>
      <c r="AR35" s="18" t="str">
        <f t="shared" si="12"/>
        <v>X</v>
      </c>
      <c r="AS35" s="18" t="str">
        <f t="shared" si="13"/>
        <v/>
      </c>
      <c r="AT35" s="18" t="str">
        <f t="shared" si="14"/>
        <v/>
      </c>
      <c r="AU35" s="18" t="str">
        <f t="shared" si="15"/>
        <v/>
      </c>
      <c r="AV35" s="18" t="str">
        <f t="shared" si="16"/>
        <v/>
      </c>
      <c r="AW35" s="18" t="str">
        <f t="shared" si="17"/>
        <v/>
      </c>
      <c r="AX35" s="18" t="str">
        <f t="shared" si="18"/>
        <v>X</v>
      </c>
      <c r="AY35" s="18" t="str">
        <f t="shared" si="19"/>
        <v/>
      </c>
      <c r="AZ35" s="18" t="str">
        <f t="shared" si="20"/>
        <v/>
      </c>
      <c r="BA35"/>
    </row>
    <row r="36" spans="1:53" ht="15.75" x14ac:dyDescent="0.5">
      <c r="A36" s="20" t="s">
        <v>237</v>
      </c>
      <c r="B36" s="20" t="s">
        <v>238</v>
      </c>
      <c r="C36" s="18" t="s">
        <v>502</v>
      </c>
      <c r="D36" s="18" t="s">
        <v>55</v>
      </c>
      <c r="E36" s="14" t="s">
        <v>10</v>
      </c>
      <c r="F36" s="15" t="s">
        <v>239</v>
      </c>
      <c r="G36" s="20" t="s">
        <v>825</v>
      </c>
      <c r="I36" s="18" t="s">
        <v>59</v>
      </c>
      <c r="K36" s="44">
        <v>2</v>
      </c>
      <c r="L36" s="18" t="s">
        <v>58</v>
      </c>
      <c r="M36" s="44">
        <v>5</v>
      </c>
      <c r="N36" s="44">
        <v>76</v>
      </c>
      <c r="Q36" s="18" t="s">
        <v>59</v>
      </c>
      <c r="R36" s="44"/>
      <c r="S36" s="44">
        <v>2</v>
      </c>
      <c r="T36" s="44"/>
      <c r="U36" s="44"/>
      <c r="V36" s="44"/>
      <c r="W36" s="44"/>
      <c r="X36" s="44"/>
      <c r="Y36" s="16"/>
      <c r="AA36" s="43">
        <f t="shared" si="1"/>
        <v>2</v>
      </c>
      <c r="AB36" s="18" t="s">
        <v>59</v>
      </c>
      <c r="AC36" s="18" t="s">
        <v>9</v>
      </c>
      <c r="AD36" s="16" t="s">
        <v>9</v>
      </c>
      <c r="AE36" s="18" t="s">
        <v>59</v>
      </c>
      <c r="AF36" s="18" t="str">
        <f t="shared" si="2"/>
        <v>X</v>
      </c>
      <c r="AG36" s="18" t="str">
        <f t="shared" si="3"/>
        <v/>
      </c>
      <c r="AH36" s="18" t="str">
        <f t="shared" si="4"/>
        <v>X</v>
      </c>
      <c r="AI36" s="18" t="str">
        <f t="shared" si="5"/>
        <v>X</v>
      </c>
      <c r="AJ36" s="18" t="str">
        <f t="shared" si="6"/>
        <v>X</v>
      </c>
      <c r="AK36" s="18" t="str">
        <f>IF(Tabuľka2[[#This Row],[Total food cost]] = 3, "X", "")</f>
        <v/>
      </c>
      <c r="AL36" s="18" t="str">
        <f t="shared" si="7"/>
        <v/>
      </c>
      <c r="AM36" s="18">
        <f t="shared" si="8"/>
        <v>0</v>
      </c>
      <c r="AN36" s="18" t="str">
        <f t="shared" si="9"/>
        <v/>
      </c>
      <c r="AO36" s="18" t="str">
        <f t="shared" si="10"/>
        <v/>
      </c>
      <c r="AP36" s="18" t="str">
        <f t="shared" si="11"/>
        <v/>
      </c>
      <c r="AQ36" s="18" t="str">
        <f t="shared" si="21"/>
        <v>X</v>
      </c>
      <c r="AR36" s="18" t="str">
        <f t="shared" si="12"/>
        <v>X</v>
      </c>
      <c r="AS36" s="18" t="str">
        <f t="shared" si="13"/>
        <v/>
      </c>
      <c r="AT36" s="18" t="str">
        <f t="shared" si="14"/>
        <v/>
      </c>
      <c r="AU36" s="18" t="str">
        <f t="shared" si="15"/>
        <v/>
      </c>
      <c r="AV36" s="18" t="str">
        <f t="shared" si="16"/>
        <v/>
      </c>
      <c r="AW36" s="18" t="str">
        <f t="shared" si="17"/>
        <v/>
      </c>
      <c r="AX36" s="18" t="str">
        <f t="shared" si="18"/>
        <v/>
      </c>
      <c r="AY36" s="18" t="str">
        <f t="shared" si="19"/>
        <v>X</v>
      </c>
      <c r="AZ36" s="18" t="str">
        <f t="shared" si="20"/>
        <v/>
      </c>
      <c r="BA36"/>
    </row>
    <row r="37" spans="1:53" ht="15.75" x14ac:dyDescent="0.5">
      <c r="A37" s="20" t="s">
        <v>242</v>
      </c>
      <c r="B37" s="20" t="s">
        <v>243</v>
      </c>
      <c r="C37" s="18" t="s">
        <v>502</v>
      </c>
      <c r="D37" s="21" t="s">
        <v>62</v>
      </c>
      <c r="E37" s="14" t="s">
        <v>131</v>
      </c>
      <c r="F37" s="15" t="s">
        <v>231</v>
      </c>
      <c r="G37" s="20" t="s">
        <v>811</v>
      </c>
      <c r="K37" s="44">
        <v>3</v>
      </c>
      <c r="L37" s="18" t="s">
        <v>97</v>
      </c>
      <c r="M37" s="44">
        <v>3</v>
      </c>
      <c r="N37" s="44">
        <v>64</v>
      </c>
      <c r="P37" s="18" t="s">
        <v>59</v>
      </c>
      <c r="R37" s="44"/>
      <c r="S37" s="44"/>
      <c r="T37" s="44"/>
      <c r="U37" s="44"/>
      <c r="V37" s="44"/>
      <c r="W37" s="44"/>
      <c r="X37" s="44">
        <v>2</v>
      </c>
      <c r="Y37" s="16"/>
      <c r="AA37" s="43">
        <f t="shared" si="1"/>
        <v>2</v>
      </c>
      <c r="AB37" s="18" t="s">
        <v>59</v>
      </c>
      <c r="AC37" s="18" t="s">
        <v>9</v>
      </c>
      <c r="AD37" s="16" t="s">
        <v>9</v>
      </c>
      <c r="AE37" s="18" t="s">
        <v>59</v>
      </c>
      <c r="AF37" s="18" t="str">
        <f t="shared" si="2"/>
        <v>X</v>
      </c>
      <c r="AG37" s="18" t="str">
        <f t="shared" si="3"/>
        <v/>
      </c>
      <c r="AH37" s="18">
        <f t="shared" si="4"/>
        <v>0</v>
      </c>
      <c r="AI37" s="18" t="str">
        <f t="shared" si="5"/>
        <v/>
      </c>
      <c r="AJ37" s="18" t="str">
        <f t="shared" si="6"/>
        <v/>
      </c>
      <c r="AK37" s="18" t="str">
        <f>IF(Tabuľka2[[#This Row],[Total food cost]] = 3, "X", "")</f>
        <v/>
      </c>
      <c r="AL37" s="18" t="str">
        <f t="shared" si="7"/>
        <v>X</v>
      </c>
      <c r="AM37" s="18">
        <f t="shared" si="8"/>
        <v>0</v>
      </c>
      <c r="AN37" s="18" t="str">
        <f t="shared" si="9"/>
        <v/>
      </c>
      <c r="AO37" s="18" t="str">
        <f t="shared" si="10"/>
        <v/>
      </c>
      <c r="AP37" s="18" t="str">
        <f t="shared" si="11"/>
        <v/>
      </c>
      <c r="AQ37" s="18" t="str">
        <f t="shared" si="21"/>
        <v/>
      </c>
      <c r="AR37" s="18" t="str">
        <f t="shared" si="12"/>
        <v>X</v>
      </c>
      <c r="AS37" s="18" t="str">
        <f t="shared" si="13"/>
        <v>X</v>
      </c>
      <c r="AT37" s="18" t="str">
        <f t="shared" si="14"/>
        <v/>
      </c>
      <c r="AU37" s="18" t="str">
        <f t="shared" si="15"/>
        <v>X</v>
      </c>
      <c r="AV37" s="18" t="str">
        <f t="shared" si="16"/>
        <v>X</v>
      </c>
      <c r="AW37" s="18" t="str">
        <f t="shared" si="17"/>
        <v/>
      </c>
      <c r="AX37" s="18" t="str">
        <f t="shared" si="18"/>
        <v/>
      </c>
      <c r="AY37" s="18" t="str">
        <f t="shared" si="19"/>
        <v/>
      </c>
      <c r="AZ37" s="18" t="str">
        <f t="shared" si="20"/>
        <v>X</v>
      </c>
      <c r="BA37"/>
    </row>
    <row r="38" spans="1:53" ht="15.75" x14ac:dyDescent="0.5">
      <c r="A38" s="20" t="s">
        <v>251</v>
      </c>
      <c r="B38" s="20" t="s">
        <v>253</v>
      </c>
      <c r="C38" s="18" t="s">
        <v>502</v>
      </c>
      <c r="D38" s="21" t="s">
        <v>55</v>
      </c>
      <c r="E38" s="14" t="s">
        <v>79</v>
      </c>
      <c r="F38" s="15" t="s">
        <v>80</v>
      </c>
      <c r="G38" s="20" t="s">
        <v>812</v>
      </c>
      <c r="K38" s="44">
        <v>9</v>
      </c>
      <c r="L38" s="18" t="s">
        <v>73</v>
      </c>
      <c r="M38" s="44">
        <v>2</v>
      </c>
      <c r="N38" s="44">
        <v>112</v>
      </c>
      <c r="Q38" s="18" t="s">
        <v>59</v>
      </c>
      <c r="R38" s="44">
        <v>1</v>
      </c>
      <c r="S38" s="44"/>
      <c r="T38" s="44">
        <v>1</v>
      </c>
      <c r="U38" s="44"/>
      <c r="V38" s="44">
        <v>1</v>
      </c>
      <c r="W38" s="44"/>
      <c r="X38" s="44"/>
      <c r="Y38" s="16"/>
      <c r="AA38" s="43">
        <f t="shared" si="1"/>
        <v>3</v>
      </c>
      <c r="AB38" s="18" t="s">
        <v>59</v>
      </c>
      <c r="AC38" s="18" t="s">
        <v>9</v>
      </c>
      <c r="AD38" s="16" t="s">
        <v>9</v>
      </c>
      <c r="AE38" s="18" t="s">
        <v>59</v>
      </c>
      <c r="AF38" s="18" t="str">
        <f t="shared" si="2"/>
        <v/>
      </c>
      <c r="AG38" s="18" t="str">
        <f t="shared" si="3"/>
        <v/>
      </c>
      <c r="AH38" s="18">
        <f t="shared" si="4"/>
        <v>0</v>
      </c>
      <c r="AI38" s="18" t="str">
        <f t="shared" si="5"/>
        <v/>
      </c>
      <c r="AJ38" s="18" t="str">
        <f t="shared" si="6"/>
        <v/>
      </c>
      <c r="AK38" s="18" t="str">
        <f>IF(Tabuľka2[[#This Row],[Total food cost]] = 3, "X", "")</f>
        <v>X</v>
      </c>
      <c r="AL38" s="18" t="str">
        <f t="shared" si="7"/>
        <v/>
      </c>
      <c r="AM38" s="18">
        <f t="shared" si="8"/>
        <v>0</v>
      </c>
      <c r="AN38" s="18" t="str">
        <f t="shared" si="9"/>
        <v>X</v>
      </c>
      <c r="AO38" s="18" t="str">
        <f t="shared" si="10"/>
        <v/>
      </c>
      <c r="AP38" s="18" t="str">
        <f t="shared" si="11"/>
        <v/>
      </c>
      <c r="AQ38" s="18" t="str">
        <f t="shared" si="21"/>
        <v>X</v>
      </c>
      <c r="AR38" s="18" t="str">
        <f t="shared" si="12"/>
        <v/>
      </c>
      <c r="AS38" s="18" t="str">
        <f t="shared" si="13"/>
        <v/>
      </c>
      <c r="AT38" s="18" t="str">
        <f t="shared" si="14"/>
        <v/>
      </c>
      <c r="AU38" s="18" t="str">
        <f t="shared" si="15"/>
        <v>X</v>
      </c>
      <c r="AV38" s="18" t="str">
        <f t="shared" si="16"/>
        <v/>
      </c>
      <c r="AW38" s="18" t="str">
        <f t="shared" si="17"/>
        <v>X</v>
      </c>
      <c r="AX38" s="18" t="str">
        <f t="shared" si="18"/>
        <v/>
      </c>
      <c r="AY38" s="18" t="str">
        <f t="shared" si="19"/>
        <v>X</v>
      </c>
      <c r="AZ38" s="18" t="str">
        <f t="shared" si="20"/>
        <v/>
      </c>
      <c r="BA38"/>
    </row>
    <row r="39" spans="1:53" ht="15.75" x14ac:dyDescent="0.5">
      <c r="A39" s="19" t="s">
        <v>108</v>
      </c>
      <c r="B39" s="19" t="s">
        <v>109</v>
      </c>
      <c r="C39" s="18" t="s">
        <v>68</v>
      </c>
      <c r="D39" s="21" t="s">
        <v>55</v>
      </c>
      <c r="E39" s="14" t="s">
        <v>104</v>
      </c>
      <c r="F39" s="15" t="s">
        <v>110</v>
      </c>
      <c r="G39" s="20" t="s">
        <v>834</v>
      </c>
      <c r="K39" s="44">
        <v>3</v>
      </c>
      <c r="L39" s="18" t="s">
        <v>65</v>
      </c>
      <c r="M39" s="44">
        <v>2</v>
      </c>
      <c r="N39" s="44">
        <v>102</v>
      </c>
      <c r="Q39" s="18" t="s">
        <v>59</v>
      </c>
      <c r="R39" s="44">
        <v>1</v>
      </c>
      <c r="S39" s="44"/>
      <c r="T39" s="44"/>
      <c r="U39" s="44"/>
      <c r="V39" s="44"/>
      <c r="W39" s="44"/>
      <c r="X39" s="44">
        <v>1</v>
      </c>
      <c r="Y39" s="16"/>
      <c r="AA39" s="43">
        <f t="shared" si="1"/>
        <v>2</v>
      </c>
      <c r="AB39" s="18" t="s">
        <v>59</v>
      </c>
      <c r="AC39" s="18" t="s">
        <v>9</v>
      </c>
      <c r="AD39" s="16" t="s">
        <v>9</v>
      </c>
      <c r="AE39" s="18" t="s">
        <v>59</v>
      </c>
      <c r="AF39" s="18" t="str">
        <f t="shared" si="2"/>
        <v>X</v>
      </c>
      <c r="AG39" s="18" t="str">
        <f t="shared" si="3"/>
        <v/>
      </c>
      <c r="AH39" s="18">
        <f t="shared" si="4"/>
        <v>0</v>
      </c>
      <c r="AI39" s="18" t="str">
        <f t="shared" si="5"/>
        <v/>
      </c>
      <c r="AJ39" s="18" t="str">
        <f t="shared" si="6"/>
        <v/>
      </c>
      <c r="AK39" s="18" t="str">
        <f>IF(Tabuľka2[[#This Row],[Total food cost]] = 3, "X", "")</f>
        <v/>
      </c>
      <c r="AL39" s="18" t="str">
        <f t="shared" si="7"/>
        <v>X</v>
      </c>
      <c r="AM39" s="18">
        <f t="shared" si="8"/>
        <v>0</v>
      </c>
      <c r="AN39" s="18" t="str">
        <f t="shared" si="9"/>
        <v/>
      </c>
      <c r="AO39" s="18" t="str">
        <f t="shared" si="10"/>
        <v/>
      </c>
      <c r="AP39" s="18" t="str">
        <f t="shared" si="11"/>
        <v/>
      </c>
      <c r="AQ39" s="18" t="str">
        <f t="shared" si="21"/>
        <v>X</v>
      </c>
      <c r="AR39" s="18" t="str">
        <f t="shared" si="12"/>
        <v/>
      </c>
      <c r="AS39" s="18" t="str">
        <f t="shared" si="13"/>
        <v>X</v>
      </c>
      <c r="AT39" s="18" t="str">
        <f t="shared" si="14"/>
        <v/>
      </c>
      <c r="AU39" s="18" t="str">
        <f t="shared" si="15"/>
        <v/>
      </c>
      <c r="AV39" s="18" t="str">
        <f t="shared" si="16"/>
        <v/>
      </c>
      <c r="AW39" s="18" t="str">
        <f t="shared" si="17"/>
        <v/>
      </c>
      <c r="AX39" s="18" t="str">
        <f t="shared" si="18"/>
        <v/>
      </c>
      <c r="AY39" s="18" t="str">
        <f t="shared" si="19"/>
        <v>X</v>
      </c>
      <c r="AZ39" s="18" t="str">
        <f t="shared" si="20"/>
        <v/>
      </c>
      <c r="BA39"/>
    </row>
    <row r="40" spans="1:53" ht="15.75" x14ac:dyDescent="0.5">
      <c r="A40" s="19" t="s">
        <v>247</v>
      </c>
      <c r="B40" s="20" t="s">
        <v>248</v>
      </c>
      <c r="C40" s="18" t="s">
        <v>100</v>
      </c>
      <c r="D40" s="21" t="s">
        <v>55</v>
      </c>
      <c r="E40" s="17"/>
      <c r="F40" s="15" t="s">
        <v>249</v>
      </c>
      <c r="G40" s="20"/>
      <c r="K40" s="44">
        <v>4</v>
      </c>
      <c r="L40" s="18" t="s">
        <v>85</v>
      </c>
      <c r="M40" s="44">
        <v>2</v>
      </c>
      <c r="N40" s="44">
        <v>8</v>
      </c>
      <c r="O40" s="18" t="s">
        <v>59</v>
      </c>
      <c r="P40" s="18" t="s">
        <v>59</v>
      </c>
      <c r="Q40" s="18" t="s">
        <v>59</v>
      </c>
      <c r="R40" s="44"/>
      <c r="S40" s="44"/>
      <c r="T40" s="44"/>
      <c r="U40" s="44"/>
      <c r="V40" s="44"/>
      <c r="W40" s="44"/>
      <c r="X40" s="44">
        <v>1</v>
      </c>
      <c r="Y40" s="16"/>
      <c r="AA40" s="43">
        <f t="shared" si="1"/>
        <v>1</v>
      </c>
      <c r="AB40" s="18" t="s">
        <v>59</v>
      </c>
      <c r="AC40" s="18" t="s">
        <v>9</v>
      </c>
      <c r="AD40" s="16" t="s">
        <v>9</v>
      </c>
      <c r="AE40" s="18" t="s">
        <v>59</v>
      </c>
      <c r="AF40" s="18" t="str">
        <f t="shared" si="2"/>
        <v/>
      </c>
      <c r="AG40" s="18" t="str">
        <f t="shared" si="3"/>
        <v>X</v>
      </c>
      <c r="AH40" s="18">
        <f t="shared" si="4"/>
        <v>0</v>
      </c>
      <c r="AI40" s="18" t="str">
        <f t="shared" si="5"/>
        <v/>
      </c>
      <c r="AJ40" s="18" t="str">
        <f t="shared" si="6"/>
        <v/>
      </c>
      <c r="AK40" s="18" t="str">
        <f>IF(Tabuľka2[[#This Row],[Total food cost]] = 3, "X", "")</f>
        <v/>
      </c>
      <c r="AL40" s="18" t="str">
        <f t="shared" si="7"/>
        <v/>
      </c>
      <c r="AM40" s="18">
        <f t="shared" si="8"/>
        <v>0</v>
      </c>
      <c r="AN40" s="18" t="str">
        <f t="shared" si="9"/>
        <v/>
      </c>
      <c r="AO40" s="18" t="str">
        <f t="shared" si="10"/>
        <v/>
      </c>
      <c r="AP40" s="18" t="str">
        <f t="shared" si="11"/>
        <v/>
      </c>
      <c r="AQ40" s="18" t="str">
        <f t="shared" si="21"/>
        <v/>
      </c>
      <c r="AR40" s="18" t="str">
        <f t="shared" si="12"/>
        <v/>
      </c>
      <c r="AS40" s="18" t="str">
        <f t="shared" si="13"/>
        <v>X</v>
      </c>
      <c r="AT40" s="18" t="str">
        <f t="shared" si="14"/>
        <v>X</v>
      </c>
      <c r="AU40" s="18" t="str">
        <f t="shared" si="15"/>
        <v/>
      </c>
      <c r="AV40" s="18" t="str">
        <f t="shared" si="16"/>
        <v/>
      </c>
      <c r="AW40" s="18" t="str">
        <f t="shared" si="17"/>
        <v/>
      </c>
      <c r="AX40" s="18" t="str">
        <f t="shared" si="18"/>
        <v/>
      </c>
      <c r="AY40" s="18" t="str">
        <f t="shared" si="19"/>
        <v/>
      </c>
      <c r="AZ40" s="18" t="str">
        <f t="shared" si="20"/>
        <v>X</v>
      </c>
      <c r="BA40"/>
    </row>
    <row r="41" spans="1:53" ht="15.75" x14ac:dyDescent="0.5">
      <c r="A41" s="20" t="s">
        <v>256</v>
      </c>
      <c r="B41" s="20" t="s">
        <v>257</v>
      </c>
      <c r="C41" s="18" t="s">
        <v>502</v>
      </c>
      <c r="D41" s="18" t="s">
        <v>83</v>
      </c>
      <c r="E41" s="14" t="s">
        <v>71</v>
      </c>
      <c r="F41" s="20" t="s">
        <v>258</v>
      </c>
      <c r="G41" s="20" t="s">
        <v>817</v>
      </c>
      <c r="K41" s="44">
        <v>4</v>
      </c>
      <c r="L41" s="18" t="s">
        <v>65</v>
      </c>
      <c r="M41" s="44">
        <v>2</v>
      </c>
      <c r="N41" s="44">
        <v>74</v>
      </c>
      <c r="Q41" s="18" t="s">
        <v>59</v>
      </c>
      <c r="R41" s="44">
        <v>2</v>
      </c>
      <c r="S41" s="44"/>
      <c r="T41" s="44"/>
      <c r="U41" s="44"/>
      <c r="V41" s="44"/>
      <c r="W41" s="44"/>
      <c r="X41" s="44"/>
      <c r="Y41" s="16"/>
      <c r="AA41" s="43">
        <f t="shared" si="1"/>
        <v>2</v>
      </c>
      <c r="AB41" s="18" t="s">
        <v>59</v>
      </c>
      <c r="AC41" s="18" t="s">
        <v>9</v>
      </c>
      <c r="AD41" s="16" t="s">
        <v>9</v>
      </c>
      <c r="AE41" s="18" t="s">
        <v>59</v>
      </c>
      <c r="AF41" s="18" t="str">
        <f t="shared" si="2"/>
        <v/>
      </c>
      <c r="AG41" s="18" t="str">
        <f t="shared" si="3"/>
        <v/>
      </c>
      <c r="AH41" s="18">
        <f t="shared" si="4"/>
        <v>0</v>
      </c>
      <c r="AI41" s="18" t="str">
        <f t="shared" si="5"/>
        <v/>
      </c>
      <c r="AJ41" s="18" t="str">
        <f t="shared" si="6"/>
        <v/>
      </c>
      <c r="AK41" s="18" t="str">
        <f>IF(Tabuľka2[[#This Row],[Total food cost]] = 3, "X", "")</f>
        <v/>
      </c>
      <c r="AL41" s="18" t="str">
        <f t="shared" si="7"/>
        <v>X</v>
      </c>
      <c r="AM41" s="18">
        <f t="shared" si="8"/>
        <v>0</v>
      </c>
      <c r="AN41" s="18" t="str">
        <f t="shared" si="9"/>
        <v/>
      </c>
      <c r="AO41" s="18" t="str">
        <f t="shared" si="10"/>
        <v>X</v>
      </c>
      <c r="AP41" s="18" t="str">
        <f t="shared" si="11"/>
        <v/>
      </c>
      <c r="AQ41" s="18" t="str">
        <f t="shared" si="21"/>
        <v>X</v>
      </c>
      <c r="AR41" s="18" t="str">
        <f t="shared" si="12"/>
        <v/>
      </c>
      <c r="AS41" s="18" t="str">
        <f t="shared" si="13"/>
        <v/>
      </c>
      <c r="AT41" s="18" t="str">
        <f t="shared" si="14"/>
        <v/>
      </c>
      <c r="AU41" s="18" t="str">
        <f t="shared" si="15"/>
        <v/>
      </c>
      <c r="AV41" s="18" t="str">
        <f t="shared" si="16"/>
        <v/>
      </c>
      <c r="AW41" s="18" t="str">
        <f t="shared" si="17"/>
        <v/>
      </c>
      <c r="AX41" s="18" t="str">
        <f t="shared" si="18"/>
        <v/>
      </c>
      <c r="AY41" s="18" t="str">
        <f t="shared" si="19"/>
        <v>X</v>
      </c>
      <c r="AZ41" s="18" t="str">
        <f t="shared" si="20"/>
        <v/>
      </c>
      <c r="BA41"/>
    </row>
    <row r="42" spans="1:53" ht="15.75" x14ac:dyDescent="0.5">
      <c r="A42" s="19" t="s">
        <v>114</v>
      </c>
      <c r="B42" s="19" t="s">
        <v>115</v>
      </c>
      <c r="C42" s="18" t="s">
        <v>68</v>
      </c>
      <c r="D42" s="21" t="s">
        <v>83</v>
      </c>
      <c r="E42" s="17" t="s">
        <v>116</v>
      </c>
      <c r="F42" s="15" t="s">
        <v>117</v>
      </c>
      <c r="G42" s="20" t="s">
        <v>855</v>
      </c>
      <c r="J42" s="18" t="s">
        <v>59</v>
      </c>
      <c r="K42" s="44">
        <v>6</v>
      </c>
      <c r="L42" s="18" t="s">
        <v>65</v>
      </c>
      <c r="M42" s="44">
        <v>2</v>
      </c>
      <c r="N42" s="44">
        <v>76</v>
      </c>
      <c r="Q42" s="18" t="s">
        <v>59</v>
      </c>
      <c r="R42" s="44">
        <v>2</v>
      </c>
      <c r="S42" s="44">
        <v>1</v>
      </c>
      <c r="T42" s="44"/>
      <c r="U42" s="44"/>
      <c r="V42" s="44"/>
      <c r="W42" s="44"/>
      <c r="X42" s="44"/>
      <c r="Y42" s="16"/>
      <c r="AA42" s="43">
        <f t="shared" si="1"/>
        <v>3</v>
      </c>
      <c r="AB42" s="18" t="s">
        <v>59</v>
      </c>
      <c r="AC42" s="18" t="s">
        <v>9</v>
      </c>
      <c r="AD42" s="16" t="s">
        <v>9</v>
      </c>
      <c r="AE42" s="18" t="s">
        <v>59</v>
      </c>
      <c r="AF42" s="18" t="str">
        <f t="shared" si="2"/>
        <v/>
      </c>
      <c r="AG42" s="18" t="str">
        <f t="shared" si="3"/>
        <v/>
      </c>
      <c r="AH42" s="18">
        <f t="shared" si="4"/>
        <v>0</v>
      </c>
      <c r="AI42" s="18" t="str">
        <f t="shared" si="5"/>
        <v>X</v>
      </c>
      <c r="AJ42" s="18" t="str">
        <f t="shared" si="6"/>
        <v/>
      </c>
      <c r="AK42" s="18" t="str">
        <f>IF(Tabuľka2[[#This Row],[Total food cost]] = 3, "X", "")</f>
        <v>X</v>
      </c>
      <c r="AL42" s="18" t="str">
        <f t="shared" si="7"/>
        <v>X</v>
      </c>
      <c r="AM42" s="18">
        <f t="shared" si="8"/>
        <v>0</v>
      </c>
      <c r="AN42" s="18" t="str">
        <f t="shared" si="9"/>
        <v/>
      </c>
      <c r="AO42" s="18" t="str">
        <f t="shared" si="10"/>
        <v/>
      </c>
      <c r="AP42" s="18" t="str">
        <f t="shared" si="11"/>
        <v/>
      </c>
      <c r="AQ42" s="18" t="str">
        <f t="shared" si="21"/>
        <v>X</v>
      </c>
      <c r="AR42" s="18" t="str">
        <f t="shared" si="12"/>
        <v/>
      </c>
      <c r="AS42" s="18" t="str">
        <f t="shared" si="13"/>
        <v/>
      </c>
      <c r="AT42" s="18" t="str">
        <f t="shared" si="14"/>
        <v/>
      </c>
      <c r="AU42" s="18" t="str">
        <f t="shared" si="15"/>
        <v/>
      </c>
      <c r="AV42" s="18" t="str">
        <f t="shared" si="16"/>
        <v/>
      </c>
      <c r="AW42" s="18" t="str">
        <f t="shared" si="17"/>
        <v/>
      </c>
      <c r="AX42" s="18" t="str">
        <f t="shared" si="18"/>
        <v/>
      </c>
      <c r="AY42" s="18" t="str">
        <f t="shared" si="19"/>
        <v>X</v>
      </c>
      <c r="AZ42" s="18" t="str">
        <f t="shared" si="20"/>
        <v/>
      </c>
      <c r="BA42"/>
    </row>
    <row r="43" spans="1:53" ht="15.75" x14ac:dyDescent="0.5">
      <c r="A43" s="19" t="s">
        <v>120</v>
      </c>
      <c r="B43" s="19" t="s">
        <v>121</v>
      </c>
      <c r="C43" s="18" t="s">
        <v>68</v>
      </c>
      <c r="D43" s="21" t="s">
        <v>55</v>
      </c>
      <c r="E43" s="17" t="s">
        <v>71</v>
      </c>
      <c r="F43" s="15" t="s">
        <v>122</v>
      </c>
      <c r="G43" s="20"/>
      <c r="K43" s="44">
        <v>5</v>
      </c>
      <c r="L43" s="18" t="s">
        <v>65</v>
      </c>
      <c r="M43" s="44">
        <v>1</v>
      </c>
      <c r="N43" s="44">
        <v>120</v>
      </c>
      <c r="Q43" s="18" t="s">
        <v>59</v>
      </c>
      <c r="R43" s="44"/>
      <c r="S43" s="44"/>
      <c r="T43" s="44">
        <v>2</v>
      </c>
      <c r="U43" s="44"/>
      <c r="V43" s="44"/>
      <c r="W43" s="44"/>
      <c r="X43" s="44"/>
      <c r="Y43" s="16"/>
      <c r="AA43" s="43">
        <f t="shared" si="1"/>
        <v>2</v>
      </c>
      <c r="AB43" s="18" t="s">
        <v>59</v>
      </c>
      <c r="AC43" s="18" t="s">
        <v>9</v>
      </c>
      <c r="AD43" s="16" t="s">
        <v>9</v>
      </c>
      <c r="AE43" s="18" t="s">
        <v>59</v>
      </c>
      <c r="AF43" s="18" t="str">
        <f t="shared" si="2"/>
        <v/>
      </c>
      <c r="AG43" s="18" t="str">
        <f t="shared" si="3"/>
        <v/>
      </c>
      <c r="AH43" s="18">
        <f t="shared" si="4"/>
        <v>0</v>
      </c>
      <c r="AI43" s="18" t="str">
        <f t="shared" si="5"/>
        <v/>
      </c>
      <c r="AJ43" s="18" t="str">
        <f t="shared" si="6"/>
        <v/>
      </c>
      <c r="AK43" s="18" t="str">
        <f>IF(Tabuľka2[[#This Row],[Total food cost]] = 3, "X", "")</f>
        <v/>
      </c>
      <c r="AL43" s="18" t="str">
        <f t="shared" si="7"/>
        <v>X</v>
      </c>
      <c r="AM43" s="18">
        <f t="shared" si="8"/>
        <v>0</v>
      </c>
      <c r="AN43" s="18" t="str">
        <f t="shared" si="9"/>
        <v>X</v>
      </c>
      <c r="AO43" s="18" t="str">
        <f t="shared" si="10"/>
        <v/>
      </c>
      <c r="AP43" s="18" t="str">
        <f t="shared" si="11"/>
        <v/>
      </c>
      <c r="AQ43" s="18" t="str">
        <f t="shared" si="21"/>
        <v>X</v>
      </c>
      <c r="AR43" s="18" t="str">
        <f t="shared" si="12"/>
        <v/>
      </c>
      <c r="AS43" s="18" t="str">
        <f t="shared" si="13"/>
        <v/>
      </c>
      <c r="AT43" s="18" t="str">
        <f t="shared" si="14"/>
        <v/>
      </c>
      <c r="AU43" s="18" t="str">
        <f t="shared" si="15"/>
        <v/>
      </c>
      <c r="AV43" s="18" t="str">
        <f t="shared" si="16"/>
        <v/>
      </c>
      <c r="AW43" s="18" t="str">
        <f t="shared" si="17"/>
        <v/>
      </c>
      <c r="AX43" s="18" t="str">
        <f t="shared" si="18"/>
        <v/>
      </c>
      <c r="AY43" s="18" t="str">
        <f t="shared" si="19"/>
        <v>X</v>
      </c>
      <c r="AZ43" s="18" t="str">
        <f t="shared" si="20"/>
        <v/>
      </c>
      <c r="BA43"/>
    </row>
    <row r="44" spans="1:53" ht="15.75" x14ac:dyDescent="0.5">
      <c r="A44" s="20" t="s">
        <v>268</v>
      </c>
      <c r="B44" s="20" t="s">
        <v>269</v>
      </c>
      <c r="C44" s="18" t="s">
        <v>502</v>
      </c>
      <c r="D44" s="21" t="s">
        <v>55</v>
      </c>
      <c r="E44" s="14" t="s">
        <v>116</v>
      </c>
      <c r="F44" s="15" t="s">
        <v>209</v>
      </c>
      <c r="G44" s="20" t="s">
        <v>828</v>
      </c>
      <c r="K44" s="44">
        <v>4</v>
      </c>
      <c r="L44" s="18" t="s">
        <v>85</v>
      </c>
      <c r="M44" s="44">
        <v>3</v>
      </c>
      <c r="N44" s="44">
        <v>28</v>
      </c>
      <c r="O44" s="18" t="s">
        <v>59</v>
      </c>
      <c r="P44" s="18" t="s">
        <v>59</v>
      </c>
      <c r="Q44" s="18" t="s">
        <v>59</v>
      </c>
      <c r="R44" s="44">
        <v>1</v>
      </c>
      <c r="S44" s="44">
        <v>2</v>
      </c>
      <c r="T44" s="44"/>
      <c r="U44" s="44"/>
      <c r="V44" s="44"/>
      <c r="W44" s="44"/>
      <c r="X44" s="44"/>
      <c r="Y44" s="16"/>
      <c r="AA44" s="43">
        <f t="shared" si="1"/>
        <v>3</v>
      </c>
      <c r="AB44" s="18" t="s">
        <v>59</v>
      </c>
      <c r="AC44" s="18" t="s">
        <v>9</v>
      </c>
      <c r="AD44" s="16" t="s">
        <v>9</v>
      </c>
      <c r="AE44" s="18" t="s">
        <v>59</v>
      </c>
      <c r="AF44" s="18" t="str">
        <f t="shared" si="2"/>
        <v/>
      </c>
      <c r="AG44" s="18" t="str">
        <f t="shared" si="3"/>
        <v>X</v>
      </c>
      <c r="AH44" s="18">
        <f t="shared" si="4"/>
        <v>0</v>
      </c>
      <c r="AI44" s="18" t="str">
        <f t="shared" si="5"/>
        <v>X</v>
      </c>
      <c r="AJ44" s="18" t="str">
        <f t="shared" si="6"/>
        <v/>
      </c>
      <c r="AK44" s="18" t="str">
        <f>IF(Tabuľka2[[#This Row],[Total food cost]] = 3, "X", "")</f>
        <v>X</v>
      </c>
      <c r="AL44" s="18" t="str">
        <f t="shared" si="7"/>
        <v/>
      </c>
      <c r="AM44" s="18">
        <f t="shared" si="8"/>
        <v>0</v>
      </c>
      <c r="AN44" s="18" t="str">
        <f t="shared" si="9"/>
        <v/>
      </c>
      <c r="AO44" s="18" t="str">
        <f t="shared" si="10"/>
        <v/>
      </c>
      <c r="AP44" s="18" t="str">
        <f t="shared" si="11"/>
        <v/>
      </c>
      <c r="AQ44" s="18" t="str">
        <f t="shared" si="21"/>
        <v/>
      </c>
      <c r="AR44" s="18" t="str">
        <f t="shared" si="12"/>
        <v/>
      </c>
      <c r="AS44" s="18" t="str">
        <f t="shared" si="13"/>
        <v/>
      </c>
      <c r="AT44" s="18" t="str">
        <f t="shared" si="14"/>
        <v>X</v>
      </c>
      <c r="AU44" s="18" t="str">
        <f t="shared" si="15"/>
        <v/>
      </c>
      <c r="AV44" s="18" t="str">
        <f t="shared" si="16"/>
        <v/>
      </c>
      <c r="AW44" s="18" t="str">
        <f t="shared" si="17"/>
        <v/>
      </c>
      <c r="AX44" s="18" t="str">
        <f t="shared" si="18"/>
        <v/>
      </c>
      <c r="AY44" s="18" t="str">
        <f t="shared" si="19"/>
        <v/>
      </c>
      <c r="AZ44" s="18" t="str">
        <f t="shared" si="20"/>
        <v>X</v>
      </c>
      <c r="BA44"/>
    </row>
    <row r="45" spans="1:53" ht="15.75" x14ac:dyDescent="0.5">
      <c r="A45" s="20" t="s">
        <v>272</v>
      </c>
      <c r="B45" s="20" t="s">
        <v>273</v>
      </c>
      <c r="C45" s="18" t="s">
        <v>502</v>
      </c>
      <c r="D45" s="21" t="s">
        <v>55</v>
      </c>
      <c r="E45" s="14" t="s">
        <v>56</v>
      </c>
      <c r="F45" s="15" t="s">
        <v>57</v>
      </c>
      <c r="G45" s="20" t="s">
        <v>814</v>
      </c>
      <c r="K45" s="44">
        <v>3</v>
      </c>
      <c r="L45" s="18" t="s">
        <v>85</v>
      </c>
      <c r="M45" s="44">
        <v>2</v>
      </c>
      <c r="N45" s="44">
        <v>41</v>
      </c>
      <c r="O45" s="18" t="s">
        <v>59</v>
      </c>
      <c r="R45" s="44"/>
      <c r="S45" s="44">
        <v>1</v>
      </c>
      <c r="T45" s="44"/>
      <c r="U45" s="44"/>
      <c r="V45" s="44"/>
      <c r="W45" s="44"/>
      <c r="X45" s="44">
        <v>1</v>
      </c>
      <c r="Y45" s="16"/>
      <c r="AA45" s="43">
        <f t="shared" si="1"/>
        <v>2</v>
      </c>
      <c r="AB45" s="18" t="s">
        <v>9</v>
      </c>
      <c r="AC45" s="18" t="s">
        <v>9</v>
      </c>
      <c r="AD45" s="16" t="s">
        <v>9</v>
      </c>
      <c r="AE45" s="18" t="s">
        <v>59</v>
      </c>
      <c r="AF45" s="18" t="str">
        <f t="shared" si="2"/>
        <v>X</v>
      </c>
      <c r="AG45" s="18" t="str">
        <f t="shared" si="3"/>
        <v/>
      </c>
      <c r="AH45" s="18">
        <f t="shared" si="4"/>
        <v>0</v>
      </c>
      <c r="AI45" s="18" t="str">
        <f t="shared" si="5"/>
        <v>X</v>
      </c>
      <c r="AJ45" s="18" t="str">
        <f t="shared" si="6"/>
        <v/>
      </c>
      <c r="AK45" s="18" t="str">
        <f>IF(Tabuľka2[[#This Row],[Total food cost]] = 3, "X", "")</f>
        <v/>
      </c>
      <c r="AL45" s="18" t="str">
        <f t="shared" si="7"/>
        <v/>
      </c>
      <c r="AM45" s="18">
        <f t="shared" si="8"/>
        <v>0</v>
      </c>
      <c r="AN45" s="18" t="str">
        <f t="shared" si="9"/>
        <v/>
      </c>
      <c r="AO45" s="18" t="str">
        <f t="shared" si="10"/>
        <v/>
      </c>
      <c r="AP45" s="18" t="str">
        <f t="shared" si="11"/>
        <v>X</v>
      </c>
      <c r="AQ45" s="18" t="str">
        <f t="shared" si="21"/>
        <v/>
      </c>
      <c r="AR45" s="18" t="str">
        <f t="shared" si="12"/>
        <v/>
      </c>
      <c r="AS45" s="18" t="str">
        <f t="shared" si="13"/>
        <v>X</v>
      </c>
      <c r="AT45" s="18" t="str">
        <f t="shared" si="14"/>
        <v/>
      </c>
      <c r="AU45" s="18" t="str">
        <f t="shared" si="15"/>
        <v/>
      </c>
      <c r="AV45" s="18" t="str">
        <f t="shared" si="16"/>
        <v/>
      </c>
      <c r="AW45" s="18" t="str">
        <f t="shared" si="17"/>
        <v/>
      </c>
      <c r="AX45" s="18" t="str">
        <f t="shared" si="18"/>
        <v/>
      </c>
      <c r="AY45" s="18" t="str">
        <f t="shared" si="19"/>
        <v/>
      </c>
      <c r="AZ45" s="18" t="str">
        <f t="shared" si="20"/>
        <v>X</v>
      </c>
      <c r="BA45"/>
    </row>
    <row r="46" spans="1:53" ht="15.75" x14ac:dyDescent="0.5">
      <c r="A46" s="17" t="s">
        <v>276</v>
      </c>
      <c r="B46" s="14" t="s">
        <v>277</v>
      </c>
      <c r="C46" s="18" t="s">
        <v>502</v>
      </c>
      <c r="D46" s="21" t="s">
        <v>55</v>
      </c>
      <c r="E46" s="14" t="s">
        <v>79</v>
      </c>
      <c r="F46" s="15" t="s">
        <v>278</v>
      </c>
      <c r="G46" s="20"/>
      <c r="K46" s="44">
        <v>1</v>
      </c>
      <c r="L46" s="18" t="s">
        <v>85</v>
      </c>
      <c r="M46" s="44">
        <v>3</v>
      </c>
      <c r="N46" s="44">
        <v>15</v>
      </c>
      <c r="O46" s="18" t="s">
        <v>59</v>
      </c>
      <c r="R46" s="44">
        <v>1</v>
      </c>
      <c r="S46" s="44"/>
      <c r="T46" s="44"/>
      <c r="U46" s="44"/>
      <c r="V46" s="44"/>
      <c r="W46" s="44"/>
      <c r="X46" s="44"/>
      <c r="Y46" s="16"/>
      <c r="AA46" s="43">
        <f t="shared" si="1"/>
        <v>1</v>
      </c>
      <c r="AB46" s="18" t="s">
        <v>9</v>
      </c>
      <c r="AC46" s="18" t="s">
        <v>9</v>
      </c>
      <c r="AD46" s="16" t="s">
        <v>9</v>
      </c>
      <c r="AE46" s="18" t="s">
        <v>59</v>
      </c>
      <c r="AF46" s="18" t="str">
        <f t="shared" si="2"/>
        <v>X</v>
      </c>
      <c r="AG46" s="18" t="str">
        <f t="shared" si="3"/>
        <v/>
      </c>
      <c r="AH46" s="18">
        <f t="shared" si="4"/>
        <v>0</v>
      </c>
      <c r="AI46" s="18" t="str">
        <f t="shared" si="5"/>
        <v/>
      </c>
      <c r="AJ46" s="18" t="str">
        <f t="shared" si="6"/>
        <v/>
      </c>
      <c r="AK46" s="18" t="str">
        <f>IF(Tabuľka2[[#This Row],[Total food cost]] = 3, "X", "")</f>
        <v/>
      </c>
      <c r="AL46" s="18" t="str">
        <f t="shared" si="7"/>
        <v/>
      </c>
      <c r="AM46" s="18">
        <f t="shared" si="8"/>
        <v>0</v>
      </c>
      <c r="AN46" s="18" t="str">
        <f t="shared" si="9"/>
        <v/>
      </c>
      <c r="AO46" s="18" t="str">
        <f t="shared" si="10"/>
        <v>X</v>
      </c>
      <c r="AP46" s="18" t="str">
        <f t="shared" si="11"/>
        <v>X</v>
      </c>
      <c r="AQ46" s="18" t="str">
        <f t="shared" si="21"/>
        <v/>
      </c>
      <c r="AR46" s="18" t="str">
        <f t="shared" si="12"/>
        <v/>
      </c>
      <c r="AS46" s="18" t="str">
        <f t="shared" si="13"/>
        <v/>
      </c>
      <c r="AT46" s="18" t="str">
        <f t="shared" si="14"/>
        <v>X</v>
      </c>
      <c r="AU46" s="18" t="str">
        <f t="shared" si="15"/>
        <v/>
      </c>
      <c r="AV46" s="18" t="str">
        <f t="shared" si="16"/>
        <v/>
      </c>
      <c r="AW46" s="18" t="str">
        <f t="shared" si="17"/>
        <v/>
      </c>
      <c r="AX46" s="18" t="str">
        <f t="shared" si="18"/>
        <v/>
      </c>
      <c r="AY46" s="18" t="str">
        <f t="shared" si="19"/>
        <v/>
      </c>
      <c r="AZ46" s="18" t="str">
        <f t="shared" si="20"/>
        <v>X</v>
      </c>
      <c r="BA46"/>
    </row>
    <row r="47" spans="1:53" ht="15.75" x14ac:dyDescent="0.5">
      <c r="A47" s="19" t="s">
        <v>126</v>
      </c>
      <c r="B47" s="19" t="s">
        <v>127</v>
      </c>
      <c r="C47" s="18" t="s">
        <v>68</v>
      </c>
      <c r="D47" s="21" t="s">
        <v>55</v>
      </c>
      <c r="E47" s="14" t="s">
        <v>104</v>
      </c>
      <c r="F47" s="20" t="s">
        <v>128</v>
      </c>
      <c r="G47" s="20"/>
      <c r="K47" s="44">
        <v>7</v>
      </c>
      <c r="L47" s="18" t="s">
        <v>65</v>
      </c>
      <c r="M47" s="44">
        <v>5</v>
      </c>
      <c r="N47" s="44">
        <v>22</v>
      </c>
      <c r="P47" s="18" t="s">
        <v>59</v>
      </c>
      <c r="Q47" s="18" t="s">
        <v>59</v>
      </c>
      <c r="R47" s="44">
        <v>1</v>
      </c>
      <c r="S47" s="44">
        <v>1</v>
      </c>
      <c r="T47" s="44"/>
      <c r="U47" s="44">
        <v>1</v>
      </c>
      <c r="V47" s="44"/>
      <c r="W47" s="44"/>
      <c r="X47" s="44"/>
      <c r="Y47" s="16"/>
      <c r="AA47" s="43">
        <f t="shared" si="1"/>
        <v>3</v>
      </c>
      <c r="AB47" s="18" t="s">
        <v>59</v>
      </c>
      <c r="AC47" s="18" t="s">
        <v>9</v>
      </c>
      <c r="AD47" s="16" t="s">
        <v>9</v>
      </c>
      <c r="AE47" s="18" t="s">
        <v>59</v>
      </c>
      <c r="AF47" s="18" t="str">
        <f t="shared" si="2"/>
        <v/>
      </c>
      <c r="AG47" s="18" t="str">
        <f t="shared" si="3"/>
        <v>X</v>
      </c>
      <c r="AH47" s="18">
        <f t="shared" si="4"/>
        <v>0</v>
      </c>
      <c r="AI47" s="18" t="str">
        <f t="shared" si="5"/>
        <v>X</v>
      </c>
      <c r="AJ47" s="18" t="str">
        <f t="shared" si="6"/>
        <v/>
      </c>
      <c r="AK47" s="18" t="str">
        <f>IF(Tabuľka2[[#This Row],[Total food cost]] = 3, "X", "")</f>
        <v>X</v>
      </c>
      <c r="AL47" s="18" t="str">
        <f t="shared" si="7"/>
        <v>X</v>
      </c>
      <c r="AM47" s="18">
        <f t="shared" si="8"/>
        <v>0</v>
      </c>
      <c r="AN47" s="18" t="str">
        <f t="shared" si="9"/>
        <v/>
      </c>
      <c r="AO47" s="18" t="str">
        <f t="shared" si="10"/>
        <v/>
      </c>
      <c r="AP47" s="18" t="str">
        <f t="shared" si="11"/>
        <v/>
      </c>
      <c r="AQ47" s="18" t="str">
        <f t="shared" si="21"/>
        <v/>
      </c>
      <c r="AR47" s="18" t="str">
        <f t="shared" si="12"/>
        <v/>
      </c>
      <c r="AS47" s="18" t="str">
        <f t="shared" si="13"/>
        <v/>
      </c>
      <c r="AT47" s="18" t="str">
        <f t="shared" si="14"/>
        <v>X</v>
      </c>
      <c r="AU47" s="18" t="str">
        <f t="shared" si="15"/>
        <v/>
      </c>
      <c r="AV47" s="18" t="str">
        <f t="shared" si="16"/>
        <v/>
      </c>
      <c r="AW47" s="18" t="str">
        <f t="shared" si="17"/>
        <v/>
      </c>
      <c r="AX47" s="18" t="str">
        <f t="shared" si="18"/>
        <v>X</v>
      </c>
      <c r="AY47" s="18" t="str">
        <f t="shared" si="19"/>
        <v/>
      </c>
      <c r="AZ47" s="18" t="str">
        <f t="shared" si="20"/>
        <v/>
      </c>
      <c r="BA47"/>
    </row>
    <row r="48" spans="1:53" ht="15.75" x14ac:dyDescent="0.5">
      <c r="A48" s="20" t="s">
        <v>282</v>
      </c>
      <c r="B48" s="20" t="s">
        <v>283</v>
      </c>
      <c r="C48" s="18" t="s">
        <v>502</v>
      </c>
      <c r="D48" s="37"/>
      <c r="E48" s="17"/>
      <c r="F48" s="15"/>
      <c r="G48" s="20"/>
      <c r="K48" s="44">
        <v>8</v>
      </c>
      <c r="L48" s="18" t="s">
        <v>85</v>
      </c>
      <c r="M48" s="44">
        <v>2</v>
      </c>
      <c r="N48" s="44">
        <v>20</v>
      </c>
      <c r="O48" s="18" t="s">
        <v>59</v>
      </c>
      <c r="P48" s="18" t="s">
        <v>59</v>
      </c>
      <c r="R48" s="44">
        <v>2</v>
      </c>
      <c r="S48" s="44"/>
      <c r="T48" s="44"/>
      <c r="U48" s="44"/>
      <c r="V48" s="44"/>
      <c r="W48" s="44"/>
      <c r="X48" s="44"/>
      <c r="Y48" s="16"/>
      <c r="AA48" s="43">
        <f t="shared" si="1"/>
        <v>2</v>
      </c>
      <c r="AB48" s="18" t="s">
        <v>59</v>
      </c>
      <c r="AC48" s="18" t="s">
        <v>9</v>
      </c>
      <c r="AD48" s="16" t="s">
        <v>9</v>
      </c>
      <c r="AE48" s="18" t="s">
        <v>59</v>
      </c>
      <c r="AF48" s="18" t="str">
        <f t="shared" si="2"/>
        <v/>
      </c>
      <c r="AG48" s="18" t="str">
        <f t="shared" si="3"/>
        <v>X</v>
      </c>
      <c r="AH48" s="18">
        <f t="shared" si="4"/>
        <v>0</v>
      </c>
      <c r="AI48" s="18" t="str">
        <f t="shared" si="5"/>
        <v/>
      </c>
      <c r="AJ48" s="18" t="str">
        <f t="shared" si="6"/>
        <v/>
      </c>
      <c r="AK48" s="18" t="str">
        <f>IF(Tabuľka2[[#This Row],[Total food cost]] = 3, "X", "")</f>
        <v/>
      </c>
      <c r="AL48" s="18" t="str">
        <f t="shared" si="7"/>
        <v/>
      </c>
      <c r="AM48" s="18">
        <f t="shared" si="8"/>
        <v>0</v>
      </c>
      <c r="AN48" s="18" t="str">
        <f t="shared" si="9"/>
        <v/>
      </c>
      <c r="AO48" s="18" t="str">
        <f t="shared" si="10"/>
        <v>X</v>
      </c>
      <c r="AP48" s="18" t="str">
        <f t="shared" si="11"/>
        <v/>
      </c>
      <c r="AQ48" s="18" t="str">
        <f t="shared" si="21"/>
        <v/>
      </c>
      <c r="AR48" s="18" t="str">
        <f t="shared" si="12"/>
        <v/>
      </c>
      <c r="AS48" s="18" t="str">
        <f t="shared" si="13"/>
        <v/>
      </c>
      <c r="AT48" s="18" t="str">
        <f t="shared" si="14"/>
        <v>X</v>
      </c>
      <c r="AU48" s="18" t="str">
        <f t="shared" si="15"/>
        <v/>
      </c>
      <c r="AV48" s="18" t="str">
        <f t="shared" si="16"/>
        <v/>
      </c>
      <c r="AW48" s="18" t="str">
        <f t="shared" si="17"/>
        <v/>
      </c>
      <c r="AX48" s="18" t="str">
        <f t="shared" si="18"/>
        <v/>
      </c>
      <c r="AY48" s="18" t="str">
        <f t="shared" si="19"/>
        <v/>
      </c>
      <c r="AZ48" s="18" t="str">
        <f t="shared" si="20"/>
        <v>X</v>
      </c>
      <c r="BA48"/>
    </row>
    <row r="49" spans="1:53" ht="15.75" x14ac:dyDescent="0.5">
      <c r="A49" s="20" t="s">
        <v>290</v>
      </c>
      <c r="B49" s="20" t="s">
        <v>291</v>
      </c>
      <c r="C49" s="18" t="s">
        <v>502</v>
      </c>
      <c r="D49" s="37" t="s">
        <v>83</v>
      </c>
      <c r="E49" s="14" t="s">
        <v>63</v>
      </c>
      <c r="F49" s="15" t="s">
        <v>292</v>
      </c>
      <c r="G49" s="20" t="s">
        <v>815</v>
      </c>
      <c r="K49" s="44">
        <v>4</v>
      </c>
      <c r="L49" s="18" t="s">
        <v>65</v>
      </c>
      <c r="M49" s="44">
        <v>3</v>
      </c>
      <c r="N49" s="44">
        <v>30</v>
      </c>
      <c r="P49" s="18" t="s">
        <v>59</v>
      </c>
      <c r="R49" s="44">
        <v>1</v>
      </c>
      <c r="S49" s="44">
        <v>2</v>
      </c>
      <c r="T49" s="44"/>
      <c r="U49" s="44"/>
      <c r="V49" s="44"/>
      <c r="W49" s="44"/>
      <c r="X49" s="44"/>
      <c r="Y49" s="16"/>
      <c r="AA49" s="43">
        <f t="shared" si="1"/>
        <v>3</v>
      </c>
      <c r="AB49" s="18" t="s">
        <v>9</v>
      </c>
      <c r="AC49" s="18" t="s">
        <v>9</v>
      </c>
      <c r="AD49" s="16" t="s">
        <v>9</v>
      </c>
      <c r="AE49" s="18" t="s">
        <v>9</v>
      </c>
      <c r="AF49" s="18" t="str">
        <f t="shared" si="2"/>
        <v/>
      </c>
      <c r="AG49" s="18" t="str">
        <f t="shared" si="3"/>
        <v/>
      </c>
      <c r="AH49" s="18">
        <f t="shared" si="4"/>
        <v>0</v>
      </c>
      <c r="AI49" s="18" t="str">
        <f t="shared" si="5"/>
        <v>X</v>
      </c>
      <c r="AJ49" s="18" t="str">
        <f t="shared" si="6"/>
        <v/>
      </c>
      <c r="AK49" s="18" t="str">
        <f>IF(Tabuľka2[[#This Row],[Total food cost]] = 3, "X", "")</f>
        <v>X</v>
      </c>
      <c r="AL49" s="18" t="str">
        <f t="shared" si="7"/>
        <v>X</v>
      </c>
      <c r="AM49" s="18">
        <f t="shared" si="8"/>
        <v>0</v>
      </c>
      <c r="AN49" s="18" t="str">
        <f t="shared" si="9"/>
        <v/>
      </c>
      <c r="AO49" s="18" t="str">
        <f t="shared" si="10"/>
        <v/>
      </c>
      <c r="AP49" s="18" t="str">
        <f t="shared" si="11"/>
        <v/>
      </c>
      <c r="AQ49" s="18" t="str">
        <f t="shared" si="21"/>
        <v/>
      </c>
      <c r="AR49" s="18" t="str">
        <f t="shared" si="12"/>
        <v/>
      </c>
      <c r="AS49" s="18" t="str">
        <f t="shared" si="13"/>
        <v/>
      </c>
      <c r="AT49" s="18" t="str">
        <f t="shared" si="14"/>
        <v>X</v>
      </c>
      <c r="AU49" s="18" t="str">
        <f t="shared" si="15"/>
        <v/>
      </c>
      <c r="AV49" s="18" t="str">
        <f t="shared" si="16"/>
        <v>X</v>
      </c>
      <c r="AW49" s="18" t="str">
        <f t="shared" si="17"/>
        <v/>
      </c>
      <c r="AX49" s="18" t="str">
        <f t="shared" si="18"/>
        <v/>
      </c>
      <c r="AY49" s="18" t="str">
        <f t="shared" si="19"/>
        <v/>
      </c>
      <c r="AZ49" s="18" t="str">
        <f t="shared" si="20"/>
        <v/>
      </c>
      <c r="BA49"/>
    </row>
    <row r="50" spans="1:53" ht="15.75" x14ac:dyDescent="0.5">
      <c r="A50" s="19" t="s">
        <v>133</v>
      </c>
      <c r="B50" s="19" t="s">
        <v>134</v>
      </c>
      <c r="C50" s="18" t="s">
        <v>68</v>
      </c>
      <c r="D50" s="21" t="s">
        <v>83</v>
      </c>
      <c r="E50" s="17" t="s">
        <v>135</v>
      </c>
      <c r="F50" s="15" t="s">
        <v>136</v>
      </c>
      <c r="G50" s="20" t="s">
        <v>849</v>
      </c>
      <c r="H50" s="18" t="s">
        <v>59</v>
      </c>
      <c r="K50" s="44">
        <v>8</v>
      </c>
      <c r="L50" s="18" t="s">
        <v>73</v>
      </c>
      <c r="M50" s="44">
        <v>1</v>
      </c>
      <c r="N50" s="44">
        <v>160</v>
      </c>
      <c r="O50" s="18" t="s">
        <v>59</v>
      </c>
      <c r="P50" s="18" t="s">
        <v>59</v>
      </c>
      <c r="Q50" s="18" t="s">
        <v>59</v>
      </c>
      <c r="R50" s="44"/>
      <c r="S50" s="44"/>
      <c r="T50" s="44"/>
      <c r="U50" s="44"/>
      <c r="V50" s="44">
        <v>3</v>
      </c>
      <c r="W50" s="44"/>
      <c r="X50" s="44"/>
      <c r="Y50" s="16"/>
      <c r="Z50" s="18" t="s">
        <v>59</v>
      </c>
      <c r="AA50" s="43">
        <f t="shared" si="1"/>
        <v>3</v>
      </c>
      <c r="AB50" s="18" t="s">
        <v>9</v>
      </c>
      <c r="AC50" s="18" t="s">
        <v>9</v>
      </c>
      <c r="AD50" s="16" t="s">
        <v>59</v>
      </c>
      <c r="AE50" s="18" t="s">
        <v>9</v>
      </c>
      <c r="AF50" s="18" t="str">
        <f t="shared" si="2"/>
        <v/>
      </c>
      <c r="AG50" s="18" t="str">
        <f t="shared" si="3"/>
        <v>X</v>
      </c>
      <c r="AH50" s="18">
        <f t="shared" si="4"/>
        <v>0</v>
      </c>
      <c r="AI50" s="18" t="str">
        <f t="shared" si="5"/>
        <v/>
      </c>
      <c r="AJ50" s="18" t="str">
        <f t="shared" si="6"/>
        <v>X</v>
      </c>
      <c r="AK50" s="18" t="str">
        <f>IF(Tabuľka2[[#This Row],[Total food cost]] = 3, "X", "")</f>
        <v>X</v>
      </c>
      <c r="AL50" s="18" t="str">
        <f t="shared" si="7"/>
        <v/>
      </c>
      <c r="AM50" s="18" t="str">
        <f t="shared" si="8"/>
        <v>X</v>
      </c>
      <c r="AN50" s="18" t="str">
        <f t="shared" si="9"/>
        <v/>
      </c>
      <c r="AO50" s="18" t="str">
        <f t="shared" si="10"/>
        <v/>
      </c>
      <c r="AP50" s="18" t="str">
        <f t="shared" si="11"/>
        <v/>
      </c>
      <c r="AQ50" s="18" t="str">
        <f t="shared" si="21"/>
        <v>X</v>
      </c>
      <c r="AR50" s="18" t="str">
        <f t="shared" si="12"/>
        <v/>
      </c>
      <c r="AS50" s="18" t="str">
        <f t="shared" si="13"/>
        <v/>
      </c>
      <c r="AT50" s="18" t="str">
        <f t="shared" si="14"/>
        <v/>
      </c>
      <c r="AU50" s="18" t="str">
        <f t="shared" si="15"/>
        <v>X</v>
      </c>
      <c r="AV50" s="18" t="str">
        <f t="shared" si="16"/>
        <v/>
      </c>
      <c r="AW50" s="18" t="str">
        <f t="shared" si="17"/>
        <v>X</v>
      </c>
      <c r="AX50" s="18" t="str">
        <f t="shared" si="18"/>
        <v/>
      </c>
      <c r="AY50" s="18" t="str">
        <f t="shared" si="19"/>
        <v/>
      </c>
      <c r="AZ50" s="18" t="str">
        <f t="shared" si="20"/>
        <v/>
      </c>
      <c r="BA50"/>
    </row>
    <row r="51" spans="1:53" ht="15.75" x14ac:dyDescent="0.5">
      <c r="A51" s="19" t="s">
        <v>299</v>
      </c>
      <c r="B51" s="17" t="s">
        <v>300</v>
      </c>
      <c r="C51" s="18" t="s">
        <v>100</v>
      </c>
      <c r="D51" s="21" t="s">
        <v>83</v>
      </c>
      <c r="E51" s="14"/>
      <c r="F51" s="15" t="s">
        <v>301</v>
      </c>
      <c r="G51" s="20"/>
      <c r="K51" s="44">
        <v>3</v>
      </c>
      <c r="L51" s="18" t="s">
        <v>65</v>
      </c>
      <c r="M51" s="44">
        <v>2</v>
      </c>
      <c r="N51" s="44">
        <v>114</v>
      </c>
      <c r="Q51" s="18" t="s">
        <v>59</v>
      </c>
      <c r="R51" s="44"/>
      <c r="S51" s="44">
        <v>1</v>
      </c>
      <c r="T51" s="44"/>
      <c r="U51" s="44"/>
      <c r="V51" s="44"/>
      <c r="W51" s="44"/>
      <c r="X51" s="44">
        <v>1</v>
      </c>
      <c r="Y51" s="16"/>
      <c r="AA51" s="43">
        <f t="shared" si="1"/>
        <v>2</v>
      </c>
      <c r="AB51" s="18" t="s">
        <v>9</v>
      </c>
      <c r="AC51" s="18" t="s">
        <v>9</v>
      </c>
      <c r="AD51" s="16" t="s">
        <v>9</v>
      </c>
      <c r="AE51" s="18" t="s">
        <v>9</v>
      </c>
      <c r="AF51" s="18" t="str">
        <f t="shared" si="2"/>
        <v>X</v>
      </c>
      <c r="AG51" s="18" t="str">
        <f t="shared" si="3"/>
        <v/>
      </c>
      <c r="AH51" s="18">
        <f t="shared" si="4"/>
        <v>0</v>
      </c>
      <c r="AI51" s="18" t="str">
        <f t="shared" si="5"/>
        <v>X</v>
      </c>
      <c r="AJ51" s="18" t="str">
        <f t="shared" si="6"/>
        <v/>
      </c>
      <c r="AK51" s="18" t="str">
        <f>IF(Tabuľka2[[#This Row],[Total food cost]] = 3, "X", "")</f>
        <v/>
      </c>
      <c r="AL51" s="18" t="str">
        <f t="shared" si="7"/>
        <v>X</v>
      </c>
      <c r="AM51" s="18">
        <f t="shared" si="8"/>
        <v>0</v>
      </c>
      <c r="AN51" s="18" t="str">
        <f t="shared" si="9"/>
        <v/>
      </c>
      <c r="AO51" s="18" t="str">
        <f t="shared" si="10"/>
        <v/>
      </c>
      <c r="AP51" s="18" t="str">
        <f t="shared" si="11"/>
        <v/>
      </c>
      <c r="AQ51" s="18" t="str">
        <f t="shared" si="21"/>
        <v>X</v>
      </c>
      <c r="AR51" s="18" t="str">
        <f t="shared" si="12"/>
        <v/>
      </c>
      <c r="AS51" s="18" t="str">
        <f t="shared" si="13"/>
        <v>X</v>
      </c>
      <c r="AT51" s="18" t="str">
        <f t="shared" si="14"/>
        <v/>
      </c>
      <c r="AU51" s="18" t="str">
        <f t="shared" si="15"/>
        <v/>
      </c>
      <c r="AV51" s="18" t="str">
        <f t="shared" si="16"/>
        <v/>
      </c>
      <c r="AW51" s="18" t="str">
        <f t="shared" si="17"/>
        <v/>
      </c>
      <c r="AX51" s="18" t="str">
        <f t="shared" si="18"/>
        <v/>
      </c>
      <c r="AY51" s="18" t="str">
        <f t="shared" si="19"/>
        <v>X</v>
      </c>
      <c r="AZ51" s="18" t="str">
        <f t="shared" si="20"/>
        <v/>
      </c>
      <c r="BA51"/>
    </row>
    <row r="52" spans="1:53" ht="15.75" x14ac:dyDescent="0.5">
      <c r="A52" s="20" t="s">
        <v>305</v>
      </c>
      <c r="B52" s="20" t="s">
        <v>306</v>
      </c>
      <c r="C52" s="18" t="s">
        <v>502</v>
      </c>
      <c r="D52" s="21" t="s">
        <v>55</v>
      </c>
      <c r="E52" s="14" t="s">
        <v>10</v>
      </c>
      <c r="F52" s="15" t="s">
        <v>309</v>
      </c>
      <c r="G52" s="20" t="s">
        <v>824</v>
      </c>
      <c r="I52" s="18" t="s">
        <v>59</v>
      </c>
      <c r="K52" s="44">
        <v>3</v>
      </c>
      <c r="L52" s="18" t="s">
        <v>85</v>
      </c>
      <c r="M52" s="44">
        <v>3</v>
      </c>
      <c r="N52" s="44">
        <v>41</v>
      </c>
      <c r="P52" s="18" t="s">
        <v>59</v>
      </c>
      <c r="R52" s="44"/>
      <c r="S52" s="44">
        <v>1</v>
      </c>
      <c r="T52" s="44"/>
      <c r="U52" s="44"/>
      <c r="V52" s="44"/>
      <c r="W52" s="44"/>
      <c r="X52" s="44">
        <v>1</v>
      </c>
      <c r="Y52" s="16"/>
      <c r="AA52" s="43">
        <f t="shared" si="1"/>
        <v>2</v>
      </c>
      <c r="AB52" s="18" t="s">
        <v>9</v>
      </c>
      <c r="AC52" s="18" t="s">
        <v>9</v>
      </c>
      <c r="AD52" s="16" t="s">
        <v>59</v>
      </c>
      <c r="AE52" s="18" t="s">
        <v>59</v>
      </c>
      <c r="AF52" s="18" t="str">
        <f t="shared" si="2"/>
        <v>X</v>
      </c>
      <c r="AG52" s="18" t="str">
        <f t="shared" si="3"/>
        <v/>
      </c>
      <c r="AH52" s="18" t="str">
        <f t="shared" si="4"/>
        <v>X</v>
      </c>
      <c r="AI52" s="18" t="str">
        <f t="shared" si="5"/>
        <v>X</v>
      </c>
      <c r="AJ52" s="18" t="str">
        <f t="shared" si="6"/>
        <v>X</v>
      </c>
      <c r="AK52" s="18" t="str">
        <f>IF(Tabuľka2[[#This Row],[Total food cost]] = 3, "X", "")</f>
        <v/>
      </c>
      <c r="AL52" s="18" t="str">
        <f t="shared" si="7"/>
        <v/>
      </c>
      <c r="AM52" s="18">
        <f t="shared" si="8"/>
        <v>0</v>
      </c>
      <c r="AN52" s="18" t="str">
        <f t="shared" si="9"/>
        <v/>
      </c>
      <c r="AO52" s="18" t="str">
        <f t="shared" si="10"/>
        <v/>
      </c>
      <c r="AP52" s="18" t="str">
        <f t="shared" si="11"/>
        <v/>
      </c>
      <c r="AQ52" s="18" t="str">
        <f t="shared" si="21"/>
        <v/>
      </c>
      <c r="AR52" s="18" t="str">
        <f t="shared" si="12"/>
        <v/>
      </c>
      <c r="AS52" s="18" t="str">
        <f t="shared" si="13"/>
        <v>X</v>
      </c>
      <c r="AT52" s="18" t="str">
        <f t="shared" si="14"/>
        <v/>
      </c>
      <c r="AU52" s="18" t="str">
        <f t="shared" si="15"/>
        <v/>
      </c>
      <c r="AV52" s="18" t="str">
        <f t="shared" si="16"/>
        <v>X</v>
      </c>
      <c r="AW52" s="18" t="str">
        <f t="shared" si="17"/>
        <v/>
      </c>
      <c r="AX52" s="18" t="str">
        <f t="shared" si="18"/>
        <v/>
      </c>
      <c r="AY52" s="18" t="str">
        <f t="shared" si="19"/>
        <v/>
      </c>
      <c r="AZ52" s="18" t="str">
        <f t="shared" si="20"/>
        <v>X</v>
      </c>
      <c r="BA52"/>
    </row>
    <row r="53" spans="1:53" ht="15.75" x14ac:dyDescent="0.5">
      <c r="A53" s="19" t="s">
        <v>311</v>
      </c>
      <c r="B53" s="20" t="s">
        <v>312</v>
      </c>
      <c r="C53" s="18" t="s">
        <v>100</v>
      </c>
      <c r="D53" s="21" t="s">
        <v>55</v>
      </c>
      <c r="E53" s="14"/>
      <c r="F53" s="15" t="s">
        <v>316</v>
      </c>
      <c r="G53" s="20"/>
      <c r="H53" s="18" t="s">
        <v>59</v>
      </c>
      <c r="K53" s="44">
        <v>4</v>
      </c>
      <c r="L53" s="18" t="s">
        <v>73</v>
      </c>
      <c r="M53" s="44">
        <v>2</v>
      </c>
      <c r="N53" s="44">
        <v>85</v>
      </c>
      <c r="O53" s="18" t="s">
        <v>59</v>
      </c>
      <c r="R53" s="44"/>
      <c r="S53" s="44"/>
      <c r="T53" s="44"/>
      <c r="U53" s="44"/>
      <c r="V53" s="44">
        <v>1</v>
      </c>
      <c r="W53" s="44"/>
      <c r="X53" s="44"/>
      <c r="Y53" s="16"/>
      <c r="AA53" s="43">
        <f t="shared" si="1"/>
        <v>1</v>
      </c>
      <c r="AB53" s="18" t="s">
        <v>59</v>
      </c>
      <c r="AC53" s="18" t="s">
        <v>9</v>
      </c>
      <c r="AD53" s="16" t="s">
        <v>9</v>
      </c>
      <c r="AE53" s="18" t="s">
        <v>9</v>
      </c>
      <c r="AF53" s="18" t="str">
        <f t="shared" si="2"/>
        <v/>
      </c>
      <c r="AG53" s="18" t="str">
        <f t="shared" si="3"/>
        <v/>
      </c>
      <c r="AH53" s="18">
        <f t="shared" si="4"/>
        <v>0</v>
      </c>
      <c r="AI53" s="18" t="str">
        <f t="shared" si="5"/>
        <v/>
      </c>
      <c r="AJ53" s="18" t="str">
        <f t="shared" si="6"/>
        <v/>
      </c>
      <c r="AK53" s="18" t="str">
        <f>IF(Tabuľka2[[#This Row],[Total food cost]] = 3, "X", "")</f>
        <v/>
      </c>
      <c r="AL53" s="18" t="str">
        <f t="shared" si="7"/>
        <v/>
      </c>
      <c r="AM53" s="18" t="str">
        <f t="shared" si="8"/>
        <v>X</v>
      </c>
      <c r="AN53" s="18" t="str">
        <f t="shared" si="9"/>
        <v/>
      </c>
      <c r="AO53" s="18" t="str">
        <f t="shared" si="10"/>
        <v/>
      </c>
      <c r="AP53" s="18" t="str">
        <f t="shared" si="11"/>
        <v>X</v>
      </c>
      <c r="AQ53" s="18" t="str">
        <f t="shared" si="21"/>
        <v>X</v>
      </c>
      <c r="AR53" s="18" t="str">
        <f t="shared" si="12"/>
        <v/>
      </c>
      <c r="AS53" s="18" t="str">
        <f t="shared" si="13"/>
        <v/>
      </c>
      <c r="AT53" s="18" t="str">
        <f t="shared" si="14"/>
        <v/>
      </c>
      <c r="AU53" s="18" t="str">
        <f t="shared" si="15"/>
        <v>X</v>
      </c>
      <c r="AV53" s="18" t="str">
        <f t="shared" si="16"/>
        <v/>
      </c>
      <c r="AW53" s="18" t="str">
        <f t="shared" si="17"/>
        <v>X</v>
      </c>
      <c r="AX53" s="18" t="str">
        <f t="shared" si="18"/>
        <v/>
      </c>
      <c r="AY53" s="18" t="str">
        <f t="shared" si="19"/>
        <v/>
      </c>
      <c r="AZ53" s="18" t="str">
        <f t="shared" si="20"/>
        <v/>
      </c>
      <c r="BA53"/>
    </row>
    <row r="54" spans="1:53" ht="15.75" x14ac:dyDescent="0.5">
      <c r="A54" s="20" t="s">
        <v>317</v>
      </c>
      <c r="B54" s="20" t="s">
        <v>318</v>
      </c>
      <c r="C54" s="18" t="s">
        <v>502</v>
      </c>
      <c r="D54" s="21" t="s">
        <v>62</v>
      </c>
      <c r="E54" s="14" t="s">
        <v>63</v>
      </c>
      <c r="F54" s="15" t="s">
        <v>319</v>
      </c>
      <c r="G54" s="20" t="s">
        <v>856</v>
      </c>
      <c r="K54" s="44">
        <v>5</v>
      </c>
      <c r="L54" s="18" t="s">
        <v>322</v>
      </c>
      <c r="M54" s="44">
        <v>0</v>
      </c>
      <c r="N54" s="44">
        <v>36</v>
      </c>
      <c r="P54" s="18" t="s">
        <v>59</v>
      </c>
      <c r="R54" s="44">
        <v>1</v>
      </c>
      <c r="S54" s="44">
        <v>1</v>
      </c>
      <c r="T54" s="44"/>
      <c r="U54" s="44"/>
      <c r="V54" s="44"/>
      <c r="W54" s="44"/>
      <c r="X54" s="44"/>
      <c r="Y54" s="16"/>
      <c r="AA54" s="43">
        <f t="shared" si="1"/>
        <v>2</v>
      </c>
      <c r="AB54" s="18" t="s">
        <v>9</v>
      </c>
      <c r="AC54" s="18" t="s">
        <v>9</v>
      </c>
      <c r="AD54" s="16" t="s">
        <v>9</v>
      </c>
      <c r="AE54" s="18" t="s">
        <v>59</v>
      </c>
      <c r="AF54" s="18" t="str">
        <f t="shared" si="2"/>
        <v/>
      </c>
      <c r="AG54" s="18" t="str">
        <f t="shared" si="3"/>
        <v/>
      </c>
      <c r="AH54" s="18">
        <f t="shared" si="4"/>
        <v>0</v>
      </c>
      <c r="AI54" s="18" t="str">
        <f t="shared" si="5"/>
        <v>X</v>
      </c>
      <c r="AJ54" s="18" t="str">
        <f t="shared" si="6"/>
        <v/>
      </c>
      <c r="AK54" s="18" t="str">
        <f>IF(Tabuľka2[[#This Row],[Total food cost]] = 3, "X", "")</f>
        <v/>
      </c>
      <c r="AL54" s="18" t="str">
        <f t="shared" si="7"/>
        <v/>
      </c>
      <c r="AM54" s="18">
        <f t="shared" si="8"/>
        <v>0</v>
      </c>
      <c r="AN54" s="18" t="str">
        <f t="shared" si="9"/>
        <v/>
      </c>
      <c r="AO54" s="18" t="str">
        <f t="shared" si="10"/>
        <v/>
      </c>
      <c r="AP54" s="18" t="str">
        <f t="shared" si="11"/>
        <v/>
      </c>
      <c r="AQ54" s="18" t="str">
        <f t="shared" si="21"/>
        <v/>
      </c>
      <c r="AR54" s="18" t="str">
        <f t="shared" si="12"/>
        <v/>
      </c>
      <c r="AS54" s="18" t="str">
        <f t="shared" si="13"/>
        <v/>
      </c>
      <c r="AT54" s="18" t="str">
        <f t="shared" si="14"/>
        <v/>
      </c>
      <c r="AU54" s="18" t="str">
        <f t="shared" si="15"/>
        <v/>
      </c>
      <c r="AV54" s="18" t="str">
        <f t="shared" si="16"/>
        <v>X</v>
      </c>
      <c r="AW54" s="18" t="str">
        <f t="shared" si="17"/>
        <v/>
      </c>
      <c r="AX54" s="18" t="str">
        <f t="shared" si="18"/>
        <v/>
      </c>
      <c r="AY54" s="18" t="str">
        <f t="shared" si="19"/>
        <v/>
      </c>
      <c r="AZ54" s="18" t="str">
        <f t="shared" si="20"/>
        <v/>
      </c>
      <c r="BA54"/>
    </row>
    <row r="55" spans="1:53" ht="15.75" x14ac:dyDescent="0.5">
      <c r="A55" s="14" t="s">
        <v>324</v>
      </c>
      <c r="B55" s="14" t="s">
        <v>325</v>
      </c>
      <c r="C55" s="18" t="s">
        <v>502</v>
      </c>
      <c r="D55" s="21" t="s">
        <v>83</v>
      </c>
      <c r="E55" s="14" t="s">
        <v>79</v>
      </c>
      <c r="F55" s="15" t="s">
        <v>326</v>
      </c>
      <c r="G55" s="20"/>
      <c r="K55" s="44">
        <v>4</v>
      </c>
      <c r="L55" s="18" t="s">
        <v>73</v>
      </c>
      <c r="M55" s="44">
        <v>2</v>
      </c>
      <c r="N55" s="44">
        <v>201</v>
      </c>
      <c r="Q55" s="18" t="s">
        <v>59</v>
      </c>
      <c r="R55" s="44"/>
      <c r="S55" s="44"/>
      <c r="T55" s="44">
        <v>2</v>
      </c>
      <c r="U55" s="44"/>
      <c r="V55" s="44"/>
      <c r="W55" s="44"/>
      <c r="X55" s="44"/>
      <c r="Y55" s="16"/>
      <c r="AA55" s="43">
        <f t="shared" si="1"/>
        <v>2</v>
      </c>
      <c r="AB55" s="18" t="s">
        <v>9</v>
      </c>
      <c r="AC55" s="18" t="s">
        <v>9</v>
      </c>
      <c r="AD55" s="16" t="s">
        <v>9</v>
      </c>
      <c r="AE55" s="18" t="s">
        <v>59</v>
      </c>
      <c r="AF55" s="18" t="str">
        <f t="shared" si="2"/>
        <v/>
      </c>
      <c r="AG55" s="18" t="str">
        <f t="shared" si="3"/>
        <v/>
      </c>
      <c r="AH55" s="18">
        <f t="shared" si="4"/>
        <v>0</v>
      </c>
      <c r="AI55" s="18" t="str">
        <f t="shared" si="5"/>
        <v/>
      </c>
      <c r="AJ55" s="18" t="str">
        <f t="shared" si="6"/>
        <v/>
      </c>
      <c r="AK55" s="18" t="str">
        <f>IF(Tabuľka2[[#This Row],[Total food cost]] = 3, "X", "")</f>
        <v/>
      </c>
      <c r="AL55" s="18" t="str">
        <f t="shared" si="7"/>
        <v/>
      </c>
      <c r="AM55" s="18">
        <f t="shared" si="8"/>
        <v>0</v>
      </c>
      <c r="AN55" s="18" t="str">
        <f t="shared" si="9"/>
        <v>X</v>
      </c>
      <c r="AO55" s="18" t="str">
        <f t="shared" si="10"/>
        <v/>
      </c>
      <c r="AP55" s="18" t="str">
        <f t="shared" si="11"/>
        <v/>
      </c>
      <c r="AQ55" s="18" t="str">
        <f t="shared" si="21"/>
        <v>X</v>
      </c>
      <c r="AR55" s="18" t="str">
        <f t="shared" si="12"/>
        <v/>
      </c>
      <c r="AS55" s="18" t="str">
        <f t="shared" si="13"/>
        <v/>
      </c>
      <c r="AT55" s="18" t="str">
        <f t="shared" si="14"/>
        <v/>
      </c>
      <c r="AU55" s="18" t="str">
        <f t="shared" si="15"/>
        <v>X</v>
      </c>
      <c r="AV55" s="18" t="str">
        <f t="shared" si="16"/>
        <v/>
      </c>
      <c r="AW55" s="18" t="str">
        <f t="shared" si="17"/>
        <v/>
      </c>
      <c r="AX55" s="18" t="str">
        <f t="shared" si="18"/>
        <v/>
      </c>
      <c r="AY55" s="18" t="str">
        <f t="shared" si="19"/>
        <v>X</v>
      </c>
      <c r="AZ55" s="18" t="str">
        <f t="shared" si="20"/>
        <v/>
      </c>
      <c r="BA55"/>
    </row>
    <row r="56" spans="1:53" ht="15.75" x14ac:dyDescent="0.5">
      <c r="A56" s="20" t="s">
        <v>330</v>
      </c>
      <c r="B56" s="14" t="s">
        <v>331</v>
      </c>
      <c r="C56" s="18" t="s">
        <v>502</v>
      </c>
      <c r="D56" s="18" t="s">
        <v>62</v>
      </c>
      <c r="E56" s="14" t="s">
        <v>63</v>
      </c>
      <c r="F56" s="15" t="s">
        <v>319</v>
      </c>
      <c r="G56" s="20" t="s">
        <v>856</v>
      </c>
      <c r="K56" s="44">
        <v>3</v>
      </c>
      <c r="L56" s="18" t="s">
        <v>322</v>
      </c>
      <c r="M56" s="44">
        <v>0</v>
      </c>
      <c r="N56" s="44">
        <v>30</v>
      </c>
      <c r="P56" s="18" t="s">
        <v>59</v>
      </c>
      <c r="R56" s="44"/>
      <c r="S56" s="44">
        <v>1</v>
      </c>
      <c r="T56" s="44"/>
      <c r="U56" s="44"/>
      <c r="V56" s="44"/>
      <c r="W56" s="44"/>
      <c r="X56" s="44"/>
      <c r="Y56" s="16"/>
      <c r="AA56" s="43">
        <f t="shared" si="1"/>
        <v>1</v>
      </c>
      <c r="AB56" s="18" t="s">
        <v>59</v>
      </c>
      <c r="AC56" s="18" t="s">
        <v>9</v>
      </c>
      <c r="AD56" s="16" t="s">
        <v>9</v>
      </c>
      <c r="AE56" s="18" t="s">
        <v>59</v>
      </c>
      <c r="AF56" s="18" t="str">
        <f t="shared" si="2"/>
        <v>X</v>
      </c>
      <c r="AG56" s="18" t="str">
        <f t="shared" si="3"/>
        <v/>
      </c>
      <c r="AH56" s="18">
        <f t="shared" si="4"/>
        <v>0</v>
      </c>
      <c r="AI56" s="18" t="str">
        <f t="shared" si="5"/>
        <v>X</v>
      </c>
      <c r="AJ56" s="18" t="str">
        <f t="shared" si="6"/>
        <v/>
      </c>
      <c r="AK56" s="18" t="str">
        <f>IF(Tabuľka2[[#This Row],[Total food cost]] = 3, "X", "")</f>
        <v/>
      </c>
      <c r="AL56" s="18" t="str">
        <f t="shared" si="7"/>
        <v/>
      </c>
      <c r="AM56" s="18">
        <f t="shared" si="8"/>
        <v>0</v>
      </c>
      <c r="AN56" s="18" t="str">
        <f t="shared" si="9"/>
        <v/>
      </c>
      <c r="AO56" s="18" t="str">
        <f t="shared" si="10"/>
        <v/>
      </c>
      <c r="AP56" s="18" t="str">
        <f t="shared" si="11"/>
        <v/>
      </c>
      <c r="AQ56" s="18" t="str">
        <f t="shared" si="21"/>
        <v/>
      </c>
      <c r="AR56" s="18" t="str">
        <f t="shared" si="12"/>
        <v/>
      </c>
      <c r="AS56" s="18" t="str">
        <f t="shared" si="13"/>
        <v/>
      </c>
      <c r="AT56" s="18" t="str">
        <f t="shared" si="14"/>
        <v>X</v>
      </c>
      <c r="AU56" s="18" t="str">
        <f t="shared" si="15"/>
        <v/>
      </c>
      <c r="AV56" s="18" t="str">
        <f t="shared" si="16"/>
        <v>X</v>
      </c>
      <c r="AW56" s="18" t="str">
        <f t="shared" si="17"/>
        <v/>
      </c>
      <c r="AX56" s="18" t="str">
        <f t="shared" si="18"/>
        <v/>
      </c>
      <c r="AY56" s="18" t="str">
        <f t="shared" si="19"/>
        <v/>
      </c>
      <c r="AZ56" s="18" t="str">
        <f t="shared" si="20"/>
        <v/>
      </c>
      <c r="BA56"/>
    </row>
    <row r="57" spans="1:53" ht="15.75" x14ac:dyDescent="0.5">
      <c r="A57" s="19" t="s">
        <v>140</v>
      </c>
      <c r="B57" s="19" t="s">
        <v>141</v>
      </c>
      <c r="C57" s="18" t="s">
        <v>68</v>
      </c>
      <c r="D57" s="18" t="s">
        <v>55</v>
      </c>
      <c r="E57" s="17" t="s">
        <v>104</v>
      </c>
      <c r="F57" s="15" t="s">
        <v>142</v>
      </c>
      <c r="G57" s="20" t="s">
        <v>833</v>
      </c>
      <c r="K57" s="44">
        <v>3</v>
      </c>
      <c r="L57" s="18" t="s">
        <v>85</v>
      </c>
      <c r="M57" s="44">
        <v>4</v>
      </c>
      <c r="N57" s="44">
        <v>24</v>
      </c>
      <c r="O57" s="18" t="s">
        <v>59</v>
      </c>
      <c r="R57" s="44"/>
      <c r="S57" s="44">
        <v>1</v>
      </c>
      <c r="T57" s="44"/>
      <c r="U57" s="44">
        <v>1</v>
      </c>
      <c r="V57" s="44"/>
      <c r="W57" s="44"/>
      <c r="X57" s="44"/>
      <c r="Y57" s="16"/>
      <c r="AA57" s="43">
        <f t="shared" si="1"/>
        <v>2</v>
      </c>
      <c r="AB57" s="18" t="s">
        <v>9</v>
      </c>
      <c r="AC57" s="18" t="s">
        <v>9</v>
      </c>
      <c r="AD57" s="16" t="s">
        <v>9</v>
      </c>
      <c r="AE57" s="18" t="s">
        <v>9</v>
      </c>
      <c r="AF57" s="18" t="str">
        <f t="shared" si="2"/>
        <v>X</v>
      </c>
      <c r="AG57" s="18" t="str">
        <f t="shared" si="3"/>
        <v/>
      </c>
      <c r="AH57" s="18">
        <f t="shared" si="4"/>
        <v>0</v>
      </c>
      <c r="AI57" s="18" t="str">
        <f t="shared" si="5"/>
        <v>X</v>
      </c>
      <c r="AJ57" s="18" t="str">
        <f t="shared" si="6"/>
        <v/>
      </c>
      <c r="AK57" s="18" t="str">
        <f>IF(Tabuľka2[[#This Row],[Total food cost]] = 3, "X", "")</f>
        <v/>
      </c>
      <c r="AL57" s="18" t="str">
        <f t="shared" si="7"/>
        <v/>
      </c>
      <c r="AM57" s="18">
        <f t="shared" si="8"/>
        <v>0</v>
      </c>
      <c r="AN57" s="18" t="str">
        <f t="shared" si="9"/>
        <v/>
      </c>
      <c r="AO57" s="18" t="str">
        <f t="shared" si="10"/>
        <v/>
      </c>
      <c r="AP57" s="18" t="str">
        <f t="shared" si="11"/>
        <v>X</v>
      </c>
      <c r="AQ57" s="18" t="str">
        <f t="shared" si="21"/>
        <v/>
      </c>
      <c r="AR57" s="18" t="str">
        <f t="shared" si="12"/>
        <v/>
      </c>
      <c r="AS57" s="18" t="str">
        <f t="shared" si="13"/>
        <v/>
      </c>
      <c r="AT57" s="18" t="str">
        <f t="shared" si="14"/>
        <v>X</v>
      </c>
      <c r="AU57" s="18" t="str">
        <f t="shared" si="15"/>
        <v/>
      </c>
      <c r="AV57" s="18" t="str">
        <f t="shared" si="16"/>
        <v/>
      </c>
      <c r="AW57" s="18" t="str">
        <f t="shared" si="17"/>
        <v/>
      </c>
      <c r="AX57" s="18" t="str">
        <f t="shared" si="18"/>
        <v>X</v>
      </c>
      <c r="AY57" s="18" t="str">
        <f t="shared" si="19"/>
        <v/>
      </c>
      <c r="AZ57" s="18" t="str">
        <f t="shared" si="20"/>
        <v>X</v>
      </c>
      <c r="BA57"/>
    </row>
    <row r="58" spans="1:53" ht="15.75" x14ac:dyDescent="0.5">
      <c r="A58" s="14" t="s">
        <v>338</v>
      </c>
      <c r="B58" s="14" t="s">
        <v>339</v>
      </c>
      <c r="C58" s="18" t="s">
        <v>502</v>
      </c>
      <c r="D58" s="21" t="s">
        <v>55</v>
      </c>
      <c r="E58" s="14" t="s">
        <v>88</v>
      </c>
      <c r="F58" s="15" t="s">
        <v>89</v>
      </c>
      <c r="G58" s="20" t="s">
        <v>827</v>
      </c>
      <c r="H58" s="18" t="s">
        <v>59</v>
      </c>
      <c r="K58" s="44">
        <v>5</v>
      </c>
      <c r="L58" s="18" t="s">
        <v>97</v>
      </c>
      <c r="M58" s="44">
        <v>4</v>
      </c>
      <c r="N58" s="44">
        <v>53</v>
      </c>
      <c r="P58" s="18" t="s">
        <v>59</v>
      </c>
      <c r="R58" s="44">
        <v>1</v>
      </c>
      <c r="S58" s="44"/>
      <c r="T58" s="44"/>
      <c r="U58" s="44"/>
      <c r="V58" s="44">
        <v>1</v>
      </c>
      <c r="W58" s="44"/>
      <c r="X58" s="44"/>
      <c r="Y58" s="16"/>
      <c r="AA58" s="43">
        <f t="shared" si="1"/>
        <v>2</v>
      </c>
      <c r="AB58" s="18" t="s">
        <v>9</v>
      </c>
      <c r="AC58" s="18" t="s">
        <v>9</v>
      </c>
      <c r="AD58" s="16" t="s">
        <v>9</v>
      </c>
      <c r="AE58" s="18" t="s">
        <v>9</v>
      </c>
      <c r="AF58" s="18" t="str">
        <f t="shared" si="2"/>
        <v/>
      </c>
      <c r="AG58" s="18" t="str">
        <f t="shared" si="3"/>
        <v/>
      </c>
      <c r="AH58" s="18">
        <f t="shared" si="4"/>
        <v>0</v>
      </c>
      <c r="AI58" s="18" t="str">
        <f t="shared" si="5"/>
        <v/>
      </c>
      <c r="AJ58" s="18" t="str">
        <f t="shared" si="6"/>
        <v/>
      </c>
      <c r="AK58" s="18" t="str">
        <f>IF(Tabuľka2[[#This Row],[Total food cost]] = 3, "X", "")</f>
        <v/>
      </c>
      <c r="AL58" s="18" t="str">
        <f t="shared" si="7"/>
        <v>X</v>
      </c>
      <c r="AM58" s="18" t="str">
        <f t="shared" si="8"/>
        <v>X</v>
      </c>
      <c r="AN58" s="18" t="str">
        <f t="shared" si="9"/>
        <v/>
      </c>
      <c r="AO58" s="18" t="str">
        <f t="shared" si="10"/>
        <v/>
      </c>
      <c r="AP58" s="18" t="str">
        <f t="shared" si="11"/>
        <v/>
      </c>
      <c r="AQ58" s="18" t="str">
        <f t="shared" si="21"/>
        <v/>
      </c>
      <c r="AR58" s="18" t="str">
        <f t="shared" si="12"/>
        <v>X</v>
      </c>
      <c r="AS58" s="18" t="str">
        <f t="shared" si="13"/>
        <v/>
      </c>
      <c r="AT58" s="18" t="str">
        <f t="shared" si="14"/>
        <v/>
      </c>
      <c r="AU58" s="18" t="str">
        <f t="shared" si="15"/>
        <v>X</v>
      </c>
      <c r="AV58" s="18" t="str">
        <f t="shared" si="16"/>
        <v>X</v>
      </c>
      <c r="AW58" s="18" t="str">
        <f t="shared" si="17"/>
        <v>X</v>
      </c>
      <c r="AX58" s="18" t="str">
        <f t="shared" si="18"/>
        <v/>
      </c>
      <c r="AY58" s="18" t="str">
        <f t="shared" si="19"/>
        <v/>
      </c>
      <c r="AZ58" s="18" t="str">
        <f t="shared" si="20"/>
        <v>X</v>
      </c>
      <c r="BA58"/>
    </row>
    <row r="59" spans="1:53" ht="15.75" x14ac:dyDescent="0.5">
      <c r="A59" s="20" t="s">
        <v>342</v>
      </c>
      <c r="B59" s="20" t="s">
        <v>343</v>
      </c>
      <c r="C59" s="18" t="s">
        <v>502</v>
      </c>
      <c r="D59" s="21" t="s">
        <v>55</v>
      </c>
      <c r="E59" s="14" t="s">
        <v>10</v>
      </c>
      <c r="F59" s="15" t="s">
        <v>309</v>
      </c>
      <c r="G59" s="20" t="s">
        <v>824</v>
      </c>
      <c r="I59" s="18" t="s">
        <v>59</v>
      </c>
      <c r="K59" s="44">
        <v>2</v>
      </c>
      <c r="L59" s="18" t="s">
        <v>97</v>
      </c>
      <c r="M59" s="44">
        <v>5</v>
      </c>
      <c r="N59" s="44">
        <v>15</v>
      </c>
      <c r="O59" s="18" t="s">
        <v>59</v>
      </c>
      <c r="P59" s="18" t="s">
        <v>59</v>
      </c>
      <c r="Q59" s="18" t="s">
        <v>59</v>
      </c>
      <c r="R59" s="44">
        <v>1</v>
      </c>
      <c r="S59" s="44">
        <v>1</v>
      </c>
      <c r="T59" s="44"/>
      <c r="U59" s="44"/>
      <c r="V59" s="44"/>
      <c r="W59" s="44"/>
      <c r="X59" s="44"/>
      <c r="Y59" s="16"/>
      <c r="AA59" s="43">
        <f t="shared" si="1"/>
        <v>2</v>
      </c>
      <c r="AB59" s="18" t="s">
        <v>9</v>
      </c>
      <c r="AC59" s="18" t="s">
        <v>9</v>
      </c>
      <c r="AD59" s="16" t="s">
        <v>9</v>
      </c>
      <c r="AE59" s="18" t="s">
        <v>9</v>
      </c>
      <c r="AF59" s="18" t="str">
        <f t="shared" si="2"/>
        <v>X</v>
      </c>
      <c r="AG59" s="18" t="str">
        <f t="shared" si="3"/>
        <v>X</v>
      </c>
      <c r="AH59" s="18" t="str">
        <f t="shared" si="4"/>
        <v>X</v>
      </c>
      <c r="AI59" s="18" t="str">
        <f t="shared" si="5"/>
        <v>X</v>
      </c>
      <c r="AJ59" s="18" t="str">
        <f t="shared" si="6"/>
        <v>X</v>
      </c>
      <c r="AK59" s="18" t="str">
        <f>IF(Tabuľka2[[#This Row],[Total food cost]] = 3, "X", "")</f>
        <v/>
      </c>
      <c r="AL59" s="18" t="str">
        <f t="shared" si="7"/>
        <v>X</v>
      </c>
      <c r="AM59" s="18">
        <f t="shared" si="8"/>
        <v>0</v>
      </c>
      <c r="AN59" s="18" t="str">
        <f t="shared" si="9"/>
        <v/>
      </c>
      <c r="AO59" s="18" t="str">
        <f t="shared" si="10"/>
        <v/>
      </c>
      <c r="AP59" s="18" t="str">
        <f t="shared" si="11"/>
        <v/>
      </c>
      <c r="AQ59" s="18" t="str">
        <f t="shared" si="21"/>
        <v/>
      </c>
      <c r="AR59" s="18" t="str">
        <f t="shared" si="12"/>
        <v>X</v>
      </c>
      <c r="AS59" s="18" t="str">
        <f t="shared" si="13"/>
        <v/>
      </c>
      <c r="AT59" s="18" t="str">
        <f t="shared" si="14"/>
        <v>X</v>
      </c>
      <c r="AU59" s="18" t="str">
        <f t="shared" si="15"/>
        <v>X</v>
      </c>
      <c r="AV59" s="18" t="str">
        <f t="shared" si="16"/>
        <v/>
      </c>
      <c r="AW59" s="18" t="str">
        <f t="shared" si="17"/>
        <v/>
      </c>
      <c r="AX59" s="18" t="str">
        <f t="shared" si="18"/>
        <v/>
      </c>
      <c r="AY59" s="18" t="str">
        <f t="shared" si="19"/>
        <v/>
      </c>
      <c r="AZ59" s="18" t="str">
        <f t="shared" si="20"/>
        <v>X</v>
      </c>
      <c r="BA59"/>
    </row>
    <row r="60" spans="1:53" ht="15.75" x14ac:dyDescent="0.5">
      <c r="A60" s="14" t="s">
        <v>346</v>
      </c>
      <c r="B60" s="14" t="s">
        <v>347</v>
      </c>
      <c r="C60" s="18" t="s">
        <v>502</v>
      </c>
      <c r="D60" s="21" t="s">
        <v>83</v>
      </c>
      <c r="E60" s="14" t="s">
        <v>116</v>
      </c>
      <c r="F60" s="20" t="s">
        <v>147</v>
      </c>
      <c r="G60" s="20" t="s">
        <v>830</v>
      </c>
      <c r="J60" s="18" t="s">
        <v>59</v>
      </c>
      <c r="K60" s="44">
        <v>1</v>
      </c>
      <c r="L60" s="18" t="s">
        <v>65</v>
      </c>
      <c r="M60" s="44">
        <v>1</v>
      </c>
      <c r="N60" s="44">
        <v>277</v>
      </c>
      <c r="O60" s="18" t="s">
        <v>59</v>
      </c>
      <c r="P60" s="18" t="s">
        <v>59</v>
      </c>
      <c r="Q60" s="18" t="s">
        <v>59</v>
      </c>
      <c r="R60" s="44"/>
      <c r="S60" s="44"/>
      <c r="T60" s="44"/>
      <c r="U60" s="44"/>
      <c r="V60" s="44"/>
      <c r="W60" s="44"/>
      <c r="X60" s="44"/>
      <c r="Y60" s="16"/>
      <c r="AA60" s="43">
        <f t="shared" si="1"/>
        <v>0</v>
      </c>
      <c r="AB60" s="18" t="s">
        <v>9</v>
      </c>
      <c r="AC60" s="18" t="s">
        <v>59</v>
      </c>
      <c r="AD60" s="16" t="s">
        <v>9</v>
      </c>
      <c r="AE60" s="18" t="s">
        <v>9</v>
      </c>
      <c r="AF60" s="18" t="str">
        <f t="shared" si="2"/>
        <v>X</v>
      </c>
      <c r="AG60" s="18" t="str">
        <f t="shared" si="3"/>
        <v>X</v>
      </c>
      <c r="AH60" s="18">
        <f t="shared" si="4"/>
        <v>0</v>
      </c>
      <c r="AI60" s="18" t="str">
        <f t="shared" si="5"/>
        <v/>
      </c>
      <c r="AJ60" s="18" t="str">
        <f t="shared" si="6"/>
        <v/>
      </c>
      <c r="AK60" s="18" t="str">
        <f>IF(Tabuľka2[[#This Row],[Total food cost]] = 3, "X", "")</f>
        <v/>
      </c>
      <c r="AL60" s="18" t="str">
        <f t="shared" si="7"/>
        <v>X</v>
      </c>
      <c r="AM60" s="18">
        <f t="shared" si="8"/>
        <v>0</v>
      </c>
      <c r="AN60" s="18" t="str">
        <f t="shared" si="9"/>
        <v/>
      </c>
      <c r="AO60" s="18" t="str">
        <f t="shared" si="10"/>
        <v/>
      </c>
      <c r="AP60" s="18" t="str">
        <f t="shared" si="11"/>
        <v/>
      </c>
      <c r="AQ60" s="18" t="str">
        <f t="shared" si="21"/>
        <v>X</v>
      </c>
      <c r="AR60" s="18" t="str">
        <f t="shared" si="12"/>
        <v/>
      </c>
      <c r="AS60" s="18" t="str">
        <f t="shared" si="13"/>
        <v/>
      </c>
      <c r="AT60" s="18" t="str">
        <f t="shared" si="14"/>
        <v/>
      </c>
      <c r="AU60" s="18" t="str">
        <f t="shared" si="15"/>
        <v/>
      </c>
      <c r="AV60" s="18" t="str">
        <f t="shared" si="16"/>
        <v/>
      </c>
      <c r="AW60" s="18" t="str">
        <f t="shared" si="17"/>
        <v/>
      </c>
      <c r="AX60" s="18" t="str">
        <f t="shared" si="18"/>
        <v/>
      </c>
      <c r="AY60" s="18" t="str">
        <f t="shared" si="19"/>
        <v/>
      </c>
      <c r="AZ60" s="18" t="str">
        <f t="shared" si="20"/>
        <v/>
      </c>
      <c r="BA60"/>
    </row>
    <row r="61" spans="1:53" ht="15.75" x14ac:dyDescent="0.5">
      <c r="A61" s="20" t="s">
        <v>351</v>
      </c>
      <c r="B61" s="20" t="s">
        <v>352</v>
      </c>
      <c r="C61" s="18" t="s">
        <v>502</v>
      </c>
      <c r="D61" s="37" t="s">
        <v>55</v>
      </c>
      <c r="E61" s="14" t="s">
        <v>63</v>
      </c>
      <c r="F61" s="15" t="s">
        <v>353</v>
      </c>
      <c r="G61" s="20"/>
      <c r="K61" s="44">
        <v>3</v>
      </c>
      <c r="L61" s="18" t="s">
        <v>65</v>
      </c>
      <c r="M61" s="44">
        <v>6</v>
      </c>
      <c r="N61" s="44">
        <v>36</v>
      </c>
      <c r="O61" s="18" t="s">
        <v>59</v>
      </c>
      <c r="P61" s="18" t="s">
        <v>59</v>
      </c>
      <c r="R61" s="44">
        <v>1</v>
      </c>
      <c r="S61" s="44">
        <v>2</v>
      </c>
      <c r="T61" s="44"/>
      <c r="U61" s="44"/>
      <c r="V61" s="44"/>
      <c r="W61" s="44"/>
      <c r="X61" s="44"/>
      <c r="Y61" s="16"/>
      <c r="AA61" s="43">
        <f t="shared" si="1"/>
        <v>3</v>
      </c>
      <c r="AB61" s="18" t="s">
        <v>9</v>
      </c>
      <c r="AC61" s="18" t="s">
        <v>59</v>
      </c>
      <c r="AD61" s="16" t="s">
        <v>9</v>
      </c>
      <c r="AE61" s="18" t="s">
        <v>9</v>
      </c>
      <c r="AF61" s="18" t="str">
        <f t="shared" si="2"/>
        <v>X</v>
      </c>
      <c r="AG61" s="18" t="str">
        <f t="shared" si="3"/>
        <v>X</v>
      </c>
      <c r="AH61" s="18">
        <f t="shared" si="4"/>
        <v>0</v>
      </c>
      <c r="AI61" s="18" t="str">
        <f t="shared" si="5"/>
        <v>X</v>
      </c>
      <c r="AJ61" s="18" t="str">
        <f t="shared" si="6"/>
        <v/>
      </c>
      <c r="AK61" s="18" t="str">
        <f>IF(Tabuľka2[[#This Row],[Total food cost]] = 3, "X", "")</f>
        <v>X</v>
      </c>
      <c r="AL61" s="18" t="str">
        <f t="shared" si="7"/>
        <v>X</v>
      </c>
      <c r="AM61" s="18">
        <f t="shared" si="8"/>
        <v>0</v>
      </c>
      <c r="AN61" s="18" t="str">
        <f t="shared" si="9"/>
        <v/>
      </c>
      <c r="AO61" s="18" t="str">
        <f t="shared" si="10"/>
        <v/>
      </c>
      <c r="AP61" s="18" t="str">
        <f t="shared" si="11"/>
        <v/>
      </c>
      <c r="AQ61" s="18" t="str">
        <f t="shared" si="21"/>
        <v/>
      </c>
      <c r="AR61" s="18" t="str">
        <f t="shared" si="12"/>
        <v/>
      </c>
      <c r="AS61" s="18" t="str">
        <f t="shared" si="13"/>
        <v/>
      </c>
      <c r="AT61" s="18" t="str">
        <f t="shared" si="14"/>
        <v/>
      </c>
      <c r="AU61" s="18" t="str">
        <f t="shared" si="15"/>
        <v/>
      </c>
      <c r="AV61" s="18" t="str">
        <f t="shared" si="16"/>
        <v/>
      </c>
      <c r="AW61" s="18" t="str">
        <f t="shared" si="17"/>
        <v/>
      </c>
      <c r="AX61" s="18" t="str">
        <f t="shared" si="18"/>
        <v/>
      </c>
      <c r="AY61" s="18" t="str">
        <f t="shared" si="19"/>
        <v/>
      </c>
      <c r="AZ61" s="18" t="str">
        <f t="shared" si="20"/>
        <v/>
      </c>
      <c r="BA61"/>
    </row>
    <row r="62" spans="1:53" ht="15.75" x14ac:dyDescent="0.5">
      <c r="A62" s="20" t="s">
        <v>357</v>
      </c>
      <c r="B62" s="20" t="s">
        <v>358</v>
      </c>
      <c r="C62" s="18" t="s">
        <v>502</v>
      </c>
      <c r="D62" s="37" t="s">
        <v>55</v>
      </c>
      <c r="E62" s="14" t="s">
        <v>10</v>
      </c>
      <c r="F62" s="15" t="s">
        <v>239</v>
      </c>
      <c r="G62" s="20" t="s">
        <v>825</v>
      </c>
      <c r="I62" s="18" t="s">
        <v>59</v>
      </c>
      <c r="K62" s="44">
        <v>3</v>
      </c>
      <c r="L62" s="18" t="s">
        <v>65</v>
      </c>
      <c r="M62" s="44">
        <v>3</v>
      </c>
      <c r="N62" s="44">
        <v>132</v>
      </c>
      <c r="P62" s="18" t="s">
        <v>59</v>
      </c>
      <c r="Q62" s="18" t="s">
        <v>59</v>
      </c>
      <c r="R62" s="44"/>
      <c r="S62" s="44">
        <v>2</v>
      </c>
      <c r="T62" s="44"/>
      <c r="U62" s="44"/>
      <c r="V62" s="44"/>
      <c r="W62" s="44"/>
      <c r="X62" s="44"/>
      <c r="Y62" s="16"/>
      <c r="AA62" s="43">
        <f t="shared" si="1"/>
        <v>2</v>
      </c>
      <c r="AB62" s="18" t="s">
        <v>9</v>
      </c>
      <c r="AC62" s="18" t="s">
        <v>59</v>
      </c>
      <c r="AD62" s="16" t="s">
        <v>9</v>
      </c>
      <c r="AE62" s="18" t="s">
        <v>9</v>
      </c>
      <c r="AF62" s="18" t="str">
        <f t="shared" si="2"/>
        <v>X</v>
      </c>
      <c r="AG62" s="18" t="str">
        <f t="shared" si="3"/>
        <v>X</v>
      </c>
      <c r="AH62" s="18" t="str">
        <f t="shared" si="4"/>
        <v>X</v>
      </c>
      <c r="AI62" s="18" t="str">
        <f t="shared" si="5"/>
        <v>X</v>
      </c>
      <c r="AJ62" s="18" t="str">
        <f t="shared" si="6"/>
        <v>X</v>
      </c>
      <c r="AK62" s="18" t="str">
        <f>IF(Tabuľka2[[#This Row],[Total food cost]] = 3, "X", "")</f>
        <v/>
      </c>
      <c r="AL62" s="18" t="str">
        <f t="shared" si="7"/>
        <v>X</v>
      </c>
      <c r="AM62" s="18">
        <f t="shared" si="8"/>
        <v>0</v>
      </c>
      <c r="AN62" s="18" t="str">
        <f t="shared" si="9"/>
        <v/>
      </c>
      <c r="AO62" s="18" t="str">
        <f t="shared" si="10"/>
        <v/>
      </c>
      <c r="AP62" s="18" t="str">
        <f t="shared" si="11"/>
        <v/>
      </c>
      <c r="AQ62" s="18" t="str">
        <f t="shared" si="21"/>
        <v>X</v>
      </c>
      <c r="AR62" s="18" t="str">
        <f t="shared" si="12"/>
        <v/>
      </c>
      <c r="AS62" s="18" t="str">
        <f t="shared" si="13"/>
        <v/>
      </c>
      <c r="AT62" s="18" t="str">
        <f t="shared" si="14"/>
        <v/>
      </c>
      <c r="AU62" s="18" t="str">
        <f t="shared" si="15"/>
        <v/>
      </c>
      <c r="AV62" s="18" t="str">
        <f t="shared" si="16"/>
        <v/>
      </c>
      <c r="AW62" s="18" t="str">
        <f t="shared" si="17"/>
        <v/>
      </c>
      <c r="AX62" s="18" t="str">
        <f t="shared" si="18"/>
        <v/>
      </c>
      <c r="AY62" s="18" t="str">
        <f t="shared" si="19"/>
        <v/>
      </c>
      <c r="AZ62" s="18" t="str">
        <f t="shared" si="20"/>
        <v/>
      </c>
      <c r="BA62"/>
    </row>
    <row r="63" spans="1:53" ht="15.75" x14ac:dyDescent="0.5">
      <c r="A63" s="19" t="s">
        <v>362</v>
      </c>
      <c r="B63" s="20" t="s">
        <v>363</v>
      </c>
      <c r="C63" s="18" t="s">
        <v>100</v>
      </c>
      <c r="D63" s="21" t="s">
        <v>55</v>
      </c>
      <c r="E63" s="14"/>
      <c r="F63" s="15" t="s">
        <v>364</v>
      </c>
      <c r="G63" s="20"/>
      <c r="K63" s="44">
        <v>4</v>
      </c>
      <c r="L63" s="18" t="s">
        <v>97</v>
      </c>
      <c r="M63" s="44">
        <v>4</v>
      </c>
      <c r="N63" s="44">
        <v>82</v>
      </c>
      <c r="Q63" s="18" t="s">
        <v>59</v>
      </c>
      <c r="R63" s="44"/>
      <c r="S63" s="44">
        <v>1</v>
      </c>
      <c r="T63" s="44"/>
      <c r="U63" s="44"/>
      <c r="V63" s="44"/>
      <c r="W63" s="44"/>
      <c r="X63" s="44">
        <v>1</v>
      </c>
      <c r="Y63" s="16"/>
      <c r="AA63" s="43">
        <f t="shared" si="1"/>
        <v>2</v>
      </c>
      <c r="AB63" s="18" t="s">
        <v>59</v>
      </c>
      <c r="AC63" s="18" t="s">
        <v>9</v>
      </c>
      <c r="AD63" s="16" t="s">
        <v>9</v>
      </c>
      <c r="AE63" s="18" t="s">
        <v>9</v>
      </c>
      <c r="AF63" s="18" t="str">
        <f t="shared" si="2"/>
        <v/>
      </c>
      <c r="AG63" s="18" t="str">
        <f t="shared" si="3"/>
        <v/>
      </c>
      <c r="AH63" s="18">
        <f t="shared" si="4"/>
        <v>0</v>
      </c>
      <c r="AI63" s="18" t="str">
        <f t="shared" si="5"/>
        <v>X</v>
      </c>
      <c r="AJ63" s="18" t="str">
        <f t="shared" si="6"/>
        <v/>
      </c>
      <c r="AK63" s="18" t="str">
        <f>IF(Tabuľka2[[#This Row],[Total food cost]] = 3, "X", "")</f>
        <v/>
      </c>
      <c r="AL63" s="18" t="str">
        <f t="shared" si="7"/>
        <v>X</v>
      </c>
      <c r="AM63" s="18">
        <f t="shared" si="8"/>
        <v>0</v>
      </c>
      <c r="AN63" s="18" t="str">
        <f t="shared" si="9"/>
        <v/>
      </c>
      <c r="AO63" s="18" t="str">
        <f t="shared" si="10"/>
        <v/>
      </c>
      <c r="AP63" s="18" t="str">
        <f t="shared" si="11"/>
        <v/>
      </c>
      <c r="AQ63" s="18" t="str">
        <f t="shared" si="21"/>
        <v>X</v>
      </c>
      <c r="AR63" s="18" t="str">
        <f t="shared" si="12"/>
        <v>X</v>
      </c>
      <c r="AS63" s="18" t="str">
        <f t="shared" si="13"/>
        <v>X</v>
      </c>
      <c r="AT63" s="18" t="str">
        <f t="shared" si="14"/>
        <v/>
      </c>
      <c r="AU63" s="18" t="str">
        <f t="shared" si="15"/>
        <v>X</v>
      </c>
      <c r="AV63" s="18" t="str">
        <f t="shared" si="16"/>
        <v/>
      </c>
      <c r="AW63" s="18" t="str">
        <f t="shared" si="17"/>
        <v/>
      </c>
      <c r="AX63" s="18" t="str">
        <f t="shared" si="18"/>
        <v/>
      </c>
      <c r="AY63" s="18" t="str">
        <f t="shared" si="19"/>
        <v>X</v>
      </c>
      <c r="AZ63" s="18" t="str">
        <f t="shared" si="20"/>
        <v>X</v>
      </c>
      <c r="BA63"/>
    </row>
    <row r="64" spans="1:53" ht="15.75" x14ac:dyDescent="0.5">
      <c r="A64" s="20" t="s">
        <v>367</v>
      </c>
      <c r="B64" s="20" t="s">
        <v>368</v>
      </c>
      <c r="C64" s="18" t="s">
        <v>502</v>
      </c>
      <c r="D64" s="21" t="s">
        <v>55</v>
      </c>
      <c r="E64" s="14" t="s">
        <v>56</v>
      </c>
      <c r="F64" s="15" t="s">
        <v>369</v>
      </c>
      <c r="G64" s="20" t="s">
        <v>814</v>
      </c>
      <c r="K64" s="44">
        <v>2</v>
      </c>
      <c r="L64" s="18" t="s">
        <v>58</v>
      </c>
      <c r="M64" s="44">
        <v>3</v>
      </c>
      <c r="N64" s="44">
        <v>20</v>
      </c>
      <c r="O64" s="18" t="s">
        <v>59</v>
      </c>
      <c r="R64" s="44">
        <v>1</v>
      </c>
      <c r="S64" s="44">
        <v>1</v>
      </c>
      <c r="T64" s="44"/>
      <c r="U64" s="44"/>
      <c r="V64" s="44"/>
      <c r="W64" s="44"/>
      <c r="X64" s="44"/>
      <c r="Y64" s="16" t="s">
        <v>59</v>
      </c>
      <c r="AA64" s="43">
        <f t="shared" si="1"/>
        <v>1</v>
      </c>
      <c r="AB64" s="18" t="s">
        <v>9</v>
      </c>
      <c r="AC64" s="18" t="s">
        <v>59</v>
      </c>
      <c r="AD64" s="16" t="s">
        <v>9</v>
      </c>
      <c r="AE64" s="18" t="s">
        <v>9</v>
      </c>
      <c r="AF64" s="18" t="str">
        <f t="shared" si="2"/>
        <v>X</v>
      </c>
      <c r="AG64" s="18" t="str">
        <f t="shared" si="3"/>
        <v/>
      </c>
      <c r="AH64" s="18">
        <f t="shared" si="4"/>
        <v>0</v>
      </c>
      <c r="AI64" s="18" t="str">
        <f t="shared" si="5"/>
        <v>X</v>
      </c>
      <c r="AJ64" s="18" t="str">
        <f t="shared" si="6"/>
        <v/>
      </c>
      <c r="AK64" s="18" t="str">
        <f>IF(Tabuľka2[[#This Row],[Total food cost]] = 3, "X", "")</f>
        <v/>
      </c>
      <c r="AL64" s="18" t="str">
        <f t="shared" si="7"/>
        <v/>
      </c>
      <c r="AM64" s="18">
        <f t="shared" si="8"/>
        <v>0</v>
      </c>
      <c r="AN64" s="18" t="str">
        <f t="shared" si="9"/>
        <v/>
      </c>
      <c r="AO64" s="18" t="str">
        <f t="shared" si="10"/>
        <v/>
      </c>
      <c r="AP64" s="18" t="str">
        <f t="shared" si="11"/>
        <v>X</v>
      </c>
      <c r="AQ64" s="18" t="str">
        <f t="shared" si="21"/>
        <v/>
      </c>
      <c r="AR64" s="18" t="str">
        <f t="shared" si="12"/>
        <v>X</v>
      </c>
      <c r="AS64" s="18" t="str">
        <f t="shared" si="13"/>
        <v/>
      </c>
      <c r="AT64" s="18" t="str">
        <f t="shared" si="14"/>
        <v>X</v>
      </c>
      <c r="AU64" s="18" t="str">
        <f t="shared" si="15"/>
        <v/>
      </c>
      <c r="AV64" s="18" t="str">
        <f t="shared" si="16"/>
        <v/>
      </c>
      <c r="AW64" s="18" t="str">
        <f t="shared" si="17"/>
        <v/>
      </c>
      <c r="AX64" s="18" t="str">
        <f t="shared" si="18"/>
        <v/>
      </c>
      <c r="AY64" s="18" t="str">
        <f t="shared" si="19"/>
        <v/>
      </c>
      <c r="AZ64" s="18" t="str">
        <f t="shared" si="20"/>
        <v/>
      </c>
      <c r="BA64"/>
    </row>
    <row r="65" spans="1:53" ht="15.75" x14ac:dyDescent="0.5">
      <c r="A65" s="20" t="s">
        <v>373</v>
      </c>
      <c r="B65" s="20" t="s">
        <v>374</v>
      </c>
      <c r="C65" s="18" t="s">
        <v>502</v>
      </c>
      <c r="D65" s="21" t="s">
        <v>83</v>
      </c>
      <c r="E65" s="14" t="s">
        <v>71</v>
      </c>
      <c r="F65" s="20" t="s">
        <v>258</v>
      </c>
      <c r="G65" s="20" t="s">
        <v>817</v>
      </c>
      <c r="K65" s="44">
        <v>1</v>
      </c>
      <c r="L65" s="18" t="s">
        <v>58</v>
      </c>
      <c r="M65" s="44">
        <v>5</v>
      </c>
      <c r="N65" s="44">
        <v>20</v>
      </c>
      <c r="O65" s="18" t="s">
        <v>59</v>
      </c>
      <c r="R65" s="44">
        <v>1</v>
      </c>
      <c r="S65" s="44"/>
      <c r="T65" s="44"/>
      <c r="U65" s="44">
        <v>1</v>
      </c>
      <c r="V65" s="44"/>
      <c r="W65" s="44"/>
      <c r="X65" s="44"/>
      <c r="Y65" s="16" t="s">
        <v>59</v>
      </c>
      <c r="AA65" s="43">
        <f t="shared" si="1"/>
        <v>1</v>
      </c>
      <c r="AB65" s="18" t="s">
        <v>9</v>
      </c>
      <c r="AC65" s="18" t="s">
        <v>59</v>
      </c>
      <c r="AD65" s="16" t="s">
        <v>9</v>
      </c>
      <c r="AE65" s="18" t="s">
        <v>9</v>
      </c>
      <c r="AF65" s="18" t="str">
        <f t="shared" si="2"/>
        <v>X</v>
      </c>
      <c r="AG65" s="18" t="str">
        <f t="shared" si="3"/>
        <v/>
      </c>
      <c r="AH65" s="18">
        <f t="shared" si="4"/>
        <v>0</v>
      </c>
      <c r="AI65" s="18" t="str">
        <f t="shared" si="5"/>
        <v/>
      </c>
      <c r="AJ65" s="18" t="str">
        <f t="shared" si="6"/>
        <v/>
      </c>
      <c r="AK65" s="18" t="str">
        <f>IF(Tabuľka2[[#This Row],[Total food cost]] = 3, "X", "")</f>
        <v/>
      </c>
      <c r="AL65" s="18" t="str">
        <f t="shared" si="7"/>
        <v/>
      </c>
      <c r="AM65" s="18">
        <f t="shared" si="8"/>
        <v>0</v>
      </c>
      <c r="AN65" s="18" t="str">
        <f t="shared" si="9"/>
        <v/>
      </c>
      <c r="AO65" s="18" t="str">
        <f t="shared" si="10"/>
        <v/>
      </c>
      <c r="AP65" s="18" t="str">
        <f t="shared" si="11"/>
        <v>X</v>
      </c>
      <c r="AQ65" s="18" t="str">
        <f t="shared" si="21"/>
        <v/>
      </c>
      <c r="AR65" s="18" t="str">
        <f t="shared" si="12"/>
        <v>X</v>
      </c>
      <c r="AS65" s="18" t="str">
        <f t="shared" si="13"/>
        <v/>
      </c>
      <c r="AT65" s="18" t="str">
        <f t="shared" si="14"/>
        <v>X</v>
      </c>
      <c r="AU65" s="18" t="str">
        <f t="shared" si="15"/>
        <v/>
      </c>
      <c r="AV65" s="18" t="str">
        <f t="shared" si="16"/>
        <v/>
      </c>
      <c r="AW65" s="18" t="str">
        <f t="shared" si="17"/>
        <v/>
      </c>
      <c r="AX65" s="18" t="str">
        <f t="shared" si="18"/>
        <v>X</v>
      </c>
      <c r="AY65" s="18" t="str">
        <f t="shared" si="19"/>
        <v/>
      </c>
      <c r="AZ65" s="18" t="str">
        <f t="shared" si="20"/>
        <v/>
      </c>
      <c r="BA65"/>
    </row>
    <row r="66" spans="1:53" ht="15.75" x14ac:dyDescent="0.5">
      <c r="A66" s="19" t="s">
        <v>145</v>
      </c>
      <c r="B66" s="19" t="s">
        <v>146</v>
      </c>
      <c r="C66" s="18" t="s">
        <v>68</v>
      </c>
      <c r="D66" s="37" t="s">
        <v>95</v>
      </c>
      <c r="E66" s="17" t="s">
        <v>104</v>
      </c>
      <c r="F66" s="15" t="s">
        <v>148</v>
      </c>
      <c r="G66" s="20"/>
      <c r="K66" s="44">
        <v>3</v>
      </c>
      <c r="L66" s="18" t="s">
        <v>73</v>
      </c>
      <c r="M66" s="44">
        <v>2</v>
      </c>
      <c r="N66" s="44">
        <v>92</v>
      </c>
      <c r="P66" s="18" t="s">
        <v>59</v>
      </c>
      <c r="Q66" s="18" t="s">
        <v>59</v>
      </c>
      <c r="R66" s="44">
        <v>1</v>
      </c>
      <c r="S66" s="44"/>
      <c r="T66" s="44"/>
      <c r="U66" s="44"/>
      <c r="V66" s="44"/>
      <c r="W66" s="44"/>
      <c r="X66" s="44">
        <v>1</v>
      </c>
      <c r="Y66" s="16"/>
      <c r="AA66" s="43">
        <f t="shared" si="1"/>
        <v>2</v>
      </c>
      <c r="AB66" s="18" t="s">
        <v>9</v>
      </c>
      <c r="AC66" s="18" t="s">
        <v>9</v>
      </c>
      <c r="AD66" s="16" t="s">
        <v>9</v>
      </c>
      <c r="AE66" s="18" t="s">
        <v>9</v>
      </c>
      <c r="AF66" s="18" t="str">
        <f t="shared" si="2"/>
        <v>X</v>
      </c>
      <c r="AG66" s="18" t="str">
        <f t="shared" si="3"/>
        <v>X</v>
      </c>
      <c r="AH66" s="18">
        <f t="shared" si="4"/>
        <v>0</v>
      </c>
      <c r="AI66" s="18" t="str">
        <f t="shared" si="5"/>
        <v/>
      </c>
      <c r="AJ66" s="18" t="str">
        <f t="shared" si="6"/>
        <v/>
      </c>
      <c r="AK66" s="18" t="str">
        <f>IF(Tabuľka2[[#This Row],[Total food cost]] = 3, "X", "")</f>
        <v/>
      </c>
      <c r="AL66" s="18" t="str">
        <f t="shared" si="7"/>
        <v/>
      </c>
      <c r="AM66" s="18">
        <f t="shared" si="8"/>
        <v>0</v>
      </c>
      <c r="AN66" s="18" t="str">
        <f t="shared" si="9"/>
        <v/>
      </c>
      <c r="AO66" s="18" t="str">
        <f t="shared" si="10"/>
        <v/>
      </c>
      <c r="AP66" s="18" t="str">
        <f t="shared" si="11"/>
        <v/>
      </c>
      <c r="AQ66" s="18" t="str">
        <f t="shared" si="21"/>
        <v>X</v>
      </c>
      <c r="AR66" s="18" t="str">
        <f t="shared" si="12"/>
        <v/>
      </c>
      <c r="AS66" s="18" t="str">
        <f t="shared" si="13"/>
        <v>X</v>
      </c>
      <c r="AT66" s="18" t="str">
        <f t="shared" si="14"/>
        <v/>
      </c>
      <c r="AU66" s="18" t="str">
        <f t="shared" si="15"/>
        <v>X</v>
      </c>
      <c r="AV66" s="18" t="str">
        <f t="shared" si="16"/>
        <v/>
      </c>
      <c r="AW66" s="18" t="str">
        <f t="shared" si="17"/>
        <v/>
      </c>
      <c r="AX66" s="18" t="str">
        <f t="shared" si="18"/>
        <v/>
      </c>
      <c r="AY66" s="18" t="str">
        <f t="shared" si="19"/>
        <v/>
      </c>
      <c r="AZ66" s="18" t="str">
        <f t="shared" si="20"/>
        <v/>
      </c>
      <c r="BA66"/>
    </row>
    <row r="67" spans="1:53" ht="15.75" x14ac:dyDescent="0.5">
      <c r="A67" s="20" t="s">
        <v>382</v>
      </c>
      <c r="B67" s="20" t="s">
        <v>383</v>
      </c>
      <c r="C67" s="18" t="s">
        <v>502</v>
      </c>
      <c r="D67" s="21" t="s">
        <v>83</v>
      </c>
      <c r="E67" s="14" t="s">
        <v>116</v>
      </c>
      <c r="F67" s="20" t="s">
        <v>147</v>
      </c>
      <c r="G67" s="20" t="s">
        <v>830</v>
      </c>
      <c r="J67" s="18" t="s">
        <v>59</v>
      </c>
      <c r="K67" s="44">
        <v>4</v>
      </c>
      <c r="L67" s="18" t="s">
        <v>85</v>
      </c>
      <c r="M67" s="44">
        <v>3</v>
      </c>
      <c r="N67" s="44">
        <v>30</v>
      </c>
      <c r="O67" s="18" t="s">
        <v>59</v>
      </c>
      <c r="R67" s="44"/>
      <c r="S67" s="44">
        <v>1</v>
      </c>
      <c r="T67" s="44"/>
      <c r="U67" s="44">
        <v>1</v>
      </c>
      <c r="V67" s="44"/>
      <c r="W67" s="44"/>
      <c r="X67" s="44"/>
      <c r="Y67" s="16"/>
      <c r="AA67" s="43">
        <f t="shared" si="1"/>
        <v>2</v>
      </c>
      <c r="AB67" s="18" t="s">
        <v>9</v>
      </c>
      <c r="AC67" s="18" t="s">
        <v>9</v>
      </c>
      <c r="AD67" s="16" t="s">
        <v>59</v>
      </c>
      <c r="AE67" s="18" t="s">
        <v>9</v>
      </c>
      <c r="AF67" s="18" t="str">
        <f t="shared" si="2"/>
        <v/>
      </c>
      <c r="AG67" s="18" t="str">
        <f t="shared" si="3"/>
        <v/>
      </c>
      <c r="AH67" s="18">
        <f t="shared" si="4"/>
        <v>0</v>
      </c>
      <c r="AI67" s="18" t="str">
        <f t="shared" si="5"/>
        <v>X</v>
      </c>
      <c r="AJ67" s="18" t="str">
        <f t="shared" si="6"/>
        <v/>
      </c>
      <c r="AK67" s="18" t="str">
        <f>IF(Tabuľka2[[#This Row],[Total food cost]] = 3, "X", "")</f>
        <v/>
      </c>
      <c r="AL67" s="18" t="str">
        <f t="shared" si="7"/>
        <v/>
      </c>
      <c r="AM67" s="18">
        <f t="shared" si="8"/>
        <v>0</v>
      </c>
      <c r="AN67" s="18" t="str">
        <f t="shared" si="9"/>
        <v/>
      </c>
      <c r="AO67" s="18" t="str">
        <f t="shared" si="10"/>
        <v/>
      </c>
      <c r="AP67" s="18" t="str">
        <f t="shared" si="11"/>
        <v>X</v>
      </c>
      <c r="AQ67" s="18" t="str">
        <f t="shared" si="21"/>
        <v/>
      </c>
      <c r="AR67" s="18" t="str">
        <f t="shared" si="12"/>
        <v/>
      </c>
      <c r="AS67" s="18" t="str">
        <f t="shared" si="13"/>
        <v/>
      </c>
      <c r="AT67" s="18" t="str">
        <f t="shared" si="14"/>
        <v>X</v>
      </c>
      <c r="AU67" s="18" t="str">
        <f t="shared" si="15"/>
        <v/>
      </c>
      <c r="AV67" s="18" t="str">
        <f t="shared" si="16"/>
        <v/>
      </c>
      <c r="AW67" s="18" t="str">
        <f t="shared" si="17"/>
        <v/>
      </c>
      <c r="AX67" s="18" t="str">
        <f t="shared" si="18"/>
        <v>X</v>
      </c>
      <c r="AY67" s="18" t="str">
        <f t="shared" si="19"/>
        <v/>
      </c>
      <c r="AZ67" s="18" t="str">
        <f t="shared" si="20"/>
        <v>X</v>
      </c>
      <c r="BA67"/>
    </row>
    <row r="68" spans="1:53" ht="15.75" x14ac:dyDescent="0.5">
      <c r="A68" s="20" t="s">
        <v>387</v>
      </c>
      <c r="B68" s="20" t="s">
        <v>388</v>
      </c>
      <c r="C68" s="18" t="s">
        <v>502</v>
      </c>
      <c r="D68" s="21" t="s">
        <v>55</v>
      </c>
      <c r="E68" s="14" t="s">
        <v>63</v>
      </c>
      <c r="F68" s="15" t="s">
        <v>158</v>
      </c>
      <c r="G68" s="20"/>
      <c r="K68" s="44">
        <v>3</v>
      </c>
      <c r="L68" s="18" t="s">
        <v>65</v>
      </c>
      <c r="M68" s="44">
        <v>2</v>
      </c>
      <c r="N68" s="44">
        <v>20</v>
      </c>
      <c r="P68" s="18" t="s">
        <v>59</v>
      </c>
      <c r="R68" s="44">
        <v>1</v>
      </c>
      <c r="S68" s="44">
        <v>1</v>
      </c>
      <c r="T68" s="44"/>
      <c r="U68" s="44"/>
      <c r="V68" s="44"/>
      <c r="W68" s="44"/>
      <c r="X68" s="44"/>
      <c r="Y68" s="16"/>
      <c r="AA68" s="43">
        <f t="shared" ref="AA68:AA131" si="22">IF(ISBLANK($Y68), SUM(R68:X68), 1)</f>
        <v>2</v>
      </c>
      <c r="AB68" s="18" t="s">
        <v>9</v>
      </c>
      <c r="AC68" s="18" t="s">
        <v>9</v>
      </c>
      <c r="AD68" s="16" t="s">
        <v>59</v>
      </c>
      <c r="AE68" s="18" t="s">
        <v>9</v>
      </c>
      <c r="AF68" s="18" t="str">
        <f t="shared" ref="AF68:AF131" si="23">IF(K68&lt;4,"X","")</f>
        <v>X</v>
      </c>
      <c r="AG68" s="18" t="str">
        <f t="shared" ref="AG68:AG131" si="24">IF(COUNTBLANK(O68:Q68)&lt;=1,"X","")</f>
        <v/>
      </c>
      <c r="AH68" s="18">
        <f t="shared" ref="AH68:AH131" si="25">$I68</f>
        <v>0</v>
      </c>
      <c r="AI68" s="18" t="str">
        <f t="shared" ref="AI68:AI131" si="26">IF($S68 &gt; 0, "X", "")</f>
        <v>X</v>
      </c>
      <c r="AJ68" s="18" t="str">
        <f t="shared" ref="AJ68:AJ131" si="27">IF(ISNUMBER(SEARCH("tuck", $F68, 1)), "X", "")</f>
        <v/>
      </c>
      <c r="AK68" s="18" t="str">
        <f>IF(Tabuľka2[[#This Row],[Total food cost]] = 3, "X", "")</f>
        <v/>
      </c>
      <c r="AL68" s="18" t="str">
        <f t="shared" ref="AL68:AL131" si="28">IF(OR($L68="ground", $L68="wild"), "X", "")</f>
        <v>X</v>
      </c>
      <c r="AM68" s="18">
        <f t="shared" ref="AM68:AM131" si="29">$H68</f>
        <v>0</v>
      </c>
      <c r="AN68" s="18" t="str">
        <f t="shared" ref="AN68:AN131" si="30">IF($T68 &gt; 0, "X", "")</f>
        <v/>
      </c>
      <c r="AO68" s="18" t="str">
        <f t="shared" ref="AO68:AO131" si="31">IF(AND($R68 &gt; 0, ISBLANK(W68), ISBLANK($X68), ISBLANK($S68), ISBLANK($U68), ISBLANK($T68), ISBLANK($V68)), "X", "")</f>
        <v/>
      </c>
      <c r="AP68" s="18" t="str">
        <f t="shared" ref="AP68:AP131" si="32">IF(AND(NOT(ISBLANK($O68)), ISBLANK($P68), ISBLANK($Q68)), "X", "")</f>
        <v/>
      </c>
      <c r="AQ68" s="18" t="str">
        <f t="shared" si="21"/>
        <v/>
      </c>
      <c r="AR68" s="18" t="str">
        <f t="shared" ref="AR68:AR131" si="33">IF(OR($L68="cavity", $L68="wild"), "X", "")</f>
        <v/>
      </c>
      <c r="AS68" s="18" t="str">
        <f t="shared" ref="AS68:AS131" si="34">IF($X68 &gt; 0, "X", "")</f>
        <v/>
      </c>
      <c r="AT68" s="18" t="str">
        <f t="shared" ref="AT68:AT131" si="35">IF(N68&lt;=30,"X","")</f>
        <v>X</v>
      </c>
      <c r="AU68" s="18" t="str">
        <f t="shared" ref="AU68:AU131" si="36">IF(OR($L68="platform", $L68="wild"), "X", "")</f>
        <v/>
      </c>
      <c r="AV68" s="18" t="str">
        <f t="shared" ref="AV68:AV131" si="37">IF(AND(NOT(ISBLANK($P68)), ISBLANK($Q68), ISBLANK($O68)), "X", "")</f>
        <v>X</v>
      </c>
      <c r="AW68" s="18" t="str">
        <f t="shared" ref="AW68:AW131" si="38">IF($V68 &gt; 0, "X", "")</f>
        <v/>
      </c>
      <c r="AX68" s="18" t="str">
        <f t="shared" ref="AX68:AX131" si="39">IF($U68 &gt; 0, "X", "")</f>
        <v/>
      </c>
      <c r="AY68" s="18" t="str">
        <f t="shared" ref="AY68:AY131" si="40">IF(AND(NOT(ISBLANK($Q68)), ISBLANK($O68), ISBLANK($P68)), "X", "")</f>
        <v/>
      </c>
      <c r="AZ68" s="18" t="str">
        <f t="shared" ref="AZ68:AZ131" si="41">IF(OR($L68="bowl", $L68="wild"), "X", "")</f>
        <v/>
      </c>
      <c r="BA68"/>
    </row>
    <row r="69" spans="1:53" ht="15.75" x14ac:dyDescent="0.5">
      <c r="A69" s="14" t="s">
        <v>392</v>
      </c>
      <c r="B69" s="14" t="s">
        <v>393</v>
      </c>
      <c r="C69" s="18" t="s">
        <v>502</v>
      </c>
      <c r="D69" s="37" t="s">
        <v>55</v>
      </c>
      <c r="E69" s="14" t="s">
        <v>10</v>
      </c>
      <c r="F69" s="15" t="s">
        <v>394</v>
      </c>
      <c r="G69" s="20" t="s">
        <v>824</v>
      </c>
      <c r="I69" s="18" t="s">
        <v>59</v>
      </c>
      <c r="K69" s="44">
        <v>3</v>
      </c>
      <c r="L69" s="18" t="s">
        <v>85</v>
      </c>
      <c r="M69" s="44">
        <v>3</v>
      </c>
      <c r="N69" s="44">
        <v>25</v>
      </c>
      <c r="O69" s="18" t="s">
        <v>59</v>
      </c>
      <c r="P69" s="18" t="s">
        <v>59</v>
      </c>
      <c r="R69" s="44"/>
      <c r="S69" s="44"/>
      <c r="T69" s="44"/>
      <c r="U69" s="44">
        <v>2</v>
      </c>
      <c r="V69" s="44"/>
      <c r="W69" s="44"/>
      <c r="X69" s="44"/>
      <c r="Y69" s="16"/>
      <c r="AA69" s="43">
        <f t="shared" si="22"/>
        <v>2</v>
      </c>
      <c r="AB69" s="18" t="s">
        <v>59</v>
      </c>
      <c r="AC69" s="18" t="s">
        <v>9</v>
      </c>
      <c r="AD69" s="16" t="s">
        <v>9</v>
      </c>
      <c r="AE69" s="18" t="s">
        <v>9</v>
      </c>
      <c r="AF69" s="18" t="str">
        <f t="shared" si="23"/>
        <v>X</v>
      </c>
      <c r="AG69" s="18" t="str">
        <f t="shared" si="24"/>
        <v>X</v>
      </c>
      <c r="AH69" s="18" t="str">
        <f t="shared" si="25"/>
        <v>X</v>
      </c>
      <c r="AI69" s="18" t="str">
        <f t="shared" si="26"/>
        <v/>
      </c>
      <c r="AJ69" s="18" t="str">
        <f t="shared" si="27"/>
        <v>X</v>
      </c>
      <c r="AK69" s="18" t="str">
        <f>IF(Tabuľka2[[#This Row],[Total food cost]] = 3, "X", "")</f>
        <v/>
      </c>
      <c r="AL69" s="18" t="str">
        <f t="shared" si="28"/>
        <v/>
      </c>
      <c r="AM69" s="18">
        <f t="shared" si="29"/>
        <v>0</v>
      </c>
      <c r="AN69" s="18" t="str">
        <f t="shared" si="30"/>
        <v/>
      </c>
      <c r="AO69" s="18" t="str">
        <f t="shared" si="31"/>
        <v/>
      </c>
      <c r="AP69" s="18" t="str">
        <f t="shared" si="32"/>
        <v/>
      </c>
      <c r="AQ69" s="18" t="str">
        <f t="shared" si="21"/>
        <v/>
      </c>
      <c r="AR69" s="18" t="str">
        <f t="shared" si="33"/>
        <v/>
      </c>
      <c r="AS69" s="18" t="str">
        <f t="shared" si="34"/>
        <v/>
      </c>
      <c r="AT69" s="18" t="str">
        <f t="shared" si="35"/>
        <v>X</v>
      </c>
      <c r="AU69" s="18" t="str">
        <f t="shared" si="36"/>
        <v/>
      </c>
      <c r="AV69" s="18" t="str">
        <f t="shared" si="37"/>
        <v/>
      </c>
      <c r="AW69" s="18" t="str">
        <f t="shared" si="38"/>
        <v/>
      </c>
      <c r="AX69" s="18" t="str">
        <f t="shared" si="39"/>
        <v>X</v>
      </c>
      <c r="AY69" s="18" t="str">
        <f t="shared" si="40"/>
        <v/>
      </c>
      <c r="AZ69" s="18" t="str">
        <f t="shared" si="41"/>
        <v>X</v>
      </c>
      <c r="BA69"/>
    </row>
    <row r="70" spans="1:53" ht="15.75" x14ac:dyDescent="0.5">
      <c r="A70" s="20" t="s">
        <v>398</v>
      </c>
      <c r="B70" s="20" t="s">
        <v>399</v>
      </c>
      <c r="C70" s="18" t="s">
        <v>502</v>
      </c>
      <c r="D70" s="21" t="s">
        <v>83</v>
      </c>
      <c r="E70" s="14" t="s">
        <v>116</v>
      </c>
      <c r="F70" s="20" t="s">
        <v>147</v>
      </c>
      <c r="G70" s="20" t="s">
        <v>830</v>
      </c>
      <c r="J70" s="18" t="s">
        <v>59</v>
      </c>
      <c r="K70" s="44">
        <v>4</v>
      </c>
      <c r="L70" s="18" t="s">
        <v>85</v>
      </c>
      <c r="M70" s="44">
        <v>2</v>
      </c>
      <c r="N70" s="44">
        <v>20</v>
      </c>
      <c r="O70" s="18" t="s">
        <v>59</v>
      </c>
      <c r="R70" s="44">
        <v>1</v>
      </c>
      <c r="S70" s="44">
        <v>1</v>
      </c>
      <c r="T70" s="44"/>
      <c r="U70" s="44"/>
      <c r="V70" s="44"/>
      <c r="W70" s="44"/>
      <c r="X70" s="44"/>
      <c r="Y70" s="16"/>
      <c r="AA70" s="43">
        <f t="shared" si="22"/>
        <v>2</v>
      </c>
      <c r="AB70" s="18" t="s">
        <v>9</v>
      </c>
      <c r="AC70" s="18" t="s">
        <v>9</v>
      </c>
      <c r="AD70" s="16" t="s">
        <v>9</v>
      </c>
      <c r="AE70" s="18" t="s">
        <v>59</v>
      </c>
      <c r="AF70" s="18" t="str">
        <f t="shared" si="23"/>
        <v/>
      </c>
      <c r="AG70" s="18" t="str">
        <f t="shared" si="24"/>
        <v/>
      </c>
      <c r="AH70" s="18">
        <f t="shared" si="25"/>
        <v>0</v>
      </c>
      <c r="AI70" s="18" t="str">
        <f t="shared" si="26"/>
        <v>X</v>
      </c>
      <c r="AJ70" s="18" t="str">
        <f t="shared" si="27"/>
        <v/>
      </c>
      <c r="AK70" s="18" t="str">
        <f>IF(Tabuľka2[[#This Row],[Total food cost]] = 3, "X", "")</f>
        <v/>
      </c>
      <c r="AL70" s="18" t="str">
        <f t="shared" si="28"/>
        <v/>
      </c>
      <c r="AM70" s="18">
        <f t="shared" si="29"/>
        <v>0</v>
      </c>
      <c r="AN70" s="18" t="str">
        <f t="shared" si="30"/>
        <v/>
      </c>
      <c r="AO70" s="18" t="str">
        <f t="shared" si="31"/>
        <v/>
      </c>
      <c r="AP70" s="18" t="str">
        <f t="shared" si="32"/>
        <v>X</v>
      </c>
      <c r="AQ70" s="18" t="str">
        <f t="shared" ref="AQ70:AQ133" si="42">IF(N70&gt;65,"X","")</f>
        <v/>
      </c>
      <c r="AR70" s="18" t="str">
        <f t="shared" si="33"/>
        <v/>
      </c>
      <c r="AS70" s="18" t="str">
        <f t="shared" si="34"/>
        <v/>
      </c>
      <c r="AT70" s="18" t="str">
        <f t="shared" si="35"/>
        <v>X</v>
      </c>
      <c r="AU70" s="18" t="str">
        <f t="shared" si="36"/>
        <v/>
      </c>
      <c r="AV70" s="18" t="str">
        <f t="shared" si="37"/>
        <v/>
      </c>
      <c r="AW70" s="18" t="str">
        <f t="shared" si="38"/>
        <v/>
      </c>
      <c r="AX70" s="18" t="str">
        <f t="shared" si="39"/>
        <v/>
      </c>
      <c r="AY70" s="18" t="str">
        <f t="shared" si="40"/>
        <v/>
      </c>
      <c r="AZ70" s="18" t="str">
        <f t="shared" si="41"/>
        <v>X</v>
      </c>
      <c r="BA70"/>
    </row>
    <row r="71" spans="1:53" ht="15.75" x14ac:dyDescent="0.5">
      <c r="A71" s="19" t="s">
        <v>149</v>
      </c>
      <c r="B71" s="19" t="s">
        <v>150</v>
      </c>
      <c r="C71" s="18" t="s">
        <v>68</v>
      </c>
      <c r="D71" s="21" t="s">
        <v>95</v>
      </c>
      <c r="E71" s="17" t="s">
        <v>116</v>
      </c>
      <c r="F71" s="15" t="s">
        <v>152</v>
      </c>
      <c r="G71" s="20" t="s">
        <v>852</v>
      </c>
      <c r="K71" s="44">
        <v>4</v>
      </c>
      <c r="L71" s="18" t="s">
        <v>85</v>
      </c>
      <c r="M71" s="44">
        <v>3</v>
      </c>
      <c r="N71" s="44">
        <v>17</v>
      </c>
      <c r="Q71" s="18" t="s">
        <v>59</v>
      </c>
      <c r="R71" s="44">
        <v>1</v>
      </c>
      <c r="S71" s="44">
        <v>1</v>
      </c>
      <c r="T71" s="44"/>
      <c r="U71" s="44"/>
      <c r="V71" s="44"/>
      <c r="W71" s="44"/>
      <c r="X71" s="44"/>
      <c r="Y71" s="16"/>
      <c r="AA71" s="43">
        <f t="shared" si="22"/>
        <v>2</v>
      </c>
      <c r="AB71" s="18" t="s">
        <v>9</v>
      </c>
      <c r="AC71" s="18" t="s">
        <v>9</v>
      </c>
      <c r="AD71" s="16" t="s">
        <v>59</v>
      </c>
      <c r="AE71" s="18" t="s">
        <v>9</v>
      </c>
      <c r="AF71" s="18" t="str">
        <f t="shared" si="23"/>
        <v/>
      </c>
      <c r="AG71" s="18" t="str">
        <f t="shared" si="24"/>
        <v/>
      </c>
      <c r="AH71" s="18">
        <f t="shared" si="25"/>
        <v>0</v>
      </c>
      <c r="AI71" s="18" t="str">
        <f t="shared" si="26"/>
        <v>X</v>
      </c>
      <c r="AJ71" s="18" t="str">
        <f t="shared" si="27"/>
        <v/>
      </c>
      <c r="AK71" s="18" t="str">
        <f>IF(Tabuľka2[[#This Row],[Total food cost]] = 3, "X", "")</f>
        <v/>
      </c>
      <c r="AL71" s="18" t="str">
        <f t="shared" si="28"/>
        <v/>
      </c>
      <c r="AM71" s="18">
        <f t="shared" si="29"/>
        <v>0</v>
      </c>
      <c r="AN71" s="18" t="str">
        <f t="shared" si="30"/>
        <v/>
      </c>
      <c r="AO71" s="18" t="str">
        <f t="shared" si="31"/>
        <v/>
      </c>
      <c r="AP71" s="18" t="str">
        <f t="shared" si="32"/>
        <v/>
      </c>
      <c r="AQ71" s="18" t="str">
        <f t="shared" si="42"/>
        <v/>
      </c>
      <c r="AR71" s="18" t="str">
        <f t="shared" si="33"/>
        <v/>
      </c>
      <c r="AS71" s="18" t="str">
        <f t="shared" si="34"/>
        <v/>
      </c>
      <c r="AT71" s="18" t="str">
        <f t="shared" si="35"/>
        <v>X</v>
      </c>
      <c r="AU71" s="18" t="str">
        <f t="shared" si="36"/>
        <v/>
      </c>
      <c r="AV71" s="18" t="str">
        <f t="shared" si="37"/>
        <v/>
      </c>
      <c r="AW71" s="18" t="str">
        <f t="shared" si="38"/>
        <v/>
      </c>
      <c r="AX71" s="18" t="str">
        <f t="shared" si="39"/>
        <v/>
      </c>
      <c r="AY71" s="18" t="str">
        <f t="shared" si="40"/>
        <v>X</v>
      </c>
      <c r="AZ71" s="18" t="str">
        <f t="shared" si="41"/>
        <v>X</v>
      </c>
      <c r="BA71"/>
    </row>
    <row r="72" spans="1:53" ht="15.75" x14ac:dyDescent="0.5">
      <c r="A72" s="20" t="s">
        <v>424</v>
      </c>
      <c r="B72" s="20" t="s">
        <v>425</v>
      </c>
      <c r="C72" s="18" t="s">
        <v>502</v>
      </c>
      <c r="D72" s="21" t="s">
        <v>55</v>
      </c>
      <c r="E72" s="14" t="s">
        <v>71</v>
      </c>
      <c r="F72" s="20" t="s">
        <v>225</v>
      </c>
      <c r="G72" s="20" t="s">
        <v>818</v>
      </c>
      <c r="K72" s="44">
        <v>5</v>
      </c>
      <c r="L72" s="18" t="s">
        <v>97</v>
      </c>
      <c r="M72" s="44">
        <v>2</v>
      </c>
      <c r="N72" s="44">
        <v>61</v>
      </c>
      <c r="Q72" s="18" t="s">
        <v>59</v>
      </c>
      <c r="R72" s="44"/>
      <c r="S72" s="44"/>
      <c r="T72" s="44">
        <v>1</v>
      </c>
      <c r="U72" s="44"/>
      <c r="V72" s="44"/>
      <c r="W72" s="44"/>
      <c r="X72" s="44"/>
      <c r="Y72" s="16"/>
      <c r="AA72" s="43">
        <f t="shared" si="22"/>
        <v>1</v>
      </c>
      <c r="AB72" s="18" t="s">
        <v>9</v>
      </c>
      <c r="AC72" s="18" t="s">
        <v>9</v>
      </c>
      <c r="AD72" s="16" t="s">
        <v>59</v>
      </c>
      <c r="AE72" s="18" t="s">
        <v>9</v>
      </c>
      <c r="AF72" s="18" t="str">
        <f t="shared" si="23"/>
        <v/>
      </c>
      <c r="AG72" s="18" t="str">
        <f t="shared" si="24"/>
        <v/>
      </c>
      <c r="AH72" s="18">
        <f t="shared" si="25"/>
        <v>0</v>
      </c>
      <c r="AI72" s="18" t="str">
        <f t="shared" si="26"/>
        <v/>
      </c>
      <c r="AJ72" s="18" t="str">
        <f t="shared" si="27"/>
        <v/>
      </c>
      <c r="AK72" s="18" t="str">
        <f>IF(Tabuľka2[[#This Row],[Total food cost]] = 3, "X", "")</f>
        <v/>
      </c>
      <c r="AL72" s="18" t="str">
        <f t="shared" si="28"/>
        <v>X</v>
      </c>
      <c r="AM72" s="18">
        <f t="shared" si="29"/>
        <v>0</v>
      </c>
      <c r="AN72" s="18" t="str">
        <f t="shared" si="30"/>
        <v>X</v>
      </c>
      <c r="AO72" s="18" t="str">
        <f t="shared" si="31"/>
        <v/>
      </c>
      <c r="AP72" s="18" t="str">
        <f t="shared" si="32"/>
        <v/>
      </c>
      <c r="AQ72" s="18" t="str">
        <f t="shared" si="42"/>
        <v/>
      </c>
      <c r="AR72" s="18" t="str">
        <f t="shared" si="33"/>
        <v>X</v>
      </c>
      <c r="AS72" s="18" t="str">
        <f t="shared" si="34"/>
        <v/>
      </c>
      <c r="AT72" s="18" t="str">
        <f t="shared" si="35"/>
        <v/>
      </c>
      <c r="AU72" s="18" t="str">
        <f t="shared" si="36"/>
        <v>X</v>
      </c>
      <c r="AV72" s="18" t="str">
        <f t="shared" si="37"/>
        <v/>
      </c>
      <c r="AW72" s="18" t="str">
        <f t="shared" si="38"/>
        <v/>
      </c>
      <c r="AX72" s="18" t="str">
        <f t="shared" si="39"/>
        <v/>
      </c>
      <c r="AY72" s="18" t="str">
        <f t="shared" si="40"/>
        <v>X</v>
      </c>
      <c r="AZ72" s="18" t="str">
        <f t="shared" si="41"/>
        <v>X</v>
      </c>
      <c r="BA72"/>
    </row>
    <row r="73" spans="1:53" ht="15.75" x14ac:dyDescent="0.5">
      <c r="A73" s="20" t="s">
        <v>431</v>
      </c>
      <c r="B73" s="20" t="s">
        <v>432</v>
      </c>
      <c r="C73" s="18" t="s">
        <v>502</v>
      </c>
      <c r="D73" s="37" t="s">
        <v>55</v>
      </c>
      <c r="E73" s="14" t="s">
        <v>56</v>
      </c>
      <c r="F73" s="15" t="s">
        <v>57</v>
      </c>
      <c r="G73" s="20" t="s">
        <v>814</v>
      </c>
      <c r="K73" s="44">
        <v>5</v>
      </c>
      <c r="L73" s="18" t="s">
        <v>73</v>
      </c>
      <c r="M73" s="44">
        <v>2</v>
      </c>
      <c r="N73" s="44">
        <v>61</v>
      </c>
      <c r="O73" s="18" t="s">
        <v>59</v>
      </c>
      <c r="R73" s="44"/>
      <c r="S73" s="44">
        <v>2</v>
      </c>
      <c r="T73" s="44"/>
      <c r="U73" s="44"/>
      <c r="V73" s="44"/>
      <c r="W73" s="44"/>
      <c r="X73" s="44">
        <v>1</v>
      </c>
      <c r="Y73" s="16"/>
      <c r="AA73" s="43">
        <f t="shared" si="22"/>
        <v>3</v>
      </c>
      <c r="AB73" s="18" t="s">
        <v>9</v>
      </c>
      <c r="AC73" s="18" t="s">
        <v>9</v>
      </c>
      <c r="AD73" s="16" t="s">
        <v>59</v>
      </c>
      <c r="AE73" s="18" t="s">
        <v>9</v>
      </c>
      <c r="AF73" s="18" t="str">
        <f t="shared" si="23"/>
        <v/>
      </c>
      <c r="AG73" s="18" t="str">
        <f t="shared" si="24"/>
        <v/>
      </c>
      <c r="AH73" s="18">
        <f t="shared" si="25"/>
        <v>0</v>
      </c>
      <c r="AI73" s="18" t="str">
        <f t="shared" si="26"/>
        <v>X</v>
      </c>
      <c r="AJ73" s="18" t="str">
        <f t="shared" si="27"/>
        <v/>
      </c>
      <c r="AK73" s="18" t="str">
        <f>IF(Tabuľka2[[#This Row],[Total food cost]] = 3, "X", "")</f>
        <v>X</v>
      </c>
      <c r="AL73" s="18" t="str">
        <f t="shared" si="28"/>
        <v/>
      </c>
      <c r="AM73" s="18">
        <f t="shared" si="29"/>
        <v>0</v>
      </c>
      <c r="AN73" s="18" t="str">
        <f t="shared" si="30"/>
        <v/>
      </c>
      <c r="AO73" s="18" t="str">
        <f t="shared" si="31"/>
        <v/>
      </c>
      <c r="AP73" s="18" t="str">
        <f t="shared" si="32"/>
        <v>X</v>
      </c>
      <c r="AQ73" s="18" t="str">
        <f t="shared" si="42"/>
        <v/>
      </c>
      <c r="AR73" s="18" t="str">
        <f t="shared" si="33"/>
        <v/>
      </c>
      <c r="AS73" s="18" t="str">
        <f t="shared" si="34"/>
        <v>X</v>
      </c>
      <c r="AT73" s="18" t="str">
        <f t="shared" si="35"/>
        <v/>
      </c>
      <c r="AU73" s="18" t="str">
        <f t="shared" si="36"/>
        <v>X</v>
      </c>
      <c r="AV73" s="18" t="str">
        <f t="shared" si="37"/>
        <v/>
      </c>
      <c r="AW73" s="18" t="str">
        <f t="shared" si="38"/>
        <v/>
      </c>
      <c r="AX73" s="18" t="str">
        <f t="shared" si="39"/>
        <v/>
      </c>
      <c r="AY73" s="18" t="str">
        <f t="shared" si="40"/>
        <v/>
      </c>
      <c r="AZ73" s="18" t="str">
        <f t="shared" si="41"/>
        <v/>
      </c>
      <c r="BA73"/>
    </row>
    <row r="74" spans="1:53" ht="15.75" x14ac:dyDescent="0.5">
      <c r="A74" s="19" t="s">
        <v>154</v>
      </c>
      <c r="B74" s="19" t="s">
        <v>156</v>
      </c>
      <c r="C74" s="18" t="s">
        <v>68</v>
      </c>
      <c r="D74" s="37" t="s">
        <v>55</v>
      </c>
      <c r="E74" s="14" t="s">
        <v>104</v>
      </c>
      <c r="F74" s="15" t="s">
        <v>157</v>
      </c>
      <c r="G74" s="20" t="s">
        <v>839</v>
      </c>
      <c r="K74" s="44">
        <v>2</v>
      </c>
      <c r="L74" s="18" t="s">
        <v>58</v>
      </c>
      <c r="M74" s="44">
        <v>6</v>
      </c>
      <c r="N74" s="44">
        <v>16</v>
      </c>
      <c r="O74" s="18" t="s">
        <v>59</v>
      </c>
      <c r="R74" s="44">
        <v>1</v>
      </c>
      <c r="S74" s="44">
        <v>1</v>
      </c>
      <c r="T74" s="44"/>
      <c r="U74" s="44"/>
      <c r="V74" s="44"/>
      <c r="W74" s="44"/>
      <c r="X74" s="44"/>
      <c r="Y74" s="16"/>
      <c r="AA74" s="43">
        <f t="shared" si="22"/>
        <v>2</v>
      </c>
      <c r="AB74" s="18" t="s">
        <v>9</v>
      </c>
      <c r="AC74" s="18" t="s">
        <v>9</v>
      </c>
      <c r="AD74" s="16" t="s">
        <v>9</v>
      </c>
      <c r="AE74" s="18" t="s">
        <v>59</v>
      </c>
      <c r="AF74" s="18" t="str">
        <f t="shared" si="23"/>
        <v>X</v>
      </c>
      <c r="AG74" s="18" t="str">
        <f t="shared" si="24"/>
        <v/>
      </c>
      <c r="AH74" s="18">
        <f t="shared" si="25"/>
        <v>0</v>
      </c>
      <c r="AI74" s="18" t="str">
        <f t="shared" si="26"/>
        <v>X</v>
      </c>
      <c r="AJ74" s="18" t="str">
        <f t="shared" si="27"/>
        <v/>
      </c>
      <c r="AK74" s="18" t="str">
        <f>IF(Tabuľka2[[#This Row],[Total food cost]] = 3, "X", "")</f>
        <v/>
      </c>
      <c r="AL74" s="18" t="str">
        <f t="shared" si="28"/>
        <v/>
      </c>
      <c r="AM74" s="18">
        <f t="shared" si="29"/>
        <v>0</v>
      </c>
      <c r="AN74" s="18" t="str">
        <f t="shared" si="30"/>
        <v/>
      </c>
      <c r="AO74" s="18" t="str">
        <f t="shared" si="31"/>
        <v/>
      </c>
      <c r="AP74" s="18" t="str">
        <f t="shared" si="32"/>
        <v>X</v>
      </c>
      <c r="AQ74" s="18" t="str">
        <f t="shared" si="42"/>
        <v/>
      </c>
      <c r="AR74" s="18" t="str">
        <f t="shared" si="33"/>
        <v>X</v>
      </c>
      <c r="AS74" s="18" t="str">
        <f t="shared" si="34"/>
        <v/>
      </c>
      <c r="AT74" s="18" t="str">
        <f t="shared" si="35"/>
        <v>X</v>
      </c>
      <c r="AU74" s="18" t="str">
        <f t="shared" si="36"/>
        <v/>
      </c>
      <c r="AV74" s="18" t="str">
        <f t="shared" si="37"/>
        <v/>
      </c>
      <c r="AW74" s="18" t="str">
        <f t="shared" si="38"/>
        <v/>
      </c>
      <c r="AX74" s="18" t="str">
        <f t="shared" si="39"/>
        <v/>
      </c>
      <c r="AY74" s="18" t="str">
        <f t="shared" si="40"/>
        <v/>
      </c>
      <c r="AZ74" s="18" t="str">
        <f t="shared" si="41"/>
        <v/>
      </c>
      <c r="BA74"/>
    </row>
    <row r="75" spans="1:53" ht="15.75" x14ac:dyDescent="0.5">
      <c r="A75" s="19" t="s">
        <v>159</v>
      </c>
      <c r="B75" s="19" t="s">
        <v>160</v>
      </c>
      <c r="C75" s="18" t="s">
        <v>68</v>
      </c>
      <c r="D75" s="21" t="s">
        <v>83</v>
      </c>
      <c r="E75" s="14" t="s">
        <v>116</v>
      </c>
      <c r="F75" s="15" t="s">
        <v>162</v>
      </c>
      <c r="G75" s="20" t="s">
        <v>851</v>
      </c>
      <c r="K75" s="44">
        <v>4</v>
      </c>
      <c r="L75" s="18" t="s">
        <v>85</v>
      </c>
      <c r="M75" s="44">
        <v>5</v>
      </c>
      <c r="N75" s="44">
        <v>36</v>
      </c>
      <c r="O75" s="18" t="s">
        <v>59</v>
      </c>
      <c r="R75" s="44">
        <v>1</v>
      </c>
      <c r="S75" s="44"/>
      <c r="T75" s="44"/>
      <c r="U75" s="44">
        <v>2</v>
      </c>
      <c r="V75" s="44"/>
      <c r="W75" s="44"/>
      <c r="X75" s="44"/>
      <c r="Y75" s="16"/>
      <c r="AA75" s="43">
        <f t="shared" si="22"/>
        <v>3</v>
      </c>
      <c r="AB75" s="18" t="s">
        <v>9</v>
      </c>
      <c r="AC75" s="18" t="s">
        <v>9</v>
      </c>
      <c r="AD75" s="16" t="s">
        <v>9</v>
      </c>
      <c r="AE75" s="18" t="s">
        <v>59</v>
      </c>
      <c r="AF75" s="18" t="str">
        <f t="shared" si="23"/>
        <v/>
      </c>
      <c r="AG75" s="18" t="str">
        <f t="shared" si="24"/>
        <v/>
      </c>
      <c r="AH75" s="18">
        <f t="shared" si="25"/>
        <v>0</v>
      </c>
      <c r="AI75" s="18" t="str">
        <f t="shared" si="26"/>
        <v/>
      </c>
      <c r="AJ75" s="18" t="str">
        <f t="shared" si="27"/>
        <v/>
      </c>
      <c r="AK75" s="18" t="str">
        <f>IF(Tabuľka2[[#This Row],[Total food cost]] = 3, "X", "")</f>
        <v>X</v>
      </c>
      <c r="AL75" s="18" t="str">
        <f t="shared" si="28"/>
        <v/>
      </c>
      <c r="AM75" s="18">
        <f t="shared" si="29"/>
        <v>0</v>
      </c>
      <c r="AN75" s="18" t="str">
        <f t="shared" si="30"/>
        <v/>
      </c>
      <c r="AO75" s="18" t="str">
        <f t="shared" si="31"/>
        <v/>
      </c>
      <c r="AP75" s="18" t="str">
        <f t="shared" si="32"/>
        <v>X</v>
      </c>
      <c r="AQ75" s="18" t="str">
        <f t="shared" si="42"/>
        <v/>
      </c>
      <c r="AR75" s="18" t="str">
        <f t="shared" si="33"/>
        <v/>
      </c>
      <c r="AS75" s="18" t="str">
        <f t="shared" si="34"/>
        <v/>
      </c>
      <c r="AT75" s="18" t="str">
        <f t="shared" si="35"/>
        <v/>
      </c>
      <c r="AU75" s="18" t="str">
        <f t="shared" si="36"/>
        <v/>
      </c>
      <c r="AV75" s="18" t="str">
        <f t="shared" si="37"/>
        <v/>
      </c>
      <c r="AW75" s="18" t="str">
        <f t="shared" si="38"/>
        <v/>
      </c>
      <c r="AX75" s="18" t="str">
        <f t="shared" si="39"/>
        <v>X</v>
      </c>
      <c r="AY75" s="18" t="str">
        <f t="shared" si="40"/>
        <v/>
      </c>
      <c r="AZ75" s="18" t="str">
        <f t="shared" si="41"/>
        <v>X</v>
      </c>
      <c r="BA75"/>
    </row>
    <row r="76" spans="1:53" ht="15.75" x14ac:dyDescent="0.5">
      <c r="A76" s="19" t="s">
        <v>165</v>
      </c>
      <c r="B76" s="19" t="s">
        <v>166</v>
      </c>
      <c r="C76" s="18" t="s">
        <v>68</v>
      </c>
      <c r="D76" s="21" t="s">
        <v>83</v>
      </c>
      <c r="E76" s="14" t="s">
        <v>167</v>
      </c>
      <c r="F76" s="15" t="s">
        <v>168</v>
      </c>
      <c r="G76" s="20" t="s">
        <v>850</v>
      </c>
      <c r="H76" s="18" t="s">
        <v>59</v>
      </c>
      <c r="K76" s="44">
        <v>4</v>
      </c>
      <c r="L76" s="18" t="s">
        <v>73</v>
      </c>
      <c r="M76" s="44">
        <v>2</v>
      </c>
      <c r="N76" s="44">
        <v>123</v>
      </c>
      <c r="O76" s="18" t="s">
        <v>59</v>
      </c>
      <c r="P76" s="18" t="s">
        <v>59</v>
      </c>
      <c r="Q76" s="18" t="s">
        <v>59</v>
      </c>
      <c r="R76" s="44"/>
      <c r="S76" s="44"/>
      <c r="T76" s="44"/>
      <c r="U76" s="44"/>
      <c r="V76" s="44">
        <v>1</v>
      </c>
      <c r="W76" s="44"/>
      <c r="X76" s="44"/>
      <c r="Y76" s="16"/>
      <c r="Z76" s="18" t="s">
        <v>59</v>
      </c>
      <c r="AA76" s="43">
        <f t="shared" si="22"/>
        <v>1</v>
      </c>
      <c r="AB76" s="18" t="s">
        <v>9</v>
      </c>
      <c r="AC76" s="18" t="s">
        <v>9</v>
      </c>
      <c r="AD76" s="16" t="s">
        <v>9</v>
      </c>
      <c r="AE76" s="18" t="s">
        <v>9</v>
      </c>
      <c r="AF76" s="18" t="str">
        <f t="shared" si="23"/>
        <v/>
      </c>
      <c r="AG76" s="18" t="str">
        <f t="shared" si="24"/>
        <v>X</v>
      </c>
      <c r="AH76" s="18">
        <f t="shared" si="25"/>
        <v>0</v>
      </c>
      <c r="AI76" s="18" t="str">
        <f t="shared" si="26"/>
        <v/>
      </c>
      <c r="AJ76" s="18" t="str">
        <f t="shared" si="27"/>
        <v>X</v>
      </c>
      <c r="AK76" s="18" t="str">
        <f>IF(Tabuľka2[[#This Row],[Total food cost]] = 3, "X", "")</f>
        <v/>
      </c>
      <c r="AL76" s="18" t="str">
        <f t="shared" si="28"/>
        <v/>
      </c>
      <c r="AM76" s="18" t="str">
        <f t="shared" si="29"/>
        <v>X</v>
      </c>
      <c r="AN76" s="18" t="str">
        <f t="shared" si="30"/>
        <v/>
      </c>
      <c r="AO76" s="18" t="str">
        <f t="shared" si="31"/>
        <v/>
      </c>
      <c r="AP76" s="18" t="str">
        <f t="shared" si="32"/>
        <v/>
      </c>
      <c r="AQ76" s="18" t="str">
        <f t="shared" si="42"/>
        <v>X</v>
      </c>
      <c r="AR76" s="18" t="str">
        <f t="shared" si="33"/>
        <v/>
      </c>
      <c r="AS76" s="18" t="str">
        <f t="shared" si="34"/>
        <v/>
      </c>
      <c r="AT76" s="18" t="str">
        <f t="shared" si="35"/>
        <v/>
      </c>
      <c r="AU76" s="18" t="str">
        <f t="shared" si="36"/>
        <v>X</v>
      </c>
      <c r="AV76" s="18" t="str">
        <f t="shared" si="37"/>
        <v/>
      </c>
      <c r="AW76" s="18" t="str">
        <f t="shared" si="38"/>
        <v>X</v>
      </c>
      <c r="AX76" s="18" t="str">
        <f t="shared" si="39"/>
        <v/>
      </c>
      <c r="AY76" s="18" t="str">
        <f t="shared" si="40"/>
        <v/>
      </c>
      <c r="AZ76" s="18" t="str">
        <f t="shared" si="41"/>
        <v/>
      </c>
      <c r="BA76"/>
    </row>
    <row r="77" spans="1:53" ht="15.75" x14ac:dyDescent="0.5">
      <c r="A77" s="19" t="s">
        <v>181</v>
      </c>
      <c r="B77" s="19" t="s">
        <v>182</v>
      </c>
      <c r="C77" s="18" t="s">
        <v>68</v>
      </c>
      <c r="D77" s="21" t="s">
        <v>62</v>
      </c>
      <c r="E77" s="14" t="s">
        <v>63</v>
      </c>
      <c r="F77" s="15" t="s">
        <v>183</v>
      </c>
      <c r="G77" s="20" t="s">
        <v>842</v>
      </c>
      <c r="K77" s="44">
        <v>4</v>
      </c>
      <c r="L77" s="18" t="s">
        <v>322</v>
      </c>
      <c r="M77" s="44">
        <v>0</v>
      </c>
      <c r="N77" s="44">
        <v>57</v>
      </c>
      <c r="O77" s="18" t="s">
        <v>59</v>
      </c>
      <c r="P77" s="18" t="s">
        <v>59</v>
      </c>
      <c r="R77" s="44">
        <v>2</v>
      </c>
      <c r="S77" s="44"/>
      <c r="T77" s="44"/>
      <c r="U77" s="44"/>
      <c r="V77" s="44"/>
      <c r="W77" s="44"/>
      <c r="X77" s="44"/>
      <c r="Y77" s="16"/>
      <c r="AA77" s="43">
        <f t="shared" si="22"/>
        <v>2</v>
      </c>
      <c r="AB77" s="18" t="s">
        <v>9</v>
      </c>
      <c r="AC77" s="18" t="s">
        <v>9</v>
      </c>
      <c r="AD77" s="16" t="s">
        <v>9</v>
      </c>
      <c r="AE77" s="18" t="s">
        <v>9</v>
      </c>
      <c r="AF77" s="18" t="str">
        <f t="shared" si="23"/>
        <v/>
      </c>
      <c r="AG77" s="18" t="str">
        <f t="shared" si="24"/>
        <v>X</v>
      </c>
      <c r="AH77" s="18">
        <f t="shared" si="25"/>
        <v>0</v>
      </c>
      <c r="AI77" s="18" t="str">
        <f t="shared" si="26"/>
        <v/>
      </c>
      <c r="AJ77" s="18" t="str">
        <f t="shared" si="27"/>
        <v/>
      </c>
      <c r="AK77" s="18" t="str">
        <f>IF(Tabuľka2[[#This Row],[Total food cost]] = 3, "X", "")</f>
        <v/>
      </c>
      <c r="AL77" s="18" t="str">
        <f t="shared" si="28"/>
        <v/>
      </c>
      <c r="AM77" s="18">
        <f t="shared" si="29"/>
        <v>0</v>
      </c>
      <c r="AN77" s="18" t="str">
        <f t="shared" si="30"/>
        <v/>
      </c>
      <c r="AO77" s="18" t="str">
        <f t="shared" si="31"/>
        <v>X</v>
      </c>
      <c r="AP77" s="18" t="str">
        <f t="shared" si="32"/>
        <v/>
      </c>
      <c r="AQ77" s="18" t="str">
        <f t="shared" si="42"/>
        <v/>
      </c>
      <c r="AR77" s="18" t="str">
        <f t="shared" si="33"/>
        <v/>
      </c>
      <c r="AS77" s="18" t="str">
        <f t="shared" si="34"/>
        <v/>
      </c>
      <c r="AT77" s="18" t="str">
        <f t="shared" si="35"/>
        <v/>
      </c>
      <c r="AU77" s="18" t="str">
        <f t="shared" si="36"/>
        <v/>
      </c>
      <c r="AV77" s="18" t="str">
        <f t="shared" si="37"/>
        <v/>
      </c>
      <c r="AW77" s="18" t="str">
        <f t="shared" si="38"/>
        <v/>
      </c>
      <c r="AX77" s="18" t="str">
        <f t="shared" si="39"/>
        <v/>
      </c>
      <c r="AY77" s="18" t="str">
        <f t="shared" si="40"/>
        <v/>
      </c>
      <c r="AZ77" s="18" t="str">
        <f t="shared" si="41"/>
        <v/>
      </c>
      <c r="BA77"/>
    </row>
    <row r="78" spans="1:53" ht="15.75" x14ac:dyDescent="0.5">
      <c r="A78" s="19" t="s">
        <v>187</v>
      </c>
      <c r="B78" s="19" t="s">
        <v>188</v>
      </c>
      <c r="C78" s="18" t="s">
        <v>68</v>
      </c>
      <c r="D78" s="21" t="s">
        <v>95</v>
      </c>
      <c r="E78" s="17" t="s">
        <v>63</v>
      </c>
      <c r="F78" s="15" t="s">
        <v>189</v>
      </c>
      <c r="G78" s="20" t="s">
        <v>841</v>
      </c>
      <c r="K78" s="44">
        <v>2</v>
      </c>
      <c r="L78" s="18" t="s">
        <v>58</v>
      </c>
      <c r="M78" s="44">
        <v>4</v>
      </c>
      <c r="N78" s="44">
        <v>73</v>
      </c>
      <c r="O78" s="18" t="s">
        <v>59</v>
      </c>
      <c r="Q78" s="18" t="s">
        <v>59</v>
      </c>
      <c r="R78" s="44">
        <v>1</v>
      </c>
      <c r="S78" s="44"/>
      <c r="T78" s="44">
        <v>1</v>
      </c>
      <c r="U78" s="44"/>
      <c r="V78" s="44"/>
      <c r="W78" s="44"/>
      <c r="X78" s="44"/>
      <c r="Y78" s="16"/>
      <c r="AA78" s="43">
        <f t="shared" si="22"/>
        <v>2</v>
      </c>
      <c r="AB78" s="18" t="s">
        <v>59</v>
      </c>
      <c r="AC78" s="18" t="s">
        <v>9</v>
      </c>
      <c r="AD78" s="16" t="s">
        <v>9</v>
      </c>
      <c r="AE78" s="18" t="s">
        <v>59</v>
      </c>
      <c r="AF78" s="18" t="str">
        <f t="shared" si="23"/>
        <v>X</v>
      </c>
      <c r="AG78" s="18" t="str">
        <f t="shared" si="24"/>
        <v>X</v>
      </c>
      <c r="AH78" s="18">
        <f t="shared" si="25"/>
        <v>0</v>
      </c>
      <c r="AI78" s="18" t="str">
        <f t="shared" si="26"/>
        <v/>
      </c>
      <c r="AJ78" s="18" t="str">
        <f t="shared" si="27"/>
        <v/>
      </c>
      <c r="AK78" s="18" t="str">
        <f>IF(Tabuľka2[[#This Row],[Total food cost]] = 3, "X", "")</f>
        <v/>
      </c>
      <c r="AL78" s="18" t="str">
        <f t="shared" si="28"/>
        <v/>
      </c>
      <c r="AM78" s="18">
        <f t="shared" si="29"/>
        <v>0</v>
      </c>
      <c r="AN78" s="18" t="str">
        <f t="shared" si="30"/>
        <v>X</v>
      </c>
      <c r="AO78" s="18" t="str">
        <f t="shared" si="31"/>
        <v/>
      </c>
      <c r="AP78" s="18" t="str">
        <f t="shared" si="32"/>
        <v/>
      </c>
      <c r="AQ78" s="18" t="str">
        <f t="shared" si="42"/>
        <v>X</v>
      </c>
      <c r="AR78" s="18" t="str">
        <f t="shared" si="33"/>
        <v>X</v>
      </c>
      <c r="AS78" s="18" t="str">
        <f t="shared" si="34"/>
        <v/>
      </c>
      <c r="AT78" s="18" t="str">
        <f t="shared" si="35"/>
        <v/>
      </c>
      <c r="AU78" s="18" t="str">
        <f t="shared" si="36"/>
        <v/>
      </c>
      <c r="AV78" s="18" t="str">
        <f t="shared" si="37"/>
        <v/>
      </c>
      <c r="AW78" s="18" t="str">
        <f t="shared" si="38"/>
        <v/>
      </c>
      <c r="AX78" s="18" t="str">
        <f t="shared" si="39"/>
        <v/>
      </c>
      <c r="AY78" s="18" t="str">
        <f t="shared" si="40"/>
        <v/>
      </c>
      <c r="AZ78" s="18" t="str">
        <f t="shared" si="41"/>
        <v/>
      </c>
      <c r="BA78"/>
    </row>
    <row r="79" spans="1:53" ht="15.75" x14ac:dyDescent="0.5">
      <c r="A79" s="20" t="s">
        <v>453</v>
      </c>
      <c r="B79" s="20" t="s">
        <v>454</v>
      </c>
      <c r="C79" s="18" t="s">
        <v>502</v>
      </c>
      <c r="D79" s="21" t="s">
        <v>55</v>
      </c>
      <c r="E79" s="17" t="s">
        <v>10</v>
      </c>
      <c r="F79" s="15" t="s">
        <v>309</v>
      </c>
      <c r="G79" s="20" t="s">
        <v>824</v>
      </c>
      <c r="I79" s="18" t="s">
        <v>59</v>
      </c>
      <c r="K79" s="44">
        <v>3</v>
      </c>
      <c r="L79" s="18" t="s">
        <v>85</v>
      </c>
      <c r="M79" s="44">
        <v>3</v>
      </c>
      <c r="N79" s="44">
        <v>43</v>
      </c>
      <c r="O79" s="18" t="s">
        <v>59</v>
      </c>
      <c r="P79" s="18" t="s">
        <v>59</v>
      </c>
      <c r="Q79" s="18" t="s">
        <v>59</v>
      </c>
      <c r="R79" s="44"/>
      <c r="S79" s="44">
        <v>1</v>
      </c>
      <c r="T79" s="44"/>
      <c r="U79" s="44"/>
      <c r="V79" s="44"/>
      <c r="W79" s="44"/>
      <c r="X79" s="44">
        <v>1</v>
      </c>
      <c r="Y79" s="16"/>
      <c r="AA79" s="43">
        <f t="shared" si="22"/>
        <v>2</v>
      </c>
      <c r="AB79" s="18" t="s">
        <v>9</v>
      </c>
      <c r="AC79" s="18" t="s">
        <v>9</v>
      </c>
      <c r="AD79" s="16" t="s">
        <v>9</v>
      </c>
      <c r="AE79" s="18" t="s">
        <v>9</v>
      </c>
      <c r="AF79" s="18" t="str">
        <f t="shared" si="23"/>
        <v>X</v>
      </c>
      <c r="AG79" s="18" t="str">
        <f t="shared" si="24"/>
        <v>X</v>
      </c>
      <c r="AH79" s="18" t="str">
        <f t="shared" si="25"/>
        <v>X</v>
      </c>
      <c r="AI79" s="18" t="str">
        <f t="shared" si="26"/>
        <v>X</v>
      </c>
      <c r="AJ79" s="18" t="str">
        <f t="shared" si="27"/>
        <v>X</v>
      </c>
      <c r="AK79" s="18" t="str">
        <f>IF(Tabuľka2[[#This Row],[Total food cost]] = 3, "X", "")</f>
        <v/>
      </c>
      <c r="AL79" s="18" t="str">
        <f t="shared" si="28"/>
        <v/>
      </c>
      <c r="AM79" s="18">
        <f t="shared" si="29"/>
        <v>0</v>
      </c>
      <c r="AN79" s="18" t="str">
        <f t="shared" si="30"/>
        <v/>
      </c>
      <c r="AO79" s="18" t="str">
        <f t="shared" si="31"/>
        <v/>
      </c>
      <c r="AP79" s="18" t="str">
        <f t="shared" si="32"/>
        <v/>
      </c>
      <c r="AQ79" s="18" t="str">
        <f t="shared" si="42"/>
        <v/>
      </c>
      <c r="AR79" s="18" t="str">
        <f t="shared" si="33"/>
        <v/>
      </c>
      <c r="AS79" s="18" t="str">
        <f t="shared" si="34"/>
        <v>X</v>
      </c>
      <c r="AT79" s="18" t="str">
        <f t="shared" si="35"/>
        <v/>
      </c>
      <c r="AU79" s="18" t="str">
        <f t="shared" si="36"/>
        <v/>
      </c>
      <c r="AV79" s="18" t="str">
        <f t="shared" si="37"/>
        <v/>
      </c>
      <c r="AW79" s="18" t="str">
        <f t="shared" si="38"/>
        <v/>
      </c>
      <c r="AX79" s="18" t="str">
        <f t="shared" si="39"/>
        <v/>
      </c>
      <c r="AY79" s="18" t="str">
        <f t="shared" si="40"/>
        <v/>
      </c>
      <c r="AZ79" s="18" t="str">
        <f t="shared" si="41"/>
        <v>X</v>
      </c>
      <c r="BA79"/>
    </row>
    <row r="80" spans="1:53" ht="15.75" x14ac:dyDescent="0.5">
      <c r="A80" s="19" t="s">
        <v>172</v>
      </c>
      <c r="B80" s="19" t="s">
        <v>173</v>
      </c>
      <c r="C80" s="18" t="s">
        <v>68</v>
      </c>
      <c r="D80" s="21" t="s">
        <v>55</v>
      </c>
      <c r="E80" s="17" t="s">
        <v>10</v>
      </c>
      <c r="F80" s="15" t="s">
        <v>174</v>
      </c>
      <c r="G80" s="20" t="s">
        <v>846</v>
      </c>
      <c r="I80" s="18" t="s">
        <v>59</v>
      </c>
      <c r="K80" s="44">
        <v>4</v>
      </c>
      <c r="L80" s="18" t="s">
        <v>85</v>
      </c>
      <c r="M80" s="44">
        <v>2</v>
      </c>
      <c r="N80" s="44">
        <v>23</v>
      </c>
      <c r="O80" s="18" t="s">
        <v>59</v>
      </c>
      <c r="P80" s="18" t="s">
        <v>59</v>
      </c>
      <c r="R80" s="44">
        <v>1</v>
      </c>
      <c r="S80" s="44">
        <v>1</v>
      </c>
      <c r="T80" s="44"/>
      <c r="U80" s="44"/>
      <c r="V80" s="44"/>
      <c r="W80" s="44"/>
      <c r="X80" s="44"/>
      <c r="Y80" s="16" t="s">
        <v>59</v>
      </c>
      <c r="AA80" s="43">
        <f t="shared" si="22"/>
        <v>1</v>
      </c>
      <c r="AB80" s="18" t="s">
        <v>9</v>
      </c>
      <c r="AC80" s="18" t="s">
        <v>9</v>
      </c>
      <c r="AD80" s="16" t="s">
        <v>9</v>
      </c>
      <c r="AE80" s="18" t="s">
        <v>9</v>
      </c>
      <c r="AF80" s="18" t="str">
        <f t="shared" si="23"/>
        <v/>
      </c>
      <c r="AG80" s="18" t="str">
        <f t="shared" si="24"/>
        <v>X</v>
      </c>
      <c r="AH80" s="18" t="str">
        <f t="shared" si="25"/>
        <v>X</v>
      </c>
      <c r="AI80" s="18" t="str">
        <f t="shared" si="26"/>
        <v>X</v>
      </c>
      <c r="AJ80" s="18" t="str">
        <f t="shared" si="27"/>
        <v>X</v>
      </c>
      <c r="AK80" s="18" t="str">
        <f>IF(Tabuľka2[[#This Row],[Total food cost]] = 3, "X", "")</f>
        <v/>
      </c>
      <c r="AL80" s="18" t="str">
        <f t="shared" si="28"/>
        <v/>
      </c>
      <c r="AM80" s="18">
        <f t="shared" si="29"/>
        <v>0</v>
      </c>
      <c r="AN80" s="18" t="str">
        <f t="shared" si="30"/>
        <v/>
      </c>
      <c r="AO80" s="18" t="str">
        <f t="shared" si="31"/>
        <v/>
      </c>
      <c r="AP80" s="18" t="str">
        <f t="shared" si="32"/>
        <v/>
      </c>
      <c r="AQ80" s="18" t="str">
        <f t="shared" si="42"/>
        <v/>
      </c>
      <c r="AR80" s="18" t="str">
        <f t="shared" si="33"/>
        <v/>
      </c>
      <c r="AS80" s="18" t="str">
        <f t="shared" si="34"/>
        <v/>
      </c>
      <c r="AT80" s="18" t="str">
        <f t="shared" si="35"/>
        <v>X</v>
      </c>
      <c r="AU80" s="18" t="str">
        <f t="shared" si="36"/>
        <v/>
      </c>
      <c r="AV80" s="18" t="str">
        <f t="shared" si="37"/>
        <v/>
      </c>
      <c r="AW80" s="18" t="str">
        <f t="shared" si="38"/>
        <v/>
      </c>
      <c r="AX80" s="18" t="str">
        <f t="shared" si="39"/>
        <v/>
      </c>
      <c r="AY80" s="18" t="str">
        <f t="shared" si="40"/>
        <v/>
      </c>
      <c r="AZ80" s="18" t="str">
        <f t="shared" si="41"/>
        <v>X</v>
      </c>
      <c r="BA80"/>
    </row>
    <row r="81" spans="1:53" ht="15.75" x14ac:dyDescent="0.5">
      <c r="A81" s="19" t="s">
        <v>177</v>
      </c>
      <c r="B81" s="19" t="s">
        <v>178</v>
      </c>
      <c r="C81" s="18" t="s">
        <v>68</v>
      </c>
      <c r="D81" s="21" t="s">
        <v>55</v>
      </c>
      <c r="E81" s="17" t="s">
        <v>10</v>
      </c>
      <c r="F81" s="15" t="s">
        <v>174</v>
      </c>
      <c r="G81" s="20" t="s">
        <v>846</v>
      </c>
      <c r="I81" s="18" t="s">
        <v>59</v>
      </c>
      <c r="K81" s="44">
        <v>3</v>
      </c>
      <c r="L81" s="18" t="s">
        <v>65</v>
      </c>
      <c r="M81" s="44">
        <v>3</v>
      </c>
      <c r="N81" s="44">
        <v>20</v>
      </c>
      <c r="O81" s="18" t="s">
        <v>59</v>
      </c>
      <c r="Q81" s="18" t="s">
        <v>59</v>
      </c>
      <c r="R81" s="44">
        <v>1</v>
      </c>
      <c r="S81" s="44">
        <v>1</v>
      </c>
      <c r="T81" s="44"/>
      <c r="U81" s="44">
        <v>1</v>
      </c>
      <c r="V81" s="44"/>
      <c r="W81" s="44"/>
      <c r="X81" s="44"/>
      <c r="Y81" s="16" t="s">
        <v>59</v>
      </c>
      <c r="AA81" s="43">
        <f t="shared" si="22"/>
        <v>1</v>
      </c>
      <c r="AB81" s="18" t="s">
        <v>9</v>
      </c>
      <c r="AC81" s="18" t="s">
        <v>9</v>
      </c>
      <c r="AD81" s="16" t="s">
        <v>9</v>
      </c>
      <c r="AE81" s="18" t="s">
        <v>9</v>
      </c>
      <c r="AF81" s="18" t="str">
        <f t="shared" si="23"/>
        <v>X</v>
      </c>
      <c r="AG81" s="18" t="str">
        <f t="shared" si="24"/>
        <v>X</v>
      </c>
      <c r="AH81" s="18" t="str">
        <f t="shared" si="25"/>
        <v>X</v>
      </c>
      <c r="AI81" s="18" t="str">
        <f t="shared" si="26"/>
        <v>X</v>
      </c>
      <c r="AJ81" s="18" t="str">
        <f t="shared" si="27"/>
        <v>X</v>
      </c>
      <c r="AK81" s="18" t="str">
        <f>IF(Tabuľka2[[#This Row],[Total food cost]] = 3, "X", "")</f>
        <v/>
      </c>
      <c r="AL81" s="18" t="str">
        <f t="shared" si="28"/>
        <v>X</v>
      </c>
      <c r="AM81" s="18">
        <f t="shared" si="29"/>
        <v>0</v>
      </c>
      <c r="AN81" s="18" t="str">
        <f t="shared" si="30"/>
        <v/>
      </c>
      <c r="AO81" s="18" t="str">
        <f t="shared" si="31"/>
        <v/>
      </c>
      <c r="AP81" s="18" t="str">
        <f t="shared" si="32"/>
        <v/>
      </c>
      <c r="AQ81" s="18" t="str">
        <f t="shared" si="42"/>
        <v/>
      </c>
      <c r="AR81" s="18" t="str">
        <f t="shared" si="33"/>
        <v/>
      </c>
      <c r="AS81" s="18" t="str">
        <f t="shared" si="34"/>
        <v/>
      </c>
      <c r="AT81" s="18" t="str">
        <f t="shared" si="35"/>
        <v>X</v>
      </c>
      <c r="AU81" s="18" t="str">
        <f t="shared" si="36"/>
        <v/>
      </c>
      <c r="AV81" s="18" t="str">
        <f t="shared" si="37"/>
        <v/>
      </c>
      <c r="AW81" s="18" t="str">
        <f t="shared" si="38"/>
        <v/>
      </c>
      <c r="AX81" s="18" t="str">
        <f t="shared" si="39"/>
        <v>X</v>
      </c>
      <c r="AY81" s="18" t="str">
        <f t="shared" si="40"/>
        <v/>
      </c>
      <c r="AZ81" s="18" t="str">
        <f t="shared" si="41"/>
        <v/>
      </c>
      <c r="BA81"/>
    </row>
    <row r="82" spans="1:53" ht="15.75" x14ac:dyDescent="0.5">
      <c r="A82" s="19" t="s">
        <v>193</v>
      </c>
      <c r="B82" s="19" t="s">
        <v>194</v>
      </c>
      <c r="C82" s="18" t="s">
        <v>68</v>
      </c>
      <c r="D82" s="37" t="s">
        <v>55</v>
      </c>
      <c r="E82" s="17" t="s">
        <v>104</v>
      </c>
      <c r="F82" s="20" t="s">
        <v>195</v>
      </c>
      <c r="G82" s="20" t="s">
        <v>834</v>
      </c>
      <c r="K82" s="44">
        <v>4</v>
      </c>
      <c r="L82" s="18" t="s">
        <v>97</v>
      </c>
      <c r="M82" s="44">
        <v>5</v>
      </c>
      <c r="N82" s="44">
        <v>26</v>
      </c>
      <c r="Q82" s="18" t="s">
        <v>59</v>
      </c>
      <c r="R82" s="44">
        <v>1</v>
      </c>
      <c r="S82" s="44"/>
      <c r="T82" s="44">
        <v>2</v>
      </c>
      <c r="U82" s="44"/>
      <c r="V82" s="44"/>
      <c r="W82" s="44"/>
      <c r="X82" s="44"/>
      <c r="Y82" s="16"/>
      <c r="AA82" s="43">
        <f t="shared" si="22"/>
        <v>3</v>
      </c>
      <c r="AB82" s="18" t="s">
        <v>9</v>
      </c>
      <c r="AC82" s="18" t="s">
        <v>9</v>
      </c>
      <c r="AD82" s="16" t="s">
        <v>9</v>
      </c>
      <c r="AE82" s="18" t="s">
        <v>9</v>
      </c>
      <c r="AF82" s="18" t="str">
        <f t="shared" si="23"/>
        <v/>
      </c>
      <c r="AG82" s="18" t="str">
        <f t="shared" si="24"/>
        <v/>
      </c>
      <c r="AH82" s="18">
        <f t="shared" si="25"/>
        <v>0</v>
      </c>
      <c r="AI82" s="18" t="str">
        <f t="shared" si="26"/>
        <v/>
      </c>
      <c r="AJ82" s="18" t="str">
        <f t="shared" si="27"/>
        <v/>
      </c>
      <c r="AK82" s="18" t="str">
        <f>IF(Tabuľka2[[#This Row],[Total food cost]] = 3, "X", "")</f>
        <v>X</v>
      </c>
      <c r="AL82" s="18" t="str">
        <f t="shared" si="28"/>
        <v>X</v>
      </c>
      <c r="AM82" s="18">
        <f t="shared" si="29"/>
        <v>0</v>
      </c>
      <c r="AN82" s="18" t="str">
        <f t="shared" si="30"/>
        <v>X</v>
      </c>
      <c r="AO82" s="18" t="str">
        <f t="shared" si="31"/>
        <v/>
      </c>
      <c r="AP82" s="18" t="str">
        <f t="shared" si="32"/>
        <v/>
      </c>
      <c r="AQ82" s="18" t="str">
        <f t="shared" si="42"/>
        <v/>
      </c>
      <c r="AR82" s="18" t="str">
        <f t="shared" si="33"/>
        <v>X</v>
      </c>
      <c r="AS82" s="18" t="str">
        <f t="shared" si="34"/>
        <v/>
      </c>
      <c r="AT82" s="18" t="str">
        <f t="shared" si="35"/>
        <v>X</v>
      </c>
      <c r="AU82" s="18" t="str">
        <f t="shared" si="36"/>
        <v>X</v>
      </c>
      <c r="AV82" s="18" t="str">
        <f t="shared" si="37"/>
        <v/>
      </c>
      <c r="AW82" s="18" t="str">
        <f t="shared" si="38"/>
        <v/>
      </c>
      <c r="AX82" s="18" t="str">
        <f t="shared" si="39"/>
        <v/>
      </c>
      <c r="AY82" s="18" t="str">
        <f t="shared" si="40"/>
        <v>X</v>
      </c>
      <c r="AZ82" s="18" t="str">
        <f t="shared" si="41"/>
        <v>X</v>
      </c>
      <c r="BA82"/>
    </row>
    <row r="83" spans="1:53" ht="15.75" x14ac:dyDescent="0.5">
      <c r="A83" s="19" t="s">
        <v>198</v>
      </c>
      <c r="B83" s="19" t="s">
        <v>199</v>
      </c>
      <c r="C83" s="18" t="s">
        <v>68</v>
      </c>
      <c r="D83" s="18" t="s">
        <v>55</v>
      </c>
      <c r="E83" s="17" t="s">
        <v>71</v>
      </c>
      <c r="F83" s="15" t="s">
        <v>200</v>
      </c>
      <c r="G83" s="20" t="s">
        <v>843</v>
      </c>
      <c r="K83" s="44">
        <v>2</v>
      </c>
      <c r="L83" s="18" t="s">
        <v>73</v>
      </c>
      <c r="M83" s="44">
        <v>3</v>
      </c>
      <c r="N83" s="44">
        <v>49</v>
      </c>
      <c r="Q83" s="18" t="s">
        <v>59</v>
      </c>
      <c r="R83" s="44">
        <v>1</v>
      </c>
      <c r="S83" s="44"/>
      <c r="T83" s="44">
        <v>1</v>
      </c>
      <c r="U83" s="44"/>
      <c r="V83" s="44"/>
      <c r="W83" s="44"/>
      <c r="X83" s="44"/>
      <c r="Y83" s="16"/>
      <c r="AA83" s="43">
        <f t="shared" si="22"/>
        <v>2</v>
      </c>
      <c r="AB83" s="18" t="s">
        <v>9</v>
      </c>
      <c r="AC83" s="18" t="s">
        <v>9</v>
      </c>
      <c r="AD83" s="16" t="s">
        <v>9</v>
      </c>
      <c r="AE83" s="18" t="s">
        <v>9</v>
      </c>
      <c r="AF83" s="18" t="str">
        <f t="shared" si="23"/>
        <v>X</v>
      </c>
      <c r="AG83" s="18" t="str">
        <f t="shared" si="24"/>
        <v/>
      </c>
      <c r="AH83" s="18">
        <f t="shared" si="25"/>
        <v>0</v>
      </c>
      <c r="AI83" s="18" t="str">
        <f t="shared" si="26"/>
        <v/>
      </c>
      <c r="AJ83" s="18" t="str">
        <f t="shared" si="27"/>
        <v/>
      </c>
      <c r="AK83" s="18" t="str">
        <f>IF(Tabuľka2[[#This Row],[Total food cost]] = 3, "X", "")</f>
        <v/>
      </c>
      <c r="AL83" s="18" t="str">
        <f t="shared" si="28"/>
        <v/>
      </c>
      <c r="AM83" s="18">
        <f t="shared" si="29"/>
        <v>0</v>
      </c>
      <c r="AN83" s="18" t="str">
        <f t="shared" si="30"/>
        <v>X</v>
      </c>
      <c r="AO83" s="18" t="str">
        <f t="shared" si="31"/>
        <v/>
      </c>
      <c r="AP83" s="18" t="str">
        <f t="shared" si="32"/>
        <v/>
      </c>
      <c r="AQ83" s="18" t="str">
        <f t="shared" si="42"/>
        <v/>
      </c>
      <c r="AR83" s="18" t="str">
        <f t="shared" si="33"/>
        <v/>
      </c>
      <c r="AS83" s="18" t="str">
        <f t="shared" si="34"/>
        <v/>
      </c>
      <c r="AT83" s="18" t="str">
        <f t="shared" si="35"/>
        <v/>
      </c>
      <c r="AU83" s="18" t="str">
        <f t="shared" si="36"/>
        <v>X</v>
      </c>
      <c r="AV83" s="18" t="str">
        <f t="shared" si="37"/>
        <v/>
      </c>
      <c r="AW83" s="18" t="str">
        <f t="shared" si="38"/>
        <v/>
      </c>
      <c r="AX83" s="18" t="str">
        <f t="shared" si="39"/>
        <v/>
      </c>
      <c r="AY83" s="18" t="str">
        <f t="shared" si="40"/>
        <v>X</v>
      </c>
      <c r="AZ83" s="18" t="str">
        <f t="shared" si="41"/>
        <v/>
      </c>
      <c r="BA83"/>
    </row>
    <row r="84" spans="1:53" ht="15.75" x14ac:dyDescent="0.5">
      <c r="A84" s="20" t="s">
        <v>462</v>
      </c>
      <c r="B84" s="20" t="s">
        <v>463</v>
      </c>
      <c r="C84" s="18" t="s">
        <v>502</v>
      </c>
      <c r="D84" s="21" t="s">
        <v>55</v>
      </c>
      <c r="E84" s="17" t="s">
        <v>71</v>
      </c>
      <c r="F84" s="15" t="s">
        <v>72</v>
      </c>
      <c r="G84" s="20" t="s">
        <v>821</v>
      </c>
      <c r="K84" s="44">
        <v>6</v>
      </c>
      <c r="L84" s="18" t="s">
        <v>65</v>
      </c>
      <c r="M84" s="44">
        <v>1</v>
      </c>
      <c r="N84" s="44">
        <v>117</v>
      </c>
      <c r="Q84" s="18" t="s">
        <v>59</v>
      </c>
      <c r="R84" s="44"/>
      <c r="S84" s="44"/>
      <c r="T84" s="44">
        <v>1</v>
      </c>
      <c r="U84" s="44"/>
      <c r="V84" s="44"/>
      <c r="W84" s="44"/>
      <c r="X84" s="44">
        <v>1</v>
      </c>
      <c r="Y84" s="16"/>
      <c r="AA84" s="43">
        <f t="shared" si="22"/>
        <v>2</v>
      </c>
      <c r="AB84" s="18" t="s">
        <v>9</v>
      </c>
      <c r="AC84" s="18" t="s">
        <v>9</v>
      </c>
      <c r="AD84" s="16" t="s">
        <v>9</v>
      </c>
      <c r="AE84" s="18" t="s">
        <v>9</v>
      </c>
      <c r="AF84" s="18" t="str">
        <f t="shared" si="23"/>
        <v/>
      </c>
      <c r="AG84" s="18" t="str">
        <f t="shared" si="24"/>
        <v/>
      </c>
      <c r="AH84" s="18">
        <f t="shared" si="25"/>
        <v>0</v>
      </c>
      <c r="AI84" s="18" t="str">
        <f t="shared" si="26"/>
        <v/>
      </c>
      <c r="AJ84" s="18" t="str">
        <f t="shared" si="27"/>
        <v/>
      </c>
      <c r="AK84" s="18" t="str">
        <f>IF(Tabuľka2[[#This Row],[Total food cost]] = 3, "X", "")</f>
        <v/>
      </c>
      <c r="AL84" s="18" t="str">
        <f t="shared" si="28"/>
        <v>X</v>
      </c>
      <c r="AM84" s="18">
        <f t="shared" si="29"/>
        <v>0</v>
      </c>
      <c r="AN84" s="18" t="str">
        <f t="shared" si="30"/>
        <v>X</v>
      </c>
      <c r="AO84" s="18" t="str">
        <f t="shared" si="31"/>
        <v/>
      </c>
      <c r="AP84" s="18" t="str">
        <f t="shared" si="32"/>
        <v/>
      </c>
      <c r="AQ84" s="18" t="str">
        <f t="shared" si="42"/>
        <v>X</v>
      </c>
      <c r="AR84" s="18" t="str">
        <f t="shared" si="33"/>
        <v/>
      </c>
      <c r="AS84" s="18" t="str">
        <f t="shared" si="34"/>
        <v>X</v>
      </c>
      <c r="AT84" s="18" t="str">
        <f t="shared" si="35"/>
        <v/>
      </c>
      <c r="AU84" s="18" t="str">
        <f t="shared" si="36"/>
        <v/>
      </c>
      <c r="AV84" s="18" t="str">
        <f t="shared" si="37"/>
        <v/>
      </c>
      <c r="AW84" s="18" t="str">
        <f t="shared" si="38"/>
        <v/>
      </c>
      <c r="AX84" s="18" t="str">
        <f t="shared" si="39"/>
        <v/>
      </c>
      <c r="AY84" s="18" t="str">
        <f t="shared" si="40"/>
        <v>X</v>
      </c>
      <c r="AZ84" s="18" t="str">
        <f t="shared" si="41"/>
        <v/>
      </c>
      <c r="BA84"/>
    </row>
    <row r="85" spans="1:53" ht="15.75" x14ac:dyDescent="0.5">
      <c r="A85" s="20" t="s">
        <v>466</v>
      </c>
      <c r="B85" s="20" t="s">
        <v>467</v>
      </c>
      <c r="C85" s="18" t="s">
        <v>502</v>
      </c>
      <c r="D85" s="21" t="s">
        <v>55</v>
      </c>
      <c r="E85" s="14" t="s">
        <v>88</v>
      </c>
      <c r="F85" s="15" t="s">
        <v>125</v>
      </c>
      <c r="G85" s="20" t="s">
        <v>827</v>
      </c>
      <c r="H85" s="18" t="s">
        <v>59</v>
      </c>
      <c r="K85" s="44">
        <v>5</v>
      </c>
      <c r="L85" s="18" t="s">
        <v>58</v>
      </c>
      <c r="M85" s="44">
        <v>4</v>
      </c>
      <c r="N85" s="44">
        <v>86</v>
      </c>
      <c r="Q85" s="18" t="s">
        <v>59</v>
      </c>
      <c r="R85" s="44"/>
      <c r="S85" s="44"/>
      <c r="T85" s="44">
        <v>1</v>
      </c>
      <c r="U85" s="44"/>
      <c r="V85" s="44"/>
      <c r="W85" s="44"/>
      <c r="X85" s="44">
        <v>1</v>
      </c>
      <c r="Y85" s="16"/>
      <c r="AA85" s="43">
        <f t="shared" si="22"/>
        <v>2</v>
      </c>
      <c r="AB85" s="18" t="s">
        <v>9</v>
      </c>
      <c r="AC85" s="18" t="s">
        <v>9</v>
      </c>
      <c r="AD85" s="16" t="s">
        <v>9</v>
      </c>
      <c r="AE85" s="18" t="s">
        <v>9</v>
      </c>
      <c r="AF85" s="18" t="str">
        <f t="shared" si="23"/>
        <v/>
      </c>
      <c r="AG85" s="18" t="str">
        <f t="shared" si="24"/>
        <v/>
      </c>
      <c r="AH85" s="18">
        <f t="shared" si="25"/>
        <v>0</v>
      </c>
      <c r="AI85" s="18" t="str">
        <f t="shared" si="26"/>
        <v/>
      </c>
      <c r="AJ85" s="18" t="str">
        <f t="shared" si="27"/>
        <v/>
      </c>
      <c r="AK85" s="18" t="str">
        <f>IF(Tabuľka2[[#This Row],[Total food cost]] = 3, "X", "")</f>
        <v/>
      </c>
      <c r="AL85" s="18" t="str">
        <f t="shared" si="28"/>
        <v/>
      </c>
      <c r="AM85" s="18" t="str">
        <f t="shared" si="29"/>
        <v>X</v>
      </c>
      <c r="AN85" s="18" t="str">
        <f t="shared" si="30"/>
        <v>X</v>
      </c>
      <c r="AO85" s="18" t="str">
        <f t="shared" si="31"/>
        <v/>
      </c>
      <c r="AP85" s="18" t="str">
        <f t="shared" si="32"/>
        <v/>
      </c>
      <c r="AQ85" s="18" t="str">
        <f t="shared" si="42"/>
        <v>X</v>
      </c>
      <c r="AR85" s="18" t="str">
        <f t="shared" si="33"/>
        <v>X</v>
      </c>
      <c r="AS85" s="18" t="str">
        <f t="shared" si="34"/>
        <v>X</v>
      </c>
      <c r="AT85" s="18" t="str">
        <f t="shared" si="35"/>
        <v/>
      </c>
      <c r="AU85" s="18" t="str">
        <f t="shared" si="36"/>
        <v/>
      </c>
      <c r="AV85" s="18" t="str">
        <f t="shared" si="37"/>
        <v/>
      </c>
      <c r="AW85" s="18" t="str">
        <f t="shared" si="38"/>
        <v/>
      </c>
      <c r="AX85" s="18" t="str">
        <f t="shared" si="39"/>
        <v/>
      </c>
      <c r="AY85" s="18" t="str">
        <f t="shared" si="40"/>
        <v>X</v>
      </c>
      <c r="AZ85" s="18" t="str">
        <f t="shared" si="41"/>
        <v/>
      </c>
      <c r="BA85"/>
    </row>
    <row r="86" spans="1:53" ht="15.75" x14ac:dyDescent="0.5">
      <c r="A86" s="19" t="s">
        <v>204</v>
      </c>
      <c r="B86" s="19" t="s">
        <v>205</v>
      </c>
      <c r="C86" s="18" t="s">
        <v>68</v>
      </c>
      <c r="D86" s="21" t="s">
        <v>55</v>
      </c>
      <c r="E86" s="17" t="s">
        <v>116</v>
      </c>
      <c r="F86" s="15" t="s">
        <v>206</v>
      </c>
      <c r="G86" s="20" t="s">
        <v>853</v>
      </c>
      <c r="K86" s="44">
        <v>3</v>
      </c>
      <c r="L86" s="18" t="s">
        <v>97</v>
      </c>
      <c r="M86" s="44">
        <v>6</v>
      </c>
      <c r="N86" s="44">
        <v>53</v>
      </c>
      <c r="Q86" s="18" t="s">
        <v>59</v>
      </c>
      <c r="R86" s="44">
        <v>1</v>
      </c>
      <c r="S86" s="44">
        <v>1</v>
      </c>
      <c r="T86" s="44">
        <v>1</v>
      </c>
      <c r="U86" s="44"/>
      <c r="V86" s="44"/>
      <c r="W86" s="44"/>
      <c r="X86" s="44"/>
      <c r="Y86" s="16"/>
      <c r="AA86" s="43">
        <f t="shared" si="22"/>
        <v>3</v>
      </c>
      <c r="AB86" s="18" t="s">
        <v>9</v>
      </c>
      <c r="AC86" s="18" t="s">
        <v>59</v>
      </c>
      <c r="AD86" s="16" t="s">
        <v>9</v>
      </c>
      <c r="AE86" s="18" t="s">
        <v>9</v>
      </c>
      <c r="AF86" s="18" t="str">
        <f t="shared" si="23"/>
        <v>X</v>
      </c>
      <c r="AG86" s="18" t="str">
        <f t="shared" si="24"/>
        <v/>
      </c>
      <c r="AH86" s="18">
        <f t="shared" si="25"/>
        <v>0</v>
      </c>
      <c r="AI86" s="18" t="str">
        <f t="shared" si="26"/>
        <v>X</v>
      </c>
      <c r="AJ86" s="18" t="str">
        <f t="shared" si="27"/>
        <v/>
      </c>
      <c r="AK86" s="18" t="str">
        <f>IF(Tabuľka2[[#This Row],[Total food cost]] = 3, "X", "")</f>
        <v>X</v>
      </c>
      <c r="AL86" s="18" t="str">
        <f t="shared" si="28"/>
        <v>X</v>
      </c>
      <c r="AM86" s="18">
        <f t="shared" si="29"/>
        <v>0</v>
      </c>
      <c r="AN86" s="18" t="str">
        <f t="shared" si="30"/>
        <v>X</v>
      </c>
      <c r="AO86" s="18" t="str">
        <f t="shared" si="31"/>
        <v/>
      </c>
      <c r="AP86" s="18" t="str">
        <f t="shared" si="32"/>
        <v/>
      </c>
      <c r="AQ86" s="18" t="str">
        <f t="shared" si="42"/>
        <v/>
      </c>
      <c r="AR86" s="18" t="str">
        <f t="shared" si="33"/>
        <v>X</v>
      </c>
      <c r="AS86" s="18" t="str">
        <f t="shared" si="34"/>
        <v/>
      </c>
      <c r="AT86" s="18" t="str">
        <f t="shared" si="35"/>
        <v/>
      </c>
      <c r="AU86" s="18" t="str">
        <f t="shared" si="36"/>
        <v>X</v>
      </c>
      <c r="AV86" s="18" t="str">
        <f t="shared" si="37"/>
        <v/>
      </c>
      <c r="AW86" s="18" t="str">
        <f t="shared" si="38"/>
        <v/>
      </c>
      <c r="AX86" s="18" t="str">
        <f t="shared" si="39"/>
        <v/>
      </c>
      <c r="AY86" s="18" t="str">
        <f t="shared" si="40"/>
        <v>X</v>
      </c>
      <c r="AZ86" s="18" t="str">
        <f t="shared" si="41"/>
        <v>X</v>
      </c>
      <c r="BA86"/>
    </row>
    <row r="87" spans="1:53" ht="15.75" x14ac:dyDescent="0.5">
      <c r="A87" s="20" t="s">
        <v>468</v>
      </c>
      <c r="B87" s="20" t="s">
        <v>469</v>
      </c>
      <c r="C87" s="18" t="s">
        <v>502</v>
      </c>
      <c r="D87" s="37" t="s">
        <v>55</v>
      </c>
      <c r="E87" s="17" t="s">
        <v>116</v>
      </c>
      <c r="F87" s="15" t="s">
        <v>209</v>
      </c>
      <c r="G87" s="20" t="s">
        <v>828</v>
      </c>
      <c r="K87" s="44">
        <v>3</v>
      </c>
      <c r="L87" s="18" t="s">
        <v>65</v>
      </c>
      <c r="M87" s="44">
        <v>2</v>
      </c>
      <c r="N87" s="44">
        <v>56</v>
      </c>
      <c r="O87" s="18" t="s">
        <v>59</v>
      </c>
      <c r="P87" s="18" t="s">
        <v>59</v>
      </c>
      <c r="Q87" s="18" t="s">
        <v>59</v>
      </c>
      <c r="R87" s="44">
        <v>2</v>
      </c>
      <c r="S87" s="44"/>
      <c r="T87" s="44"/>
      <c r="U87" s="44"/>
      <c r="V87" s="44"/>
      <c r="W87" s="44"/>
      <c r="X87" s="44"/>
      <c r="Y87" s="16"/>
      <c r="AA87" s="43">
        <f t="shared" si="22"/>
        <v>2</v>
      </c>
      <c r="AB87" s="18" t="s">
        <v>9</v>
      </c>
      <c r="AC87" s="18" t="s">
        <v>9</v>
      </c>
      <c r="AD87" s="16" t="s">
        <v>9</v>
      </c>
      <c r="AE87" s="18" t="s">
        <v>9</v>
      </c>
      <c r="AF87" s="18" t="str">
        <f t="shared" si="23"/>
        <v>X</v>
      </c>
      <c r="AG87" s="18" t="str">
        <f t="shared" si="24"/>
        <v>X</v>
      </c>
      <c r="AH87" s="18">
        <f t="shared" si="25"/>
        <v>0</v>
      </c>
      <c r="AI87" s="18" t="str">
        <f t="shared" si="26"/>
        <v/>
      </c>
      <c r="AJ87" s="18" t="str">
        <f t="shared" si="27"/>
        <v/>
      </c>
      <c r="AK87" s="18" t="str">
        <f>IF(Tabuľka2[[#This Row],[Total food cost]] = 3, "X", "")</f>
        <v/>
      </c>
      <c r="AL87" s="18" t="str">
        <f t="shared" si="28"/>
        <v>X</v>
      </c>
      <c r="AM87" s="18">
        <f t="shared" si="29"/>
        <v>0</v>
      </c>
      <c r="AN87" s="18" t="str">
        <f t="shared" si="30"/>
        <v/>
      </c>
      <c r="AO87" s="18" t="str">
        <f t="shared" si="31"/>
        <v>X</v>
      </c>
      <c r="AP87" s="18" t="str">
        <f t="shared" si="32"/>
        <v/>
      </c>
      <c r="AQ87" s="18" t="str">
        <f t="shared" si="42"/>
        <v/>
      </c>
      <c r="AR87" s="18" t="str">
        <f t="shared" si="33"/>
        <v/>
      </c>
      <c r="AS87" s="18" t="str">
        <f t="shared" si="34"/>
        <v/>
      </c>
      <c r="AT87" s="18" t="str">
        <f t="shared" si="35"/>
        <v/>
      </c>
      <c r="AU87" s="18" t="str">
        <f t="shared" si="36"/>
        <v/>
      </c>
      <c r="AV87" s="18" t="str">
        <f t="shared" si="37"/>
        <v/>
      </c>
      <c r="AW87" s="18" t="str">
        <f t="shared" si="38"/>
        <v/>
      </c>
      <c r="AX87" s="18" t="str">
        <f t="shared" si="39"/>
        <v/>
      </c>
      <c r="AY87" s="18" t="str">
        <f t="shared" si="40"/>
        <v/>
      </c>
      <c r="AZ87" s="18" t="str">
        <f t="shared" si="41"/>
        <v/>
      </c>
      <c r="BA87"/>
    </row>
    <row r="88" spans="1:53" ht="15.75" x14ac:dyDescent="0.5">
      <c r="A88" s="19" t="s">
        <v>210</v>
      </c>
      <c r="B88" s="19" t="s">
        <v>211</v>
      </c>
      <c r="C88" s="18" t="s">
        <v>68</v>
      </c>
      <c r="D88" s="21" t="s">
        <v>55</v>
      </c>
      <c r="E88" s="14" t="s">
        <v>104</v>
      </c>
      <c r="F88" s="15" t="s">
        <v>128</v>
      </c>
      <c r="G88" s="20"/>
      <c r="K88" s="44">
        <v>3</v>
      </c>
      <c r="L88" s="18" t="s">
        <v>85</v>
      </c>
      <c r="M88" s="44">
        <v>4</v>
      </c>
      <c r="N88" s="44">
        <v>23</v>
      </c>
      <c r="O88" s="18" t="s">
        <v>59</v>
      </c>
      <c r="P88" s="18" t="s">
        <v>59</v>
      </c>
      <c r="Q88" s="18" t="s">
        <v>59</v>
      </c>
      <c r="R88" s="44">
        <v>1</v>
      </c>
      <c r="S88" s="44">
        <v>1</v>
      </c>
      <c r="T88" s="44"/>
      <c r="U88" s="44">
        <v>1</v>
      </c>
      <c r="V88" s="44"/>
      <c r="W88" s="44"/>
      <c r="X88" s="44"/>
      <c r="Y88" s="16" t="s">
        <v>59</v>
      </c>
      <c r="AA88" s="43">
        <f t="shared" si="22"/>
        <v>1</v>
      </c>
      <c r="AB88" s="18" t="s">
        <v>9</v>
      </c>
      <c r="AC88" s="18" t="s">
        <v>9</v>
      </c>
      <c r="AD88" s="16" t="s">
        <v>9</v>
      </c>
      <c r="AE88" s="18" t="s">
        <v>9</v>
      </c>
      <c r="AF88" s="18" t="str">
        <f t="shared" si="23"/>
        <v>X</v>
      </c>
      <c r="AG88" s="18" t="str">
        <f t="shared" si="24"/>
        <v>X</v>
      </c>
      <c r="AH88" s="18">
        <f t="shared" si="25"/>
        <v>0</v>
      </c>
      <c r="AI88" s="18" t="str">
        <f t="shared" si="26"/>
        <v>X</v>
      </c>
      <c r="AJ88" s="18" t="str">
        <f t="shared" si="27"/>
        <v/>
      </c>
      <c r="AK88" s="18" t="str">
        <f>IF(Tabuľka2[[#This Row],[Total food cost]] = 3, "X", "")</f>
        <v/>
      </c>
      <c r="AL88" s="18" t="str">
        <f t="shared" si="28"/>
        <v/>
      </c>
      <c r="AM88" s="18">
        <f t="shared" si="29"/>
        <v>0</v>
      </c>
      <c r="AN88" s="18" t="str">
        <f t="shared" si="30"/>
        <v/>
      </c>
      <c r="AO88" s="18" t="str">
        <f t="shared" si="31"/>
        <v/>
      </c>
      <c r="AP88" s="18" t="str">
        <f t="shared" si="32"/>
        <v/>
      </c>
      <c r="AQ88" s="18" t="str">
        <f t="shared" si="42"/>
        <v/>
      </c>
      <c r="AR88" s="18" t="str">
        <f t="shared" si="33"/>
        <v/>
      </c>
      <c r="AS88" s="18" t="str">
        <f t="shared" si="34"/>
        <v/>
      </c>
      <c r="AT88" s="18" t="str">
        <f t="shared" si="35"/>
        <v>X</v>
      </c>
      <c r="AU88" s="18" t="str">
        <f t="shared" si="36"/>
        <v/>
      </c>
      <c r="AV88" s="18" t="str">
        <f t="shared" si="37"/>
        <v/>
      </c>
      <c r="AW88" s="18" t="str">
        <f t="shared" si="38"/>
        <v/>
      </c>
      <c r="AX88" s="18" t="str">
        <f t="shared" si="39"/>
        <v>X</v>
      </c>
      <c r="AY88" s="18" t="str">
        <f t="shared" si="40"/>
        <v/>
      </c>
      <c r="AZ88" s="18" t="str">
        <f t="shared" si="41"/>
        <v>X</v>
      </c>
      <c r="BA88"/>
    </row>
    <row r="89" spans="1:53" ht="15.75" x14ac:dyDescent="0.5">
      <c r="A89" s="20" t="s">
        <v>470</v>
      </c>
      <c r="B89" s="20" t="s">
        <v>471</v>
      </c>
      <c r="C89" s="18" t="s">
        <v>502</v>
      </c>
      <c r="D89" s="21" t="s">
        <v>55</v>
      </c>
      <c r="E89" s="14" t="s">
        <v>79</v>
      </c>
      <c r="F89" s="15" t="s">
        <v>411</v>
      </c>
      <c r="G89" s="20" t="s">
        <v>812</v>
      </c>
      <c r="K89" s="44">
        <v>5</v>
      </c>
      <c r="L89" s="18" t="s">
        <v>73</v>
      </c>
      <c r="M89" s="44">
        <v>2</v>
      </c>
      <c r="N89" s="44">
        <v>135</v>
      </c>
      <c r="O89" s="18" t="s">
        <v>59</v>
      </c>
      <c r="P89" s="18" t="s">
        <v>59</v>
      </c>
      <c r="Q89" s="18" t="s">
        <v>59</v>
      </c>
      <c r="R89" s="44"/>
      <c r="S89" s="44"/>
      <c r="T89" s="44"/>
      <c r="U89" s="44"/>
      <c r="V89" s="44">
        <v>1</v>
      </c>
      <c r="W89" s="44"/>
      <c r="X89" s="44">
        <v>2</v>
      </c>
      <c r="Y89" s="16"/>
      <c r="AA89" s="43">
        <f t="shared" si="22"/>
        <v>3</v>
      </c>
      <c r="AB89" s="18" t="s">
        <v>9</v>
      </c>
      <c r="AC89" s="18" t="s">
        <v>9</v>
      </c>
      <c r="AD89" s="16" t="s">
        <v>9</v>
      </c>
      <c r="AE89" s="18" t="s">
        <v>9</v>
      </c>
      <c r="AF89" s="18" t="str">
        <f t="shared" si="23"/>
        <v/>
      </c>
      <c r="AG89" s="18" t="str">
        <f t="shared" si="24"/>
        <v>X</v>
      </c>
      <c r="AH89" s="18">
        <f t="shared" si="25"/>
        <v>0</v>
      </c>
      <c r="AI89" s="18" t="str">
        <f t="shared" si="26"/>
        <v/>
      </c>
      <c r="AJ89" s="18" t="str">
        <f t="shared" si="27"/>
        <v/>
      </c>
      <c r="AK89" s="18" t="str">
        <f>IF(Tabuľka2[[#This Row],[Total food cost]] = 3, "X", "")</f>
        <v>X</v>
      </c>
      <c r="AL89" s="18" t="str">
        <f t="shared" si="28"/>
        <v/>
      </c>
      <c r="AM89" s="18">
        <f t="shared" si="29"/>
        <v>0</v>
      </c>
      <c r="AN89" s="18" t="str">
        <f t="shared" si="30"/>
        <v/>
      </c>
      <c r="AO89" s="18" t="str">
        <f t="shared" si="31"/>
        <v/>
      </c>
      <c r="AP89" s="18" t="str">
        <f t="shared" si="32"/>
        <v/>
      </c>
      <c r="AQ89" s="18" t="str">
        <f t="shared" si="42"/>
        <v>X</v>
      </c>
      <c r="AR89" s="18" t="str">
        <f t="shared" si="33"/>
        <v/>
      </c>
      <c r="AS89" s="18" t="str">
        <f t="shared" si="34"/>
        <v>X</v>
      </c>
      <c r="AT89" s="18" t="str">
        <f t="shared" si="35"/>
        <v/>
      </c>
      <c r="AU89" s="18" t="str">
        <f t="shared" si="36"/>
        <v>X</v>
      </c>
      <c r="AV89" s="18" t="str">
        <f t="shared" si="37"/>
        <v/>
      </c>
      <c r="AW89" s="18" t="str">
        <f t="shared" si="38"/>
        <v>X</v>
      </c>
      <c r="AX89" s="18" t="str">
        <f t="shared" si="39"/>
        <v/>
      </c>
      <c r="AY89" s="18" t="str">
        <f t="shared" si="40"/>
        <v/>
      </c>
      <c r="AZ89" s="18" t="str">
        <f t="shared" si="41"/>
        <v/>
      </c>
      <c r="BA89"/>
    </row>
    <row r="90" spans="1:53" ht="15.75" x14ac:dyDescent="0.5">
      <c r="A90" s="19" t="s">
        <v>212</v>
      </c>
      <c r="B90" s="19" t="s">
        <v>213</v>
      </c>
      <c r="C90" s="18" t="s">
        <v>68</v>
      </c>
      <c r="D90" s="21" t="s">
        <v>95</v>
      </c>
      <c r="E90" s="17" t="s">
        <v>10</v>
      </c>
      <c r="F90" s="15" t="s">
        <v>214</v>
      </c>
      <c r="G90" s="20"/>
      <c r="I90" s="18" t="s">
        <v>59</v>
      </c>
      <c r="K90" s="44">
        <v>3</v>
      </c>
      <c r="L90" s="18" t="s">
        <v>58</v>
      </c>
      <c r="M90" s="44">
        <v>4</v>
      </c>
      <c r="N90" s="44">
        <v>38</v>
      </c>
      <c r="P90" s="18" t="s">
        <v>59</v>
      </c>
      <c r="Q90" s="18" t="s">
        <v>59</v>
      </c>
      <c r="R90" s="44">
        <v>1</v>
      </c>
      <c r="S90" s="44">
        <v>1</v>
      </c>
      <c r="T90" s="44"/>
      <c r="U90" s="44">
        <v>1</v>
      </c>
      <c r="V90" s="44"/>
      <c r="W90" s="44"/>
      <c r="X90" s="44"/>
      <c r="Y90" s="16" t="s">
        <v>59</v>
      </c>
      <c r="AA90" s="43">
        <f t="shared" si="22"/>
        <v>1</v>
      </c>
      <c r="AB90" s="18" t="s">
        <v>9</v>
      </c>
      <c r="AC90" s="18" t="s">
        <v>9</v>
      </c>
      <c r="AD90" s="16" t="s">
        <v>9</v>
      </c>
      <c r="AE90" s="18" t="s">
        <v>9</v>
      </c>
      <c r="AF90" s="18" t="str">
        <f t="shared" si="23"/>
        <v>X</v>
      </c>
      <c r="AG90" s="18" t="str">
        <f t="shared" si="24"/>
        <v>X</v>
      </c>
      <c r="AH90" s="18" t="str">
        <f t="shared" si="25"/>
        <v>X</v>
      </c>
      <c r="AI90" s="18" t="str">
        <f t="shared" si="26"/>
        <v>X</v>
      </c>
      <c r="AJ90" s="18" t="str">
        <f t="shared" si="27"/>
        <v>X</v>
      </c>
      <c r="AK90" s="18" t="str">
        <f>IF(Tabuľka2[[#This Row],[Total food cost]] = 3, "X", "")</f>
        <v/>
      </c>
      <c r="AL90" s="18" t="str">
        <f t="shared" si="28"/>
        <v/>
      </c>
      <c r="AM90" s="18">
        <f t="shared" si="29"/>
        <v>0</v>
      </c>
      <c r="AN90" s="18" t="str">
        <f t="shared" si="30"/>
        <v/>
      </c>
      <c r="AO90" s="18" t="str">
        <f t="shared" si="31"/>
        <v/>
      </c>
      <c r="AP90" s="18" t="str">
        <f t="shared" si="32"/>
        <v/>
      </c>
      <c r="AQ90" s="18" t="str">
        <f t="shared" si="42"/>
        <v/>
      </c>
      <c r="AR90" s="18" t="str">
        <f t="shared" si="33"/>
        <v>X</v>
      </c>
      <c r="AS90" s="18" t="str">
        <f t="shared" si="34"/>
        <v/>
      </c>
      <c r="AT90" s="18" t="str">
        <f t="shared" si="35"/>
        <v/>
      </c>
      <c r="AU90" s="18" t="str">
        <f t="shared" si="36"/>
        <v/>
      </c>
      <c r="AV90" s="18" t="str">
        <f t="shared" si="37"/>
        <v/>
      </c>
      <c r="AW90" s="18" t="str">
        <f t="shared" si="38"/>
        <v/>
      </c>
      <c r="AX90" s="18" t="str">
        <f t="shared" si="39"/>
        <v>X</v>
      </c>
      <c r="AY90" s="18" t="str">
        <f t="shared" si="40"/>
        <v/>
      </c>
      <c r="AZ90" s="18" t="str">
        <f t="shared" si="41"/>
        <v/>
      </c>
      <c r="BA90"/>
    </row>
    <row r="91" spans="1:53" ht="15.75" x14ac:dyDescent="0.5">
      <c r="A91" s="19" t="s">
        <v>217</v>
      </c>
      <c r="B91" s="19" t="s">
        <v>218</v>
      </c>
      <c r="C91" s="18" t="s">
        <v>68</v>
      </c>
      <c r="D91" s="21" t="s">
        <v>95</v>
      </c>
      <c r="E91" s="14" t="s">
        <v>10</v>
      </c>
      <c r="F91" s="15" t="s">
        <v>219</v>
      </c>
      <c r="G91" s="20"/>
      <c r="I91" s="18" t="s">
        <v>59</v>
      </c>
      <c r="K91" s="44">
        <v>5</v>
      </c>
      <c r="L91" s="18" t="s">
        <v>58</v>
      </c>
      <c r="M91" s="44">
        <v>2</v>
      </c>
      <c r="N91" s="44">
        <v>46</v>
      </c>
      <c r="P91" s="18" t="s">
        <v>59</v>
      </c>
      <c r="R91" s="44">
        <v>1</v>
      </c>
      <c r="S91" s="44"/>
      <c r="T91" s="44"/>
      <c r="U91" s="44"/>
      <c r="V91" s="44"/>
      <c r="W91" s="44"/>
      <c r="X91" s="44"/>
      <c r="Y91" s="16"/>
      <c r="AA91" s="43">
        <f t="shared" si="22"/>
        <v>1</v>
      </c>
      <c r="AB91" s="18" t="s">
        <v>9</v>
      </c>
      <c r="AC91" s="18" t="s">
        <v>9</v>
      </c>
      <c r="AD91" s="16" t="s">
        <v>9</v>
      </c>
      <c r="AE91" s="18" t="s">
        <v>9</v>
      </c>
      <c r="AF91" s="18" t="str">
        <f t="shared" si="23"/>
        <v/>
      </c>
      <c r="AG91" s="18" t="str">
        <f t="shared" si="24"/>
        <v/>
      </c>
      <c r="AH91" s="18" t="str">
        <f t="shared" si="25"/>
        <v>X</v>
      </c>
      <c r="AI91" s="18" t="str">
        <f t="shared" si="26"/>
        <v/>
      </c>
      <c r="AJ91" s="18" t="str">
        <f t="shared" si="27"/>
        <v>X</v>
      </c>
      <c r="AK91" s="18" t="str">
        <f>IF(Tabuľka2[[#This Row],[Total food cost]] = 3, "X", "")</f>
        <v/>
      </c>
      <c r="AL91" s="18" t="str">
        <f t="shared" si="28"/>
        <v/>
      </c>
      <c r="AM91" s="18">
        <f t="shared" si="29"/>
        <v>0</v>
      </c>
      <c r="AN91" s="18" t="str">
        <f t="shared" si="30"/>
        <v/>
      </c>
      <c r="AO91" s="18" t="str">
        <f t="shared" si="31"/>
        <v>X</v>
      </c>
      <c r="AP91" s="18" t="str">
        <f t="shared" si="32"/>
        <v/>
      </c>
      <c r="AQ91" s="18" t="str">
        <f t="shared" si="42"/>
        <v/>
      </c>
      <c r="AR91" s="18" t="str">
        <f t="shared" si="33"/>
        <v>X</v>
      </c>
      <c r="AS91" s="18" t="str">
        <f t="shared" si="34"/>
        <v/>
      </c>
      <c r="AT91" s="18" t="str">
        <f t="shared" si="35"/>
        <v/>
      </c>
      <c r="AU91" s="18" t="str">
        <f t="shared" si="36"/>
        <v/>
      </c>
      <c r="AV91" s="18" t="str">
        <f t="shared" si="37"/>
        <v>X</v>
      </c>
      <c r="AW91" s="18" t="str">
        <f t="shared" si="38"/>
        <v/>
      </c>
      <c r="AX91" s="18" t="str">
        <f t="shared" si="39"/>
        <v/>
      </c>
      <c r="AY91" s="18" t="str">
        <f t="shared" si="40"/>
        <v/>
      </c>
      <c r="AZ91" s="18" t="str">
        <f t="shared" si="41"/>
        <v/>
      </c>
      <c r="BA91"/>
    </row>
    <row r="92" spans="1:53" ht="15.75" x14ac:dyDescent="0.5">
      <c r="A92" s="20" t="s">
        <v>472</v>
      </c>
      <c r="B92" s="20" t="s">
        <v>473</v>
      </c>
      <c r="C92" s="18" t="s">
        <v>502</v>
      </c>
      <c r="D92" s="21" t="s">
        <v>55</v>
      </c>
      <c r="E92" s="17" t="s">
        <v>71</v>
      </c>
      <c r="F92" s="15" t="s">
        <v>474</v>
      </c>
      <c r="G92" s="20" t="s">
        <v>818</v>
      </c>
      <c r="K92" s="44">
        <v>1</v>
      </c>
      <c r="L92" s="18" t="s">
        <v>85</v>
      </c>
      <c r="M92" s="44">
        <v>4</v>
      </c>
      <c r="N92" s="44">
        <v>18</v>
      </c>
      <c r="Q92" s="18" t="s">
        <v>59</v>
      </c>
      <c r="R92" s="44">
        <v>1</v>
      </c>
      <c r="S92" s="44"/>
      <c r="T92" s="44"/>
      <c r="U92" s="44"/>
      <c r="V92" s="44"/>
      <c r="W92" s="44"/>
      <c r="X92" s="44"/>
      <c r="Y92" s="16"/>
      <c r="AA92" s="43">
        <f t="shared" si="22"/>
        <v>1</v>
      </c>
      <c r="AB92" s="18" t="s">
        <v>59</v>
      </c>
      <c r="AC92" s="18" t="s">
        <v>9</v>
      </c>
      <c r="AD92" s="16" t="s">
        <v>9</v>
      </c>
      <c r="AE92" s="18" t="s">
        <v>59</v>
      </c>
      <c r="AF92" s="18" t="str">
        <f t="shared" si="23"/>
        <v>X</v>
      </c>
      <c r="AG92" s="18" t="str">
        <f t="shared" si="24"/>
        <v/>
      </c>
      <c r="AH92" s="18">
        <f t="shared" si="25"/>
        <v>0</v>
      </c>
      <c r="AI92" s="18" t="str">
        <f t="shared" si="26"/>
        <v/>
      </c>
      <c r="AJ92" s="18" t="str">
        <f t="shared" si="27"/>
        <v/>
      </c>
      <c r="AK92" s="18" t="str">
        <f>IF(Tabuľka2[[#This Row],[Total food cost]] = 3, "X", "")</f>
        <v/>
      </c>
      <c r="AL92" s="18" t="str">
        <f t="shared" si="28"/>
        <v/>
      </c>
      <c r="AM92" s="18">
        <f t="shared" si="29"/>
        <v>0</v>
      </c>
      <c r="AN92" s="18" t="str">
        <f t="shared" si="30"/>
        <v/>
      </c>
      <c r="AO92" s="18" t="str">
        <f t="shared" si="31"/>
        <v>X</v>
      </c>
      <c r="AP92" s="18" t="str">
        <f t="shared" si="32"/>
        <v/>
      </c>
      <c r="AQ92" s="18" t="str">
        <f t="shared" si="42"/>
        <v/>
      </c>
      <c r="AR92" s="18" t="str">
        <f t="shared" si="33"/>
        <v/>
      </c>
      <c r="AS92" s="18" t="str">
        <f t="shared" si="34"/>
        <v/>
      </c>
      <c r="AT92" s="18" t="str">
        <f t="shared" si="35"/>
        <v>X</v>
      </c>
      <c r="AU92" s="18" t="str">
        <f t="shared" si="36"/>
        <v/>
      </c>
      <c r="AV92" s="18" t="str">
        <f t="shared" si="37"/>
        <v/>
      </c>
      <c r="AW92" s="18" t="str">
        <f t="shared" si="38"/>
        <v/>
      </c>
      <c r="AX92" s="18" t="str">
        <f t="shared" si="39"/>
        <v/>
      </c>
      <c r="AY92" s="18" t="str">
        <f t="shared" si="40"/>
        <v>X</v>
      </c>
      <c r="AZ92" s="18" t="str">
        <f t="shared" si="41"/>
        <v>X</v>
      </c>
      <c r="BA92"/>
    </row>
    <row r="93" spans="1:53" ht="15.75" x14ac:dyDescent="0.5">
      <c r="A93" s="20" t="s">
        <v>479</v>
      </c>
      <c r="B93" s="20" t="s">
        <v>480</v>
      </c>
      <c r="C93" s="18" t="s">
        <v>502</v>
      </c>
      <c r="D93" s="21" t="s">
        <v>55</v>
      </c>
      <c r="E93" s="14" t="s">
        <v>88</v>
      </c>
      <c r="F93" s="15" t="s">
        <v>186</v>
      </c>
      <c r="G93" s="20" t="s">
        <v>826</v>
      </c>
      <c r="H93" s="18" t="s">
        <v>59</v>
      </c>
      <c r="K93" s="44">
        <v>3</v>
      </c>
      <c r="L93" s="18" t="s">
        <v>73</v>
      </c>
      <c r="M93" s="44">
        <v>2</v>
      </c>
      <c r="N93" s="44">
        <v>79</v>
      </c>
      <c r="O93" s="18" t="s">
        <v>59</v>
      </c>
      <c r="R93" s="44"/>
      <c r="S93" s="44"/>
      <c r="T93" s="44"/>
      <c r="U93" s="44"/>
      <c r="V93" s="44">
        <v>1</v>
      </c>
      <c r="W93" s="44"/>
      <c r="X93" s="44"/>
      <c r="Y93" s="16"/>
      <c r="AA93" s="43">
        <f t="shared" si="22"/>
        <v>1</v>
      </c>
      <c r="AB93" s="18" t="s">
        <v>9</v>
      </c>
      <c r="AC93" s="18" t="s">
        <v>9</v>
      </c>
      <c r="AD93" s="16" t="s">
        <v>59</v>
      </c>
      <c r="AE93" s="18" t="s">
        <v>9</v>
      </c>
      <c r="AF93" s="18" t="str">
        <f t="shared" si="23"/>
        <v>X</v>
      </c>
      <c r="AG93" s="18" t="str">
        <f t="shared" si="24"/>
        <v/>
      </c>
      <c r="AH93" s="18">
        <f t="shared" si="25"/>
        <v>0</v>
      </c>
      <c r="AI93" s="18" t="str">
        <f t="shared" si="26"/>
        <v/>
      </c>
      <c r="AJ93" s="18" t="str">
        <f t="shared" si="27"/>
        <v>X</v>
      </c>
      <c r="AK93" s="18" t="str">
        <f>IF(Tabuľka2[[#This Row],[Total food cost]] = 3, "X", "")</f>
        <v/>
      </c>
      <c r="AL93" s="18" t="str">
        <f t="shared" si="28"/>
        <v/>
      </c>
      <c r="AM93" s="18" t="str">
        <f t="shared" si="29"/>
        <v>X</v>
      </c>
      <c r="AN93" s="18" t="str">
        <f t="shared" si="30"/>
        <v/>
      </c>
      <c r="AO93" s="18" t="str">
        <f t="shared" si="31"/>
        <v/>
      </c>
      <c r="AP93" s="18" t="str">
        <f t="shared" si="32"/>
        <v>X</v>
      </c>
      <c r="AQ93" s="18" t="str">
        <f t="shared" si="42"/>
        <v>X</v>
      </c>
      <c r="AR93" s="18" t="str">
        <f t="shared" si="33"/>
        <v/>
      </c>
      <c r="AS93" s="18" t="str">
        <f t="shared" si="34"/>
        <v/>
      </c>
      <c r="AT93" s="18" t="str">
        <f t="shared" si="35"/>
        <v/>
      </c>
      <c r="AU93" s="18" t="str">
        <f t="shared" si="36"/>
        <v>X</v>
      </c>
      <c r="AV93" s="18" t="str">
        <f t="shared" si="37"/>
        <v/>
      </c>
      <c r="AW93" s="18" t="str">
        <f t="shared" si="38"/>
        <v>X</v>
      </c>
      <c r="AX93" s="18" t="str">
        <f t="shared" si="39"/>
        <v/>
      </c>
      <c r="AY93" s="18" t="str">
        <f t="shared" si="40"/>
        <v/>
      </c>
      <c r="AZ93" s="18" t="str">
        <f t="shared" si="41"/>
        <v/>
      </c>
      <c r="BA93"/>
    </row>
    <row r="94" spans="1:53" ht="15.75" x14ac:dyDescent="0.5">
      <c r="A94" s="19" t="s">
        <v>220</v>
      </c>
      <c r="B94" s="19" t="s">
        <v>221</v>
      </c>
      <c r="C94" s="18" t="s">
        <v>68</v>
      </c>
      <c r="D94" s="18" t="s">
        <v>83</v>
      </c>
      <c r="E94" s="17" t="s">
        <v>116</v>
      </c>
      <c r="F94" s="15" t="s">
        <v>222</v>
      </c>
      <c r="G94" s="20" t="s">
        <v>855</v>
      </c>
      <c r="J94" s="18" t="s">
        <v>59</v>
      </c>
      <c r="K94" s="44">
        <v>4</v>
      </c>
      <c r="L94" s="18" t="s">
        <v>58</v>
      </c>
      <c r="M94" s="44">
        <v>2</v>
      </c>
      <c r="N94" s="44">
        <v>21</v>
      </c>
      <c r="O94" s="18" t="s">
        <v>59</v>
      </c>
      <c r="R94" s="44"/>
      <c r="S94" s="44">
        <v>2</v>
      </c>
      <c r="T94" s="44"/>
      <c r="U94" s="44"/>
      <c r="V94" s="44"/>
      <c r="W94" s="44"/>
      <c r="X94" s="44"/>
      <c r="Y94" s="16"/>
      <c r="AA94" s="43">
        <f t="shared" si="22"/>
        <v>2</v>
      </c>
      <c r="AB94" s="18" t="s">
        <v>9</v>
      </c>
      <c r="AC94" s="18" t="s">
        <v>59</v>
      </c>
      <c r="AD94" s="16" t="s">
        <v>9</v>
      </c>
      <c r="AE94" s="18" t="s">
        <v>9</v>
      </c>
      <c r="AF94" s="18" t="str">
        <f t="shared" si="23"/>
        <v/>
      </c>
      <c r="AG94" s="18" t="str">
        <f t="shared" si="24"/>
        <v/>
      </c>
      <c r="AH94" s="18">
        <f t="shared" si="25"/>
        <v>0</v>
      </c>
      <c r="AI94" s="18" t="str">
        <f t="shared" si="26"/>
        <v>X</v>
      </c>
      <c r="AJ94" s="18" t="str">
        <f t="shared" si="27"/>
        <v/>
      </c>
      <c r="AK94" s="18" t="str">
        <f>IF(Tabuľka2[[#This Row],[Total food cost]] = 3, "X", "")</f>
        <v/>
      </c>
      <c r="AL94" s="18" t="str">
        <f t="shared" si="28"/>
        <v/>
      </c>
      <c r="AM94" s="18">
        <f t="shared" si="29"/>
        <v>0</v>
      </c>
      <c r="AN94" s="18" t="str">
        <f t="shared" si="30"/>
        <v/>
      </c>
      <c r="AO94" s="18" t="str">
        <f t="shared" si="31"/>
        <v/>
      </c>
      <c r="AP94" s="18" t="str">
        <f t="shared" si="32"/>
        <v>X</v>
      </c>
      <c r="AQ94" s="18" t="str">
        <f t="shared" si="42"/>
        <v/>
      </c>
      <c r="AR94" s="18" t="str">
        <f t="shared" si="33"/>
        <v>X</v>
      </c>
      <c r="AS94" s="18" t="str">
        <f t="shared" si="34"/>
        <v/>
      </c>
      <c r="AT94" s="18" t="str">
        <f t="shared" si="35"/>
        <v>X</v>
      </c>
      <c r="AU94" s="18" t="str">
        <f t="shared" si="36"/>
        <v/>
      </c>
      <c r="AV94" s="18" t="str">
        <f t="shared" si="37"/>
        <v/>
      </c>
      <c r="AW94" s="18" t="str">
        <f t="shared" si="38"/>
        <v/>
      </c>
      <c r="AX94" s="18" t="str">
        <f t="shared" si="39"/>
        <v/>
      </c>
      <c r="AY94" s="18" t="str">
        <f t="shared" si="40"/>
        <v/>
      </c>
      <c r="AZ94" s="18" t="str">
        <f t="shared" si="41"/>
        <v/>
      </c>
      <c r="BA94"/>
    </row>
    <row r="95" spans="1:53" ht="15.75" x14ac:dyDescent="0.5">
      <c r="A95" s="20" t="s">
        <v>481</v>
      </c>
      <c r="B95" s="20" t="s">
        <v>482</v>
      </c>
      <c r="C95" s="18" t="s">
        <v>502</v>
      </c>
      <c r="D95" s="18" t="s">
        <v>55</v>
      </c>
      <c r="E95" s="17" t="s">
        <v>10</v>
      </c>
      <c r="F95" s="15" t="s">
        <v>483</v>
      </c>
      <c r="G95" s="20" t="s">
        <v>824</v>
      </c>
      <c r="I95" s="18" t="s">
        <v>59</v>
      </c>
      <c r="K95" s="44">
        <v>3</v>
      </c>
      <c r="L95" s="18" t="s">
        <v>65</v>
      </c>
      <c r="M95" s="44">
        <v>3</v>
      </c>
      <c r="N95" s="44">
        <v>23</v>
      </c>
      <c r="O95" s="18" t="s">
        <v>59</v>
      </c>
      <c r="P95" s="18" t="s">
        <v>59</v>
      </c>
      <c r="R95" s="44">
        <v>1</v>
      </c>
      <c r="S95" s="44">
        <v>1</v>
      </c>
      <c r="T95" s="44"/>
      <c r="U95" s="44"/>
      <c r="V95" s="44"/>
      <c r="W95" s="44"/>
      <c r="X95" s="44"/>
      <c r="Y95" s="16"/>
      <c r="AA95" s="43">
        <f t="shared" si="22"/>
        <v>2</v>
      </c>
      <c r="AB95" s="18" t="s">
        <v>59</v>
      </c>
      <c r="AC95" s="18" t="s">
        <v>9</v>
      </c>
      <c r="AD95" s="16" t="s">
        <v>9</v>
      </c>
      <c r="AE95" s="18" t="s">
        <v>9</v>
      </c>
      <c r="AF95" s="18" t="str">
        <f t="shared" si="23"/>
        <v>X</v>
      </c>
      <c r="AG95" s="18" t="str">
        <f t="shared" si="24"/>
        <v>X</v>
      </c>
      <c r="AH95" s="18" t="str">
        <f t="shared" si="25"/>
        <v>X</v>
      </c>
      <c r="AI95" s="18" t="str">
        <f t="shared" si="26"/>
        <v>X</v>
      </c>
      <c r="AJ95" s="18" t="str">
        <f t="shared" si="27"/>
        <v>X</v>
      </c>
      <c r="AK95" s="18" t="str">
        <f>IF(Tabuľka2[[#This Row],[Total food cost]] = 3, "X", "")</f>
        <v/>
      </c>
      <c r="AL95" s="18" t="str">
        <f t="shared" si="28"/>
        <v>X</v>
      </c>
      <c r="AM95" s="18">
        <f t="shared" si="29"/>
        <v>0</v>
      </c>
      <c r="AN95" s="18" t="str">
        <f t="shared" si="30"/>
        <v/>
      </c>
      <c r="AO95" s="18" t="str">
        <f t="shared" si="31"/>
        <v/>
      </c>
      <c r="AP95" s="18" t="str">
        <f t="shared" si="32"/>
        <v/>
      </c>
      <c r="AQ95" s="18" t="str">
        <f t="shared" si="42"/>
        <v/>
      </c>
      <c r="AR95" s="18" t="str">
        <f t="shared" si="33"/>
        <v/>
      </c>
      <c r="AS95" s="18" t="str">
        <f t="shared" si="34"/>
        <v/>
      </c>
      <c r="AT95" s="18" t="str">
        <f t="shared" si="35"/>
        <v>X</v>
      </c>
      <c r="AU95" s="18" t="str">
        <f t="shared" si="36"/>
        <v/>
      </c>
      <c r="AV95" s="18" t="str">
        <f t="shared" si="37"/>
        <v/>
      </c>
      <c r="AW95" s="18" t="str">
        <f t="shared" si="38"/>
        <v/>
      </c>
      <c r="AX95" s="18" t="str">
        <f t="shared" si="39"/>
        <v/>
      </c>
      <c r="AY95" s="18" t="str">
        <f t="shared" si="40"/>
        <v/>
      </c>
      <c r="AZ95" s="18" t="str">
        <f t="shared" si="41"/>
        <v/>
      </c>
      <c r="BA95"/>
    </row>
    <row r="96" spans="1:53" ht="15.75" x14ac:dyDescent="0.5">
      <c r="A96" s="14" t="s">
        <v>484</v>
      </c>
      <c r="B96" s="17" t="s">
        <v>485</v>
      </c>
      <c r="C96" s="18" t="s">
        <v>502</v>
      </c>
      <c r="D96" s="18" t="s">
        <v>55</v>
      </c>
      <c r="E96" s="14" t="s">
        <v>10</v>
      </c>
      <c r="F96" s="15" t="s">
        <v>309</v>
      </c>
      <c r="G96" s="20" t="s">
        <v>824</v>
      </c>
      <c r="I96" s="18" t="s">
        <v>59</v>
      </c>
      <c r="K96" s="44">
        <v>4</v>
      </c>
      <c r="L96" s="18" t="s">
        <v>65</v>
      </c>
      <c r="M96" s="44">
        <v>3</v>
      </c>
      <c r="N96" s="44">
        <v>25</v>
      </c>
      <c r="P96" s="18" t="s">
        <v>59</v>
      </c>
      <c r="R96" s="44">
        <v>1</v>
      </c>
      <c r="S96" s="44">
        <v>2</v>
      </c>
      <c r="T96" s="44"/>
      <c r="U96" s="44"/>
      <c r="V96" s="44"/>
      <c r="W96" s="44"/>
      <c r="X96" s="44"/>
      <c r="Y96" s="16"/>
      <c r="AA96" s="43">
        <f t="shared" si="22"/>
        <v>3</v>
      </c>
      <c r="AB96" s="18" t="s">
        <v>9</v>
      </c>
      <c r="AC96" s="18" t="s">
        <v>9</v>
      </c>
      <c r="AD96" s="16" t="s">
        <v>9</v>
      </c>
      <c r="AE96" s="18" t="s">
        <v>9</v>
      </c>
      <c r="AF96" s="18" t="str">
        <f t="shared" si="23"/>
        <v/>
      </c>
      <c r="AG96" s="18" t="str">
        <f t="shared" si="24"/>
        <v/>
      </c>
      <c r="AH96" s="18" t="str">
        <f t="shared" si="25"/>
        <v>X</v>
      </c>
      <c r="AI96" s="18" t="str">
        <f t="shared" si="26"/>
        <v>X</v>
      </c>
      <c r="AJ96" s="18" t="str">
        <f t="shared" si="27"/>
        <v>X</v>
      </c>
      <c r="AK96" s="18" t="str">
        <f>IF(Tabuľka2[[#This Row],[Total food cost]] = 3, "X", "")</f>
        <v>X</v>
      </c>
      <c r="AL96" s="18" t="str">
        <f t="shared" si="28"/>
        <v>X</v>
      </c>
      <c r="AM96" s="18">
        <f t="shared" si="29"/>
        <v>0</v>
      </c>
      <c r="AN96" s="18" t="str">
        <f t="shared" si="30"/>
        <v/>
      </c>
      <c r="AO96" s="18" t="str">
        <f t="shared" si="31"/>
        <v/>
      </c>
      <c r="AP96" s="18" t="str">
        <f t="shared" si="32"/>
        <v/>
      </c>
      <c r="AQ96" s="18" t="str">
        <f t="shared" si="42"/>
        <v/>
      </c>
      <c r="AR96" s="18" t="str">
        <f t="shared" si="33"/>
        <v/>
      </c>
      <c r="AS96" s="18" t="str">
        <f t="shared" si="34"/>
        <v/>
      </c>
      <c r="AT96" s="18" t="str">
        <f t="shared" si="35"/>
        <v>X</v>
      </c>
      <c r="AU96" s="18" t="str">
        <f t="shared" si="36"/>
        <v/>
      </c>
      <c r="AV96" s="18" t="str">
        <f t="shared" si="37"/>
        <v>X</v>
      </c>
      <c r="AW96" s="18" t="str">
        <f t="shared" si="38"/>
        <v/>
      </c>
      <c r="AX96" s="18" t="str">
        <f t="shared" si="39"/>
        <v/>
      </c>
      <c r="AY96" s="18" t="str">
        <f t="shared" si="40"/>
        <v/>
      </c>
      <c r="AZ96" s="18" t="str">
        <f t="shared" si="41"/>
        <v/>
      </c>
      <c r="BA96"/>
    </row>
    <row r="97" spans="1:53" ht="15.75" x14ac:dyDescent="0.5">
      <c r="A97" s="20" t="s">
        <v>486</v>
      </c>
      <c r="B97" s="20" t="s">
        <v>487</v>
      </c>
      <c r="C97" s="18" t="s">
        <v>502</v>
      </c>
      <c r="D97" s="18" t="s">
        <v>55</v>
      </c>
      <c r="E97" s="14" t="s">
        <v>10</v>
      </c>
      <c r="F97" s="15" t="s">
        <v>488</v>
      </c>
      <c r="G97" s="20" t="s">
        <v>825</v>
      </c>
      <c r="I97" s="18" t="s">
        <v>59</v>
      </c>
      <c r="K97" s="44">
        <v>3</v>
      </c>
      <c r="L97" s="18" t="s">
        <v>73</v>
      </c>
      <c r="M97" s="44">
        <v>3</v>
      </c>
      <c r="N97" s="44">
        <v>132</v>
      </c>
      <c r="Q97" s="18" t="s">
        <v>59</v>
      </c>
      <c r="R97" s="44"/>
      <c r="S97" s="44"/>
      <c r="T97" s="44">
        <v>1</v>
      </c>
      <c r="U97" s="44"/>
      <c r="V97" s="44"/>
      <c r="W97" s="44"/>
      <c r="X97" s="44">
        <v>1</v>
      </c>
      <c r="Y97" s="16"/>
      <c r="AA97" s="43">
        <f t="shared" si="22"/>
        <v>2</v>
      </c>
      <c r="AB97" s="18" t="s">
        <v>59</v>
      </c>
      <c r="AC97" s="18" t="s">
        <v>9</v>
      </c>
      <c r="AD97" s="16" t="s">
        <v>9</v>
      </c>
      <c r="AE97" s="18" t="s">
        <v>9</v>
      </c>
      <c r="AF97" s="18" t="str">
        <f t="shared" si="23"/>
        <v>X</v>
      </c>
      <c r="AG97" s="18" t="str">
        <f t="shared" si="24"/>
        <v/>
      </c>
      <c r="AH97" s="18" t="str">
        <f t="shared" si="25"/>
        <v>X</v>
      </c>
      <c r="AI97" s="18" t="str">
        <f t="shared" si="26"/>
        <v/>
      </c>
      <c r="AJ97" s="18" t="str">
        <f t="shared" si="27"/>
        <v>X</v>
      </c>
      <c r="AK97" s="18" t="str">
        <f>IF(Tabuľka2[[#This Row],[Total food cost]] = 3, "X", "")</f>
        <v/>
      </c>
      <c r="AL97" s="18" t="str">
        <f t="shared" si="28"/>
        <v/>
      </c>
      <c r="AM97" s="18">
        <f t="shared" si="29"/>
        <v>0</v>
      </c>
      <c r="AN97" s="18" t="str">
        <f t="shared" si="30"/>
        <v>X</v>
      </c>
      <c r="AO97" s="18" t="str">
        <f t="shared" si="31"/>
        <v/>
      </c>
      <c r="AP97" s="18" t="str">
        <f t="shared" si="32"/>
        <v/>
      </c>
      <c r="AQ97" s="18" t="str">
        <f t="shared" si="42"/>
        <v>X</v>
      </c>
      <c r="AR97" s="18" t="str">
        <f t="shared" si="33"/>
        <v/>
      </c>
      <c r="AS97" s="18" t="str">
        <f t="shared" si="34"/>
        <v>X</v>
      </c>
      <c r="AT97" s="18" t="str">
        <f t="shared" si="35"/>
        <v/>
      </c>
      <c r="AU97" s="18" t="str">
        <f t="shared" si="36"/>
        <v>X</v>
      </c>
      <c r="AV97" s="18" t="str">
        <f t="shared" si="37"/>
        <v/>
      </c>
      <c r="AW97" s="18" t="str">
        <f t="shared" si="38"/>
        <v/>
      </c>
      <c r="AX97" s="18" t="str">
        <f t="shared" si="39"/>
        <v/>
      </c>
      <c r="AY97" s="18" t="str">
        <f t="shared" si="40"/>
        <v>X</v>
      </c>
      <c r="AZ97" s="18" t="str">
        <f t="shared" si="41"/>
        <v/>
      </c>
      <c r="BA97"/>
    </row>
    <row r="98" spans="1:53" ht="15.75" x14ac:dyDescent="0.5">
      <c r="A98" s="20" t="s">
        <v>489</v>
      </c>
      <c r="B98" s="20" t="s">
        <v>490</v>
      </c>
      <c r="C98" s="18" t="s">
        <v>502</v>
      </c>
      <c r="D98" s="18" t="s">
        <v>83</v>
      </c>
      <c r="E98" s="17" t="s">
        <v>116</v>
      </c>
      <c r="F98" s="15" t="s">
        <v>491</v>
      </c>
      <c r="G98" s="20" t="s">
        <v>831</v>
      </c>
      <c r="K98" s="44">
        <v>3</v>
      </c>
      <c r="L98" s="18" t="s">
        <v>58</v>
      </c>
      <c r="M98" s="44">
        <v>2</v>
      </c>
      <c r="N98" s="44">
        <v>30</v>
      </c>
      <c r="O98" s="18" t="s">
        <v>59</v>
      </c>
      <c r="R98" s="44">
        <v>1</v>
      </c>
      <c r="S98" s="44">
        <v>1</v>
      </c>
      <c r="T98" s="44"/>
      <c r="U98" s="44">
        <v>1</v>
      </c>
      <c r="V98" s="44"/>
      <c r="W98" s="44"/>
      <c r="X98" s="44"/>
      <c r="Y98" s="16" t="s">
        <v>59</v>
      </c>
      <c r="AA98" s="43">
        <f t="shared" si="22"/>
        <v>1</v>
      </c>
      <c r="AB98" s="18" t="s">
        <v>9</v>
      </c>
      <c r="AC98" s="18" t="s">
        <v>9</v>
      </c>
      <c r="AD98" s="16" t="s">
        <v>9</v>
      </c>
      <c r="AE98" s="18" t="s">
        <v>9</v>
      </c>
      <c r="AF98" s="18" t="str">
        <f t="shared" si="23"/>
        <v>X</v>
      </c>
      <c r="AG98" s="18" t="str">
        <f t="shared" si="24"/>
        <v/>
      </c>
      <c r="AH98" s="18">
        <f t="shared" si="25"/>
        <v>0</v>
      </c>
      <c r="AI98" s="18" t="str">
        <f t="shared" si="26"/>
        <v>X</v>
      </c>
      <c r="AJ98" s="18" t="str">
        <f t="shared" si="27"/>
        <v/>
      </c>
      <c r="AK98" s="18" t="str">
        <f>IF(Tabuľka2[[#This Row],[Total food cost]] = 3, "X", "")</f>
        <v/>
      </c>
      <c r="AL98" s="18" t="str">
        <f t="shared" si="28"/>
        <v/>
      </c>
      <c r="AM98" s="18">
        <f t="shared" si="29"/>
        <v>0</v>
      </c>
      <c r="AN98" s="18" t="str">
        <f t="shared" si="30"/>
        <v/>
      </c>
      <c r="AO98" s="18" t="str">
        <f t="shared" si="31"/>
        <v/>
      </c>
      <c r="AP98" s="18" t="str">
        <f t="shared" si="32"/>
        <v>X</v>
      </c>
      <c r="AQ98" s="18" t="str">
        <f t="shared" si="42"/>
        <v/>
      </c>
      <c r="AR98" s="18" t="str">
        <f t="shared" si="33"/>
        <v>X</v>
      </c>
      <c r="AS98" s="18" t="str">
        <f t="shared" si="34"/>
        <v/>
      </c>
      <c r="AT98" s="18" t="str">
        <f t="shared" si="35"/>
        <v>X</v>
      </c>
      <c r="AU98" s="18" t="str">
        <f t="shared" si="36"/>
        <v/>
      </c>
      <c r="AV98" s="18" t="str">
        <f t="shared" si="37"/>
        <v/>
      </c>
      <c r="AW98" s="18" t="str">
        <f t="shared" si="38"/>
        <v/>
      </c>
      <c r="AX98" s="18" t="str">
        <f t="shared" si="39"/>
        <v>X</v>
      </c>
      <c r="AY98" s="18" t="str">
        <f t="shared" si="40"/>
        <v/>
      </c>
      <c r="AZ98" s="18" t="str">
        <f t="shared" si="41"/>
        <v/>
      </c>
      <c r="BA98"/>
    </row>
    <row r="99" spans="1:53" ht="15.75" x14ac:dyDescent="0.5">
      <c r="A99" s="19" t="s">
        <v>226</v>
      </c>
      <c r="B99" s="19" t="s">
        <v>227</v>
      </c>
      <c r="C99" s="18" t="s">
        <v>68</v>
      </c>
      <c r="D99" s="37" t="s">
        <v>95</v>
      </c>
      <c r="E99" s="14" t="s">
        <v>63</v>
      </c>
      <c r="F99" s="15" t="s">
        <v>228</v>
      </c>
      <c r="G99" s="20"/>
      <c r="K99" s="44">
        <v>1</v>
      </c>
      <c r="L99" s="18" t="s">
        <v>85</v>
      </c>
      <c r="M99" s="44">
        <v>4</v>
      </c>
      <c r="N99" s="44">
        <v>20</v>
      </c>
      <c r="O99" s="18" t="s">
        <v>59</v>
      </c>
      <c r="R99" s="44">
        <v>1</v>
      </c>
      <c r="S99" s="44">
        <v>1</v>
      </c>
      <c r="T99" s="44"/>
      <c r="U99" s="44"/>
      <c r="V99" s="44"/>
      <c r="W99" s="44"/>
      <c r="X99" s="44"/>
      <c r="Y99" s="16"/>
      <c r="AA99" s="43">
        <f t="shared" si="22"/>
        <v>2</v>
      </c>
      <c r="AB99" s="18" t="s">
        <v>9</v>
      </c>
      <c r="AC99" s="18" t="s">
        <v>9</v>
      </c>
      <c r="AD99" s="16" t="s">
        <v>9</v>
      </c>
      <c r="AE99" s="18" t="s">
        <v>9</v>
      </c>
      <c r="AF99" s="18" t="str">
        <f t="shared" si="23"/>
        <v>X</v>
      </c>
      <c r="AG99" s="18" t="str">
        <f t="shared" si="24"/>
        <v/>
      </c>
      <c r="AH99" s="18">
        <f t="shared" si="25"/>
        <v>0</v>
      </c>
      <c r="AI99" s="18" t="str">
        <f t="shared" si="26"/>
        <v>X</v>
      </c>
      <c r="AJ99" s="18" t="str">
        <f t="shared" si="27"/>
        <v/>
      </c>
      <c r="AK99" s="18" t="str">
        <f>IF(Tabuľka2[[#This Row],[Total food cost]] = 3, "X", "")</f>
        <v/>
      </c>
      <c r="AL99" s="18" t="str">
        <f t="shared" si="28"/>
        <v/>
      </c>
      <c r="AM99" s="18">
        <f t="shared" si="29"/>
        <v>0</v>
      </c>
      <c r="AN99" s="18" t="str">
        <f t="shared" si="30"/>
        <v/>
      </c>
      <c r="AO99" s="18" t="str">
        <f t="shared" si="31"/>
        <v/>
      </c>
      <c r="AP99" s="18" t="str">
        <f t="shared" si="32"/>
        <v>X</v>
      </c>
      <c r="AQ99" s="18" t="str">
        <f t="shared" si="42"/>
        <v/>
      </c>
      <c r="AR99" s="18" t="str">
        <f t="shared" si="33"/>
        <v/>
      </c>
      <c r="AS99" s="18" t="str">
        <f t="shared" si="34"/>
        <v/>
      </c>
      <c r="AT99" s="18" t="str">
        <f t="shared" si="35"/>
        <v>X</v>
      </c>
      <c r="AU99" s="18" t="str">
        <f t="shared" si="36"/>
        <v/>
      </c>
      <c r="AV99" s="18" t="str">
        <f t="shared" si="37"/>
        <v/>
      </c>
      <c r="AW99" s="18" t="str">
        <f t="shared" si="38"/>
        <v/>
      </c>
      <c r="AX99" s="18" t="str">
        <f t="shared" si="39"/>
        <v/>
      </c>
      <c r="AY99" s="18" t="str">
        <f t="shared" si="40"/>
        <v/>
      </c>
      <c r="AZ99" s="18" t="str">
        <f t="shared" si="41"/>
        <v>X</v>
      </c>
      <c r="BA99"/>
    </row>
    <row r="100" spans="1:53" ht="15.75" x14ac:dyDescent="0.5">
      <c r="A100" s="20" t="s">
        <v>492</v>
      </c>
      <c r="B100" s="20" t="s">
        <v>493</v>
      </c>
      <c r="C100" s="18" t="s">
        <v>502</v>
      </c>
      <c r="D100" s="37" t="s">
        <v>83</v>
      </c>
      <c r="E100" s="14" t="s">
        <v>116</v>
      </c>
      <c r="F100" s="15" t="s">
        <v>494</v>
      </c>
      <c r="G100" s="20" t="s">
        <v>831</v>
      </c>
      <c r="K100" s="44">
        <v>4</v>
      </c>
      <c r="L100" s="18" t="s">
        <v>58</v>
      </c>
      <c r="M100" s="44">
        <v>5</v>
      </c>
      <c r="N100" s="44">
        <v>33</v>
      </c>
      <c r="P100" s="18" t="s">
        <v>59</v>
      </c>
      <c r="R100" s="44">
        <v>1</v>
      </c>
      <c r="S100" s="44"/>
      <c r="T100" s="44"/>
      <c r="U100" s="44">
        <v>1</v>
      </c>
      <c r="V100" s="44"/>
      <c r="W100" s="44"/>
      <c r="X100" s="44"/>
      <c r="Y100" s="16"/>
      <c r="AA100" s="43">
        <f t="shared" si="22"/>
        <v>2</v>
      </c>
      <c r="AB100" s="18" t="s">
        <v>9</v>
      </c>
      <c r="AC100" s="18" t="s">
        <v>59</v>
      </c>
      <c r="AD100" s="16" t="s">
        <v>9</v>
      </c>
      <c r="AE100" s="18" t="s">
        <v>59</v>
      </c>
      <c r="AF100" s="18" t="str">
        <f t="shared" si="23"/>
        <v/>
      </c>
      <c r="AG100" s="18" t="str">
        <f t="shared" si="24"/>
        <v/>
      </c>
      <c r="AH100" s="18">
        <f t="shared" si="25"/>
        <v>0</v>
      </c>
      <c r="AI100" s="18" t="str">
        <f t="shared" si="26"/>
        <v/>
      </c>
      <c r="AJ100" s="18" t="str">
        <f t="shared" si="27"/>
        <v/>
      </c>
      <c r="AK100" s="18" t="str">
        <f>IF(Tabuľka2[[#This Row],[Total food cost]] = 3, "X", "")</f>
        <v/>
      </c>
      <c r="AL100" s="18" t="str">
        <f t="shared" si="28"/>
        <v/>
      </c>
      <c r="AM100" s="18">
        <f t="shared" si="29"/>
        <v>0</v>
      </c>
      <c r="AN100" s="18" t="str">
        <f t="shared" si="30"/>
        <v/>
      </c>
      <c r="AO100" s="18" t="str">
        <f t="shared" si="31"/>
        <v/>
      </c>
      <c r="AP100" s="18" t="str">
        <f t="shared" si="32"/>
        <v/>
      </c>
      <c r="AQ100" s="18" t="str">
        <f t="shared" si="42"/>
        <v/>
      </c>
      <c r="AR100" s="18" t="str">
        <f t="shared" si="33"/>
        <v>X</v>
      </c>
      <c r="AS100" s="18" t="str">
        <f t="shared" si="34"/>
        <v/>
      </c>
      <c r="AT100" s="18" t="str">
        <f t="shared" si="35"/>
        <v/>
      </c>
      <c r="AU100" s="18" t="str">
        <f t="shared" si="36"/>
        <v/>
      </c>
      <c r="AV100" s="18" t="str">
        <f t="shared" si="37"/>
        <v>X</v>
      </c>
      <c r="AW100" s="18" t="str">
        <f t="shared" si="38"/>
        <v/>
      </c>
      <c r="AX100" s="18" t="str">
        <f t="shared" si="39"/>
        <v>X</v>
      </c>
      <c r="AY100" s="18" t="str">
        <f t="shared" si="40"/>
        <v/>
      </c>
      <c r="AZ100" s="18" t="str">
        <f t="shared" si="41"/>
        <v/>
      </c>
      <c r="BA100"/>
    </row>
    <row r="101" spans="1:53" ht="15.75" x14ac:dyDescent="0.5">
      <c r="A101" s="19" t="s">
        <v>232</v>
      </c>
      <c r="B101" s="19" t="s">
        <v>233</v>
      </c>
      <c r="C101" s="18" t="s">
        <v>68</v>
      </c>
      <c r="D101" s="37" t="s">
        <v>83</v>
      </c>
      <c r="E101" s="14" t="s">
        <v>135</v>
      </c>
      <c r="F101" s="15" t="s">
        <v>136</v>
      </c>
      <c r="G101" s="20" t="s">
        <v>849</v>
      </c>
      <c r="H101" s="18" t="s">
        <v>59</v>
      </c>
      <c r="K101" s="44">
        <v>7</v>
      </c>
      <c r="L101" s="18" t="s">
        <v>73</v>
      </c>
      <c r="M101" s="44">
        <v>2</v>
      </c>
      <c r="N101" s="44">
        <v>200</v>
      </c>
      <c r="P101" s="18" t="s">
        <v>59</v>
      </c>
      <c r="R101" s="44"/>
      <c r="S101" s="44"/>
      <c r="T101" s="44"/>
      <c r="U101" s="44"/>
      <c r="V101" s="44">
        <v>3</v>
      </c>
      <c r="W101" s="44"/>
      <c r="X101" s="44"/>
      <c r="Y101" s="16"/>
      <c r="Z101" s="18" t="s">
        <v>59</v>
      </c>
      <c r="AA101" s="43">
        <f t="shared" si="22"/>
        <v>3</v>
      </c>
      <c r="AB101" s="18" t="s">
        <v>9</v>
      </c>
      <c r="AC101" s="18" t="s">
        <v>59</v>
      </c>
      <c r="AD101" s="16" t="s">
        <v>9</v>
      </c>
      <c r="AE101" s="18" t="s">
        <v>9</v>
      </c>
      <c r="AF101" s="18" t="str">
        <f t="shared" si="23"/>
        <v/>
      </c>
      <c r="AG101" s="18" t="str">
        <f t="shared" si="24"/>
        <v/>
      </c>
      <c r="AH101" s="18">
        <f t="shared" si="25"/>
        <v>0</v>
      </c>
      <c r="AI101" s="18" t="str">
        <f t="shared" si="26"/>
        <v/>
      </c>
      <c r="AJ101" s="18" t="str">
        <f t="shared" si="27"/>
        <v>X</v>
      </c>
      <c r="AK101" s="18" t="str">
        <f>IF(Tabuľka2[[#This Row],[Total food cost]] = 3, "X", "")</f>
        <v>X</v>
      </c>
      <c r="AL101" s="18" t="str">
        <f t="shared" si="28"/>
        <v/>
      </c>
      <c r="AM101" s="18" t="str">
        <f t="shared" si="29"/>
        <v>X</v>
      </c>
      <c r="AN101" s="18" t="str">
        <f t="shared" si="30"/>
        <v/>
      </c>
      <c r="AO101" s="18" t="str">
        <f t="shared" si="31"/>
        <v/>
      </c>
      <c r="AP101" s="18" t="str">
        <f t="shared" si="32"/>
        <v/>
      </c>
      <c r="AQ101" s="18" t="str">
        <f t="shared" si="42"/>
        <v>X</v>
      </c>
      <c r="AR101" s="18" t="str">
        <f t="shared" si="33"/>
        <v/>
      </c>
      <c r="AS101" s="18" t="str">
        <f t="shared" si="34"/>
        <v/>
      </c>
      <c r="AT101" s="18" t="str">
        <f t="shared" si="35"/>
        <v/>
      </c>
      <c r="AU101" s="18" t="str">
        <f t="shared" si="36"/>
        <v>X</v>
      </c>
      <c r="AV101" s="18" t="str">
        <f t="shared" si="37"/>
        <v>X</v>
      </c>
      <c r="AW101" s="18" t="str">
        <f t="shared" si="38"/>
        <v>X</v>
      </c>
      <c r="AX101" s="18" t="str">
        <f t="shared" si="39"/>
        <v/>
      </c>
      <c r="AY101" s="18" t="str">
        <f t="shared" si="40"/>
        <v/>
      </c>
      <c r="AZ101" s="18" t="str">
        <f t="shared" si="41"/>
        <v/>
      </c>
      <c r="BA101"/>
    </row>
    <row r="102" spans="1:53" ht="15.75" x14ac:dyDescent="0.5">
      <c r="A102" s="20" t="s">
        <v>512</v>
      </c>
      <c r="B102" s="20" t="s">
        <v>513</v>
      </c>
      <c r="C102" s="18" t="s">
        <v>502</v>
      </c>
      <c r="D102" s="18" t="s">
        <v>62</v>
      </c>
      <c r="E102" s="14" t="s">
        <v>79</v>
      </c>
      <c r="F102" s="15" t="s">
        <v>516</v>
      </c>
      <c r="G102" s="20" t="s">
        <v>813</v>
      </c>
      <c r="K102" s="44">
        <v>2</v>
      </c>
      <c r="L102" s="18" t="s">
        <v>85</v>
      </c>
      <c r="M102" s="44">
        <v>2</v>
      </c>
      <c r="N102" s="44">
        <v>38</v>
      </c>
      <c r="O102" s="18" t="s">
        <v>59</v>
      </c>
      <c r="P102" s="18" t="s">
        <v>59</v>
      </c>
      <c r="Q102" s="18" t="s">
        <v>59</v>
      </c>
      <c r="R102" s="44">
        <v>1</v>
      </c>
      <c r="S102" s="44"/>
      <c r="T102" s="44"/>
      <c r="U102" s="44">
        <v>1</v>
      </c>
      <c r="V102" s="44"/>
      <c r="W102" s="44"/>
      <c r="X102" s="44"/>
      <c r="Y102" s="16" t="s">
        <v>59</v>
      </c>
      <c r="AA102" s="43">
        <f t="shared" si="22"/>
        <v>1</v>
      </c>
      <c r="AB102" s="18" t="s">
        <v>9</v>
      </c>
      <c r="AC102" s="18" t="s">
        <v>59</v>
      </c>
      <c r="AD102" s="16" t="s">
        <v>9</v>
      </c>
      <c r="AE102" s="18" t="s">
        <v>9</v>
      </c>
      <c r="AF102" s="18" t="str">
        <f t="shared" si="23"/>
        <v>X</v>
      </c>
      <c r="AG102" s="18" t="str">
        <f t="shared" si="24"/>
        <v>X</v>
      </c>
      <c r="AH102" s="18">
        <f t="shared" si="25"/>
        <v>0</v>
      </c>
      <c r="AI102" s="18" t="str">
        <f t="shared" si="26"/>
        <v/>
      </c>
      <c r="AJ102" s="18" t="str">
        <f t="shared" si="27"/>
        <v/>
      </c>
      <c r="AK102" s="18" t="str">
        <f>IF(Tabuľka2[[#This Row],[Total food cost]] = 3, "X", "")</f>
        <v/>
      </c>
      <c r="AL102" s="18" t="str">
        <f t="shared" si="28"/>
        <v/>
      </c>
      <c r="AM102" s="18">
        <f t="shared" si="29"/>
        <v>0</v>
      </c>
      <c r="AN102" s="18" t="str">
        <f t="shared" si="30"/>
        <v/>
      </c>
      <c r="AO102" s="18" t="str">
        <f t="shared" si="31"/>
        <v/>
      </c>
      <c r="AP102" s="18" t="str">
        <f t="shared" si="32"/>
        <v/>
      </c>
      <c r="AQ102" s="18" t="str">
        <f t="shared" si="42"/>
        <v/>
      </c>
      <c r="AR102" s="18" t="str">
        <f t="shared" si="33"/>
        <v/>
      </c>
      <c r="AS102" s="18" t="str">
        <f t="shared" si="34"/>
        <v/>
      </c>
      <c r="AT102" s="18" t="str">
        <f t="shared" si="35"/>
        <v/>
      </c>
      <c r="AU102" s="18" t="str">
        <f t="shared" si="36"/>
        <v/>
      </c>
      <c r="AV102" s="18" t="str">
        <f t="shared" si="37"/>
        <v/>
      </c>
      <c r="AW102" s="18" t="str">
        <f t="shared" si="38"/>
        <v/>
      </c>
      <c r="AX102" s="18" t="str">
        <f t="shared" si="39"/>
        <v>X</v>
      </c>
      <c r="AY102" s="18" t="str">
        <f t="shared" si="40"/>
        <v/>
      </c>
      <c r="AZ102" s="18" t="str">
        <f t="shared" si="41"/>
        <v>X</v>
      </c>
      <c r="BA102"/>
    </row>
    <row r="103" spans="1:53" ht="15.75" x14ac:dyDescent="0.5">
      <c r="A103" s="20" t="s">
        <v>528</v>
      </c>
      <c r="B103" s="20" t="s">
        <v>529</v>
      </c>
      <c r="C103" s="18" t="s">
        <v>502</v>
      </c>
      <c r="D103" s="37" t="s">
        <v>55</v>
      </c>
      <c r="E103" s="17" t="s">
        <v>79</v>
      </c>
      <c r="F103" s="15" t="s">
        <v>531</v>
      </c>
      <c r="G103" s="20"/>
      <c r="K103" s="44">
        <v>3</v>
      </c>
      <c r="L103" s="18" t="s">
        <v>97</v>
      </c>
      <c r="M103" s="44">
        <v>4</v>
      </c>
      <c r="N103" s="44">
        <v>28</v>
      </c>
      <c r="O103" s="18" t="s">
        <v>59</v>
      </c>
      <c r="P103" s="18" t="s">
        <v>59</v>
      </c>
      <c r="Q103" s="18" t="s">
        <v>59</v>
      </c>
      <c r="R103" s="44">
        <v>1</v>
      </c>
      <c r="S103" s="44"/>
      <c r="T103" s="44"/>
      <c r="U103" s="44">
        <v>1</v>
      </c>
      <c r="V103" s="44"/>
      <c r="W103" s="44"/>
      <c r="X103" s="44"/>
      <c r="Y103" s="16" t="s">
        <v>59</v>
      </c>
      <c r="AA103" s="43">
        <f t="shared" si="22"/>
        <v>1</v>
      </c>
      <c r="AB103" s="18" t="s">
        <v>9</v>
      </c>
      <c r="AC103" s="18" t="s">
        <v>59</v>
      </c>
      <c r="AD103" s="16" t="s">
        <v>9</v>
      </c>
      <c r="AE103" s="18" t="s">
        <v>9</v>
      </c>
      <c r="AF103" s="18" t="str">
        <f t="shared" si="23"/>
        <v>X</v>
      </c>
      <c r="AG103" s="18" t="str">
        <f t="shared" si="24"/>
        <v>X</v>
      </c>
      <c r="AH103" s="18">
        <f t="shared" si="25"/>
        <v>0</v>
      </c>
      <c r="AI103" s="18" t="str">
        <f t="shared" si="26"/>
        <v/>
      </c>
      <c r="AJ103" s="18" t="str">
        <f t="shared" si="27"/>
        <v/>
      </c>
      <c r="AK103" s="18" t="str">
        <f>IF(Tabuľka2[[#This Row],[Total food cost]] = 3, "X", "")</f>
        <v/>
      </c>
      <c r="AL103" s="18" t="str">
        <f t="shared" si="28"/>
        <v>X</v>
      </c>
      <c r="AM103" s="18">
        <f t="shared" si="29"/>
        <v>0</v>
      </c>
      <c r="AN103" s="18" t="str">
        <f t="shared" si="30"/>
        <v/>
      </c>
      <c r="AO103" s="18" t="str">
        <f t="shared" si="31"/>
        <v/>
      </c>
      <c r="AP103" s="18" t="str">
        <f t="shared" si="32"/>
        <v/>
      </c>
      <c r="AQ103" s="18" t="str">
        <f t="shared" si="42"/>
        <v/>
      </c>
      <c r="AR103" s="18" t="str">
        <f t="shared" si="33"/>
        <v>X</v>
      </c>
      <c r="AS103" s="18" t="str">
        <f t="shared" si="34"/>
        <v/>
      </c>
      <c r="AT103" s="18" t="str">
        <f t="shared" si="35"/>
        <v>X</v>
      </c>
      <c r="AU103" s="18" t="str">
        <f t="shared" si="36"/>
        <v>X</v>
      </c>
      <c r="AV103" s="18" t="str">
        <f t="shared" si="37"/>
        <v/>
      </c>
      <c r="AW103" s="18" t="str">
        <f t="shared" si="38"/>
        <v/>
      </c>
      <c r="AX103" s="18" t="str">
        <f t="shared" si="39"/>
        <v>X</v>
      </c>
      <c r="AY103" s="18" t="str">
        <f t="shared" si="40"/>
        <v/>
      </c>
      <c r="AZ103" s="18" t="str">
        <f t="shared" si="41"/>
        <v>X</v>
      </c>
      <c r="BA103"/>
    </row>
    <row r="104" spans="1:53" ht="15.75" x14ac:dyDescent="0.5">
      <c r="A104" s="20" t="s">
        <v>545</v>
      </c>
      <c r="B104" s="20" t="s">
        <v>546</v>
      </c>
      <c r="C104" s="18" t="s">
        <v>502</v>
      </c>
      <c r="D104" s="18" t="s">
        <v>55</v>
      </c>
      <c r="E104" s="14" t="s">
        <v>88</v>
      </c>
      <c r="F104" s="15" t="s">
        <v>89</v>
      </c>
      <c r="G104" s="20" t="s">
        <v>827</v>
      </c>
      <c r="H104" s="18" t="s">
        <v>59</v>
      </c>
      <c r="K104" s="44">
        <v>4</v>
      </c>
      <c r="L104" s="18" t="s">
        <v>58</v>
      </c>
      <c r="M104" s="44">
        <v>2</v>
      </c>
      <c r="N104" s="44">
        <v>51</v>
      </c>
      <c r="O104" s="18" t="s">
        <v>59</v>
      </c>
      <c r="R104" s="44">
        <v>1</v>
      </c>
      <c r="S104" s="44"/>
      <c r="T104" s="44"/>
      <c r="U104" s="44"/>
      <c r="V104" s="44">
        <v>1</v>
      </c>
      <c r="W104" s="44"/>
      <c r="X104" s="44"/>
      <c r="Y104" s="16" t="s">
        <v>59</v>
      </c>
      <c r="AA104" s="43">
        <f t="shared" si="22"/>
        <v>1</v>
      </c>
      <c r="AB104" s="18" t="s">
        <v>9</v>
      </c>
      <c r="AC104" s="18" t="s">
        <v>59</v>
      </c>
      <c r="AD104" s="16" t="s">
        <v>9</v>
      </c>
      <c r="AE104" s="18" t="s">
        <v>9</v>
      </c>
      <c r="AF104" s="18" t="str">
        <f t="shared" si="23"/>
        <v/>
      </c>
      <c r="AG104" s="18" t="str">
        <f t="shared" si="24"/>
        <v/>
      </c>
      <c r="AH104" s="18">
        <f t="shared" si="25"/>
        <v>0</v>
      </c>
      <c r="AI104" s="18" t="str">
        <f t="shared" si="26"/>
        <v/>
      </c>
      <c r="AJ104" s="18" t="str">
        <f t="shared" si="27"/>
        <v/>
      </c>
      <c r="AK104" s="18" t="str">
        <f>IF(Tabuľka2[[#This Row],[Total food cost]] = 3, "X", "")</f>
        <v/>
      </c>
      <c r="AL104" s="18" t="str">
        <f t="shared" si="28"/>
        <v/>
      </c>
      <c r="AM104" s="18" t="str">
        <f t="shared" si="29"/>
        <v>X</v>
      </c>
      <c r="AN104" s="18" t="str">
        <f t="shared" si="30"/>
        <v/>
      </c>
      <c r="AO104" s="18" t="str">
        <f t="shared" si="31"/>
        <v/>
      </c>
      <c r="AP104" s="18" t="str">
        <f t="shared" si="32"/>
        <v>X</v>
      </c>
      <c r="AQ104" s="18" t="str">
        <f t="shared" si="42"/>
        <v/>
      </c>
      <c r="AR104" s="18" t="str">
        <f t="shared" si="33"/>
        <v>X</v>
      </c>
      <c r="AS104" s="18" t="str">
        <f t="shared" si="34"/>
        <v/>
      </c>
      <c r="AT104" s="18" t="str">
        <f t="shared" si="35"/>
        <v/>
      </c>
      <c r="AU104" s="18" t="str">
        <f t="shared" si="36"/>
        <v/>
      </c>
      <c r="AV104" s="18" t="str">
        <f t="shared" si="37"/>
        <v/>
      </c>
      <c r="AW104" s="18" t="str">
        <f t="shared" si="38"/>
        <v>X</v>
      </c>
      <c r="AX104" s="18" t="str">
        <f t="shared" si="39"/>
        <v/>
      </c>
      <c r="AY104" s="18" t="str">
        <f t="shared" si="40"/>
        <v/>
      </c>
      <c r="AZ104" s="18" t="str">
        <f t="shared" si="41"/>
        <v/>
      </c>
      <c r="BA104"/>
    </row>
    <row r="105" spans="1:53" ht="15.75" x14ac:dyDescent="0.5">
      <c r="A105" s="19" t="s">
        <v>234</v>
      </c>
      <c r="B105" s="19" t="s">
        <v>235</v>
      </c>
      <c r="C105" s="18" t="s">
        <v>68</v>
      </c>
      <c r="D105" s="37" t="s">
        <v>55</v>
      </c>
      <c r="E105" s="17" t="s">
        <v>63</v>
      </c>
      <c r="F105" s="15" t="s">
        <v>236</v>
      </c>
      <c r="G105" s="20"/>
      <c r="K105" s="44">
        <v>6</v>
      </c>
      <c r="L105" s="18" t="s">
        <v>65</v>
      </c>
      <c r="M105" s="44">
        <v>2</v>
      </c>
      <c r="N105" s="44">
        <v>95</v>
      </c>
      <c r="Q105" s="18" t="s">
        <v>59</v>
      </c>
      <c r="R105" s="44">
        <v>1</v>
      </c>
      <c r="S105" s="44"/>
      <c r="T105" s="44"/>
      <c r="U105" s="44"/>
      <c r="V105" s="44">
        <v>1</v>
      </c>
      <c r="W105" s="44"/>
      <c r="X105" s="44"/>
      <c r="Y105" s="16"/>
      <c r="AA105" s="43">
        <f t="shared" si="22"/>
        <v>2</v>
      </c>
      <c r="AB105" s="18" t="s">
        <v>9</v>
      </c>
      <c r="AC105" s="18" t="s">
        <v>9</v>
      </c>
      <c r="AD105" s="16" t="s">
        <v>59</v>
      </c>
      <c r="AE105" s="18" t="s">
        <v>9</v>
      </c>
      <c r="AF105" s="18" t="str">
        <f t="shared" si="23"/>
        <v/>
      </c>
      <c r="AG105" s="18" t="str">
        <f t="shared" si="24"/>
        <v/>
      </c>
      <c r="AH105" s="18">
        <f t="shared" si="25"/>
        <v>0</v>
      </c>
      <c r="AI105" s="18" t="str">
        <f t="shared" si="26"/>
        <v/>
      </c>
      <c r="AJ105" s="18" t="str">
        <f t="shared" si="27"/>
        <v/>
      </c>
      <c r="AK105" s="18" t="str">
        <f>IF(Tabuľka2[[#This Row],[Total food cost]] = 3, "X", "")</f>
        <v/>
      </c>
      <c r="AL105" s="18" t="str">
        <f t="shared" si="28"/>
        <v>X</v>
      </c>
      <c r="AM105" s="18">
        <f t="shared" si="29"/>
        <v>0</v>
      </c>
      <c r="AN105" s="18" t="str">
        <f t="shared" si="30"/>
        <v/>
      </c>
      <c r="AO105" s="18" t="str">
        <f t="shared" si="31"/>
        <v/>
      </c>
      <c r="AP105" s="18" t="str">
        <f t="shared" si="32"/>
        <v/>
      </c>
      <c r="AQ105" s="18" t="str">
        <f t="shared" si="42"/>
        <v>X</v>
      </c>
      <c r="AR105" s="18" t="str">
        <f t="shared" si="33"/>
        <v/>
      </c>
      <c r="AS105" s="18" t="str">
        <f t="shared" si="34"/>
        <v/>
      </c>
      <c r="AT105" s="18" t="str">
        <f t="shared" si="35"/>
        <v/>
      </c>
      <c r="AU105" s="18" t="str">
        <f t="shared" si="36"/>
        <v/>
      </c>
      <c r="AV105" s="18" t="str">
        <f t="shared" si="37"/>
        <v/>
      </c>
      <c r="AW105" s="18" t="str">
        <f t="shared" si="38"/>
        <v>X</v>
      </c>
      <c r="AX105" s="18" t="str">
        <f t="shared" si="39"/>
        <v/>
      </c>
      <c r="AY105" s="18" t="str">
        <f t="shared" si="40"/>
        <v>X</v>
      </c>
      <c r="AZ105" s="18" t="str">
        <f t="shared" si="41"/>
        <v/>
      </c>
      <c r="BA105"/>
    </row>
    <row r="106" spans="1:53" ht="15.75" x14ac:dyDescent="0.5">
      <c r="A106" s="19" t="s">
        <v>240</v>
      </c>
      <c r="B106" s="19" t="s">
        <v>241</v>
      </c>
      <c r="C106" s="18" t="s">
        <v>68</v>
      </c>
      <c r="D106" s="37" t="s">
        <v>95</v>
      </c>
      <c r="E106" s="14" t="s">
        <v>10</v>
      </c>
      <c r="F106" s="15" t="s">
        <v>214</v>
      </c>
      <c r="G106" s="20"/>
      <c r="I106" s="18" t="s">
        <v>59</v>
      </c>
      <c r="K106" s="44">
        <v>5</v>
      </c>
      <c r="L106" s="18" t="s">
        <v>73</v>
      </c>
      <c r="M106" s="44">
        <v>2</v>
      </c>
      <c r="N106" s="44">
        <v>52</v>
      </c>
      <c r="P106" s="18" t="s">
        <v>59</v>
      </c>
      <c r="R106" s="44"/>
      <c r="S106" s="44">
        <v>1</v>
      </c>
      <c r="T106" s="44"/>
      <c r="U106" s="44">
        <v>1</v>
      </c>
      <c r="V106" s="44"/>
      <c r="W106" s="44"/>
      <c r="X106" s="44"/>
      <c r="Y106" s="16"/>
      <c r="AA106" s="43">
        <f t="shared" si="22"/>
        <v>2</v>
      </c>
      <c r="AB106" s="18" t="s">
        <v>59</v>
      </c>
      <c r="AC106" s="18" t="s">
        <v>59</v>
      </c>
      <c r="AD106" s="16" t="s">
        <v>9</v>
      </c>
      <c r="AE106" s="18" t="s">
        <v>9</v>
      </c>
      <c r="AF106" s="18" t="str">
        <f t="shared" si="23"/>
        <v/>
      </c>
      <c r="AG106" s="18" t="str">
        <f t="shared" si="24"/>
        <v/>
      </c>
      <c r="AH106" s="18" t="str">
        <f t="shared" si="25"/>
        <v>X</v>
      </c>
      <c r="AI106" s="18" t="str">
        <f t="shared" si="26"/>
        <v>X</v>
      </c>
      <c r="AJ106" s="18" t="str">
        <f t="shared" si="27"/>
        <v>X</v>
      </c>
      <c r="AK106" s="18" t="str">
        <f>IF(Tabuľka2[[#This Row],[Total food cost]] = 3, "X", "")</f>
        <v/>
      </c>
      <c r="AL106" s="18" t="str">
        <f t="shared" si="28"/>
        <v/>
      </c>
      <c r="AM106" s="18">
        <f t="shared" si="29"/>
        <v>0</v>
      </c>
      <c r="AN106" s="18" t="str">
        <f t="shared" si="30"/>
        <v/>
      </c>
      <c r="AO106" s="18" t="str">
        <f t="shared" si="31"/>
        <v/>
      </c>
      <c r="AP106" s="18" t="str">
        <f t="shared" si="32"/>
        <v/>
      </c>
      <c r="AQ106" s="18" t="str">
        <f t="shared" si="42"/>
        <v/>
      </c>
      <c r="AR106" s="18" t="str">
        <f t="shared" si="33"/>
        <v/>
      </c>
      <c r="AS106" s="18" t="str">
        <f t="shared" si="34"/>
        <v/>
      </c>
      <c r="AT106" s="18" t="str">
        <f t="shared" si="35"/>
        <v/>
      </c>
      <c r="AU106" s="18" t="str">
        <f t="shared" si="36"/>
        <v>X</v>
      </c>
      <c r="AV106" s="18" t="str">
        <f t="shared" si="37"/>
        <v>X</v>
      </c>
      <c r="AW106" s="18" t="str">
        <f t="shared" si="38"/>
        <v/>
      </c>
      <c r="AX106" s="18" t="str">
        <f t="shared" si="39"/>
        <v>X</v>
      </c>
      <c r="AY106" s="18" t="str">
        <f t="shared" si="40"/>
        <v/>
      </c>
      <c r="AZ106" s="18" t="str">
        <f t="shared" si="41"/>
        <v/>
      </c>
      <c r="BA106"/>
    </row>
    <row r="107" spans="1:53" ht="15.75" x14ac:dyDescent="0.5">
      <c r="A107" s="19" t="s">
        <v>244</v>
      </c>
      <c r="B107" s="19" t="s">
        <v>245</v>
      </c>
      <c r="C107" s="18" t="s">
        <v>68</v>
      </c>
      <c r="D107" s="18" t="s">
        <v>62</v>
      </c>
      <c r="E107" s="14" t="s">
        <v>104</v>
      </c>
      <c r="F107" s="15" t="s">
        <v>246</v>
      </c>
      <c r="G107" s="20" t="s">
        <v>836</v>
      </c>
      <c r="K107" s="44">
        <v>4</v>
      </c>
      <c r="L107" s="18" t="s">
        <v>97</v>
      </c>
      <c r="M107" s="44">
        <v>2</v>
      </c>
      <c r="N107" s="44">
        <v>46</v>
      </c>
      <c r="O107" s="18" t="s">
        <v>59</v>
      </c>
      <c r="P107" s="18" t="s">
        <v>59</v>
      </c>
      <c r="R107" s="44">
        <v>1</v>
      </c>
      <c r="S107" s="44"/>
      <c r="T107" s="44"/>
      <c r="U107" s="44">
        <v>1</v>
      </c>
      <c r="V107" s="44"/>
      <c r="W107" s="44"/>
      <c r="X107" s="44">
        <v>1</v>
      </c>
      <c r="Y107" s="16"/>
      <c r="AA107" s="43">
        <f t="shared" si="22"/>
        <v>3</v>
      </c>
      <c r="AB107" s="18" t="s">
        <v>9</v>
      </c>
      <c r="AC107" s="18" t="s">
        <v>59</v>
      </c>
      <c r="AD107" s="16" t="s">
        <v>9</v>
      </c>
      <c r="AE107" s="18" t="s">
        <v>59</v>
      </c>
      <c r="AF107" s="18" t="str">
        <f t="shared" si="23"/>
        <v/>
      </c>
      <c r="AG107" s="18" t="str">
        <f t="shared" si="24"/>
        <v>X</v>
      </c>
      <c r="AH107" s="18">
        <f t="shared" si="25"/>
        <v>0</v>
      </c>
      <c r="AI107" s="18" t="str">
        <f t="shared" si="26"/>
        <v/>
      </c>
      <c r="AJ107" s="18" t="str">
        <f t="shared" si="27"/>
        <v/>
      </c>
      <c r="AK107" s="18" t="str">
        <f>IF(Tabuľka2[[#This Row],[Total food cost]] = 3, "X", "")</f>
        <v>X</v>
      </c>
      <c r="AL107" s="18" t="str">
        <f t="shared" si="28"/>
        <v>X</v>
      </c>
      <c r="AM107" s="18">
        <f t="shared" si="29"/>
        <v>0</v>
      </c>
      <c r="AN107" s="18" t="str">
        <f t="shared" si="30"/>
        <v/>
      </c>
      <c r="AO107" s="18" t="str">
        <f t="shared" si="31"/>
        <v/>
      </c>
      <c r="AP107" s="18" t="str">
        <f t="shared" si="32"/>
        <v/>
      </c>
      <c r="AQ107" s="18" t="str">
        <f t="shared" si="42"/>
        <v/>
      </c>
      <c r="AR107" s="18" t="str">
        <f t="shared" si="33"/>
        <v>X</v>
      </c>
      <c r="AS107" s="18" t="str">
        <f t="shared" si="34"/>
        <v>X</v>
      </c>
      <c r="AT107" s="18" t="str">
        <f t="shared" si="35"/>
        <v/>
      </c>
      <c r="AU107" s="18" t="str">
        <f t="shared" si="36"/>
        <v>X</v>
      </c>
      <c r="AV107" s="18" t="str">
        <f t="shared" si="37"/>
        <v/>
      </c>
      <c r="AW107" s="18" t="str">
        <f t="shared" si="38"/>
        <v/>
      </c>
      <c r="AX107" s="18" t="str">
        <f t="shared" si="39"/>
        <v>X</v>
      </c>
      <c r="AY107" s="18" t="str">
        <f t="shared" si="40"/>
        <v/>
      </c>
      <c r="AZ107" s="18" t="str">
        <f t="shared" si="41"/>
        <v>X</v>
      </c>
      <c r="BA107"/>
    </row>
    <row r="108" spans="1:53" ht="15.75" x14ac:dyDescent="0.5">
      <c r="A108" s="19" t="s">
        <v>250</v>
      </c>
      <c r="B108" s="19" t="s">
        <v>252</v>
      </c>
      <c r="C108" s="18" t="s">
        <v>68</v>
      </c>
      <c r="D108" s="18" t="s">
        <v>95</v>
      </c>
      <c r="E108" s="14" t="s">
        <v>116</v>
      </c>
      <c r="F108" s="15" t="s">
        <v>152</v>
      </c>
      <c r="G108" s="20" t="s">
        <v>852</v>
      </c>
      <c r="K108" s="44">
        <v>4</v>
      </c>
      <c r="L108" s="18" t="s">
        <v>58</v>
      </c>
      <c r="M108" s="44">
        <v>3</v>
      </c>
      <c r="N108" s="44">
        <v>48</v>
      </c>
      <c r="O108" s="18" t="s">
        <v>59</v>
      </c>
      <c r="P108" s="18" t="s">
        <v>59</v>
      </c>
      <c r="R108" s="44"/>
      <c r="S108" s="44">
        <v>1</v>
      </c>
      <c r="T108" s="44"/>
      <c r="U108" s="44">
        <v>1</v>
      </c>
      <c r="V108" s="44"/>
      <c r="W108" s="44"/>
      <c r="X108" s="44"/>
      <c r="Y108" s="16"/>
      <c r="AA108" s="43">
        <f t="shared" si="22"/>
        <v>2</v>
      </c>
      <c r="AB108" s="18" t="s">
        <v>9</v>
      </c>
      <c r="AC108" s="18" t="s">
        <v>59</v>
      </c>
      <c r="AD108" s="16" t="s">
        <v>9</v>
      </c>
      <c r="AE108" s="18" t="s">
        <v>59</v>
      </c>
      <c r="AF108" s="18" t="str">
        <f t="shared" si="23"/>
        <v/>
      </c>
      <c r="AG108" s="18" t="str">
        <f t="shared" si="24"/>
        <v>X</v>
      </c>
      <c r="AH108" s="18">
        <f t="shared" si="25"/>
        <v>0</v>
      </c>
      <c r="AI108" s="18" t="str">
        <f t="shared" si="26"/>
        <v>X</v>
      </c>
      <c r="AJ108" s="18" t="str">
        <f t="shared" si="27"/>
        <v/>
      </c>
      <c r="AK108" s="18" t="str">
        <f>IF(Tabuľka2[[#This Row],[Total food cost]] = 3, "X", "")</f>
        <v/>
      </c>
      <c r="AL108" s="18" t="str">
        <f t="shared" si="28"/>
        <v/>
      </c>
      <c r="AM108" s="18">
        <f t="shared" si="29"/>
        <v>0</v>
      </c>
      <c r="AN108" s="18" t="str">
        <f t="shared" si="30"/>
        <v/>
      </c>
      <c r="AO108" s="18" t="str">
        <f t="shared" si="31"/>
        <v/>
      </c>
      <c r="AP108" s="18" t="str">
        <f t="shared" si="32"/>
        <v/>
      </c>
      <c r="AQ108" s="18" t="str">
        <f t="shared" si="42"/>
        <v/>
      </c>
      <c r="AR108" s="18" t="str">
        <f t="shared" si="33"/>
        <v>X</v>
      </c>
      <c r="AS108" s="18" t="str">
        <f t="shared" si="34"/>
        <v/>
      </c>
      <c r="AT108" s="18" t="str">
        <f t="shared" si="35"/>
        <v/>
      </c>
      <c r="AU108" s="18" t="str">
        <f t="shared" si="36"/>
        <v/>
      </c>
      <c r="AV108" s="18" t="str">
        <f t="shared" si="37"/>
        <v/>
      </c>
      <c r="AW108" s="18" t="str">
        <f t="shared" si="38"/>
        <v/>
      </c>
      <c r="AX108" s="18" t="str">
        <f t="shared" si="39"/>
        <v>X</v>
      </c>
      <c r="AY108" s="18" t="str">
        <f t="shared" si="40"/>
        <v/>
      </c>
      <c r="AZ108" s="18" t="str">
        <f t="shared" si="41"/>
        <v/>
      </c>
      <c r="BA108"/>
    </row>
    <row r="109" spans="1:53" ht="15.75" x14ac:dyDescent="0.5">
      <c r="A109" s="19" t="s">
        <v>254</v>
      </c>
      <c r="B109" s="19" t="s">
        <v>255</v>
      </c>
      <c r="C109" s="18" t="s">
        <v>68</v>
      </c>
      <c r="D109" s="18" t="s">
        <v>83</v>
      </c>
      <c r="E109" s="17" t="s">
        <v>167</v>
      </c>
      <c r="F109" s="15" t="s">
        <v>168</v>
      </c>
      <c r="G109" s="20" t="s">
        <v>850</v>
      </c>
      <c r="H109" s="18" t="s">
        <v>59</v>
      </c>
      <c r="K109" s="44">
        <v>4</v>
      </c>
      <c r="L109" s="18" t="s">
        <v>73</v>
      </c>
      <c r="M109" s="44">
        <v>2</v>
      </c>
      <c r="N109" s="44">
        <v>75</v>
      </c>
      <c r="O109" s="18" t="s">
        <v>59</v>
      </c>
      <c r="P109" s="18" t="s">
        <v>59</v>
      </c>
      <c r="Q109" s="18" t="s">
        <v>59</v>
      </c>
      <c r="R109" s="44">
        <v>1</v>
      </c>
      <c r="S109" s="44"/>
      <c r="T109" s="44"/>
      <c r="U109" s="44"/>
      <c r="V109" s="44">
        <v>1</v>
      </c>
      <c r="W109" s="44"/>
      <c r="X109" s="44"/>
      <c r="Y109" s="16" t="s">
        <v>59</v>
      </c>
      <c r="Z109" s="18" t="s">
        <v>59</v>
      </c>
      <c r="AA109" s="43">
        <f t="shared" si="22"/>
        <v>1</v>
      </c>
      <c r="AB109" s="18" t="s">
        <v>9</v>
      </c>
      <c r="AC109" s="18" t="s">
        <v>59</v>
      </c>
      <c r="AD109" s="16" t="s">
        <v>9</v>
      </c>
      <c r="AE109" s="18" t="s">
        <v>9</v>
      </c>
      <c r="AF109" s="18" t="str">
        <f t="shared" si="23"/>
        <v/>
      </c>
      <c r="AG109" s="18" t="str">
        <f t="shared" si="24"/>
        <v>X</v>
      </c>
      <c r="AH109" s="18">
        <f t="shared" si="25"/>
        <v>0</v>
      </c>
      <c r="AI109" s="18" t="str">
        <f t="shared" si="26"/>
        <v/>
      </c>
      <c r="AJ109" s="18" t="str">
        <f t="shared" si="27"/>
        <v>X</v>
      </c>
      <c r="AK109" s="18" t="str">
        <f>IF(Tabuľka2[[#This Row],[Total food cost]] = 3, "X", "")</f>
        <v/>
      </c>
      <c r="AL109" s="18" t="str">
        <f t="shared" si="28"/>
        <v/>
      </c>
      <c r="AM109" s="18" t="str">
        <f t="shared" si="29"/>
        <v>X</v>
      </c>
      <c r="AN109" s="18" t="str">
        <f t="shared" si="30"/>
        <v/>
      </c>
      <c r="AO109" s="18" t="str">
        <f t="shared" si="31"/>
        <v/>
      </c>
      <c r="AP109" s="18" t="str">
        <f t="shared" si="32"/>
        <v/>
      </c>
      <c r="AQ109" s="18" t="str">
        <f t="shared" si="42"/>
        <v>X</v>
      </c>
      <c r="AR109" s="18" t="str">
        <f t="shared" si="33"/>
        <v/>
      </c>
      <c r="AS109" s="18" t="str">
        <f t="shared" si="34"/>
        <v/>
      </c>
      <c r="AT109" s="18" t="str">
        <f t="shared" si="35"/>
        <v/>
      </c>
      <c r="AU109" s="18" t="str">
        <f t="shared" si="36"/>
        <v>X</v>
      </c>
      <c r="AV109" s="18" t="str">
        <f t="shared" si="37"/>
        <v/>
      </c>
      <c r="AW109" s="18" t="str">
        <f t="shared" si="38"/>
        <v>X</v>
      </c>
      <c r="AX109" s="18" t="str">
        <f t="shared" si="39"/>
        <v/>
      </c>
      <c r="AY109" s="18" t="str">
        <f t="shared" si="40"/>
        <v/>
      </c>
      <c r="AZ109" s="18" t="str">
        <f t="shared" si="41"/>
        <v/>
      </c>
      <c r="BA109"/>
    </row>
    <row r="110" spans="1:53" ht="15.75" x14ac:dyDescent="0.5">
      <c r="A110" s="19" t="s">
        <v>259</v>
      </c>
      <c r="B110" s="19" t="s">
        <v>260</v>
      </c>
      <c r="C110" s="18" t="s">
        <v>68</v>
      </c>
      <c r="D110" s="18" t="s">
        <v>55</v>
      </c>
      <c r="E110" s="17" t="s">
        <v>104</v>
      </c>
      <c r="F110" s="15" t="s">
        <v>261</v>
      </c>
      <c r="G110" s="20" t="s">
        <v>834</v>
      </c>
      <c r="K110" s="44">
        <v>4</v>
      </c>
      <c r="L110" s="18" t="s">
        <v>85</v>
      </c>
      <c r="M110" s="44">
        <v>3</v>
      </c>
      <c r="N110" s="44">
        <v>56</v>
      </c>
      <c r="O110" s="18" t="s">
        <v>59</v>
      </c>
      <c r="R110" s="44">
        <v>1</v>
      </c>
      <c r="S110" s="44">
        <v>1</v>
      </c>
      <c r="T110" s="44"/>
      <c r="U110" s="44"/>
      <c r="V110" s="44"/>
      <c r="W110" s="44"/>
      <c r="X110" s="44">
        <v>1</v>
      </c>
      <c r="Y110" s="16"/>
      <c r="AA110" s="43">
        <f t="shared" si="22"/>
        <v>3</v>
      </c>
      <c r="AB110" s="18" t="s">
        <v>9</v>
      </c>
      <c r="AC110" s="18" t="s">
        <v>59</v>
      </c>
      <c r="AD110" s="16" t="s">
        <v>9</v>
      </c>
      <c r="AE110" s="18" t="s">
        <v>9</v>
      </c>
      <c r="AF110" s="18" t="str">
        <f t="shared" si="23"/>
        <v/>
      </c>
      <c r="AG110" s="18" t="str">
        <f t="shared" si="24"/>
        <v/>
      </c>
      <c r="AH110" s="18">
        <f t="shared" si="25"/>
        <v>0</v>
      </c>
      <c r="AI110" s="18" t="str">
        <f t="shared" si="26"/>
        <v>X</v>
      </c>
      <c r="AJ110" s="18" t="str">
        <f t="shared" si="27"/>
        <v/>
      </c>
      <c r="AK110" s="18" t="str">
        <f>IF(Tabuľka2[[#This Row],[Total food cost]] = 3, "X", "")</f>
        <v>X</v>
      </c>
      <c r="AL110" s="18" t="str">
        <f t="shared" si="28"/>
        <v/>
      </c>
      <c r="AM110" s="18">
        <f t="shared" si="29"/>
        <v>0</v>
      </c>
      <c r="AN110" s="18" t="str">
        <f t="shared" si="30"/>
        <v/>
      </c>
      <c r="AO110" s="18" t="str">
        <f t="shared" si="31"/>
        <v/>
      </c>
      <c r="AP110" s="18" t="str">
        <f t="shared" si="32"/>
        <v>X</v>
      </c>
      <c r="AQ110" s="18" t="str">
        <f t="shared" si="42"/>
        <v/>
      </c>
      <c r="AR110" s="18" t="str">
        <f t="shared" si="33"/>
        <v/>
      </c>
      <c r="AS110" s="18" t="str">
        <f t="shared" si="34"/>
        <v>X</v>
      </c>
      <c r="AT110" s="18" t="str">
        <f t="shared" si="35"/>
        <v/>
      </c>
      <c r="AU110" s="18" t="str">
        <f t="shared" si="36"/>
        <v/>
      </c>
      <c r="AV110" s="18" t="str">
        <f t="shared" si="37"/>
        <v/>
      </c>
      <c r="AW110" s="18" t="str">
        <f t="shared" si="38"/>
        <v/>
      </c>
      <c r="AX110" s="18" t="str">
        <f t="shared" si="39"/>
        <v/>
      </c>
      <c r="AY110" s="18" t="str">
        <f t="shared" si="40"/>
        <v/>
      </c>
      <c r="AZ110" s="18" t="str">
        <f t="shared" si="41"/>
        <v>X</v>
      </c>
      <c r="BA110"/>
    </row>
    <row r="111" spans="1:53" ht="15.75" x14ac:dyDescent="0.5">
      <c r="A111" s="19" t="s">
        <v>262</v>
      </c>
      <c r="B111" s="19" t="s">
        <v>263</v>
      </c>
      <c r="C111" s="18" t="s">
        <v>68</v>
      </c>
      <c r="D111" s="18" t="s">
        <v>95</v>
      </c>
      <c r="E111" s="17" t="s">
        <v>104</v>
      </c>
      <c r="F111" s="15" t="s">
        <v>264</v>
      </c>
      <c r="G111" s="20" t="s">
        <v>840</v>
      </c>
      <c r="K111" s="44">
        <v>1</v>
      </c>
      <c r="L111" s="18" t="s">
        <v>73</v>
      </c>
      <c r="M111" s="44">
        <v>3</v>
      </c>
      <c r="N111" s="44">
        <v>56</v>
      </c>
      <c r="P111" s="18" t="s">
        <v>59</v>
      </c>
      <c r="R111" s="44">
        <v>1</v>
      </c>
      <c r="S111" s="44"/>
      <c r="T111" s="44"/>
      <c r="U111" s="44"/>
      <c r="V111" s="44"/>
      <c r="W111" s="44"/>
      <c r="X111" s="44">
        <v>1</v>
      </c>
      <c r="Y111" s="16"/>
      <c r="AA111" s="43">
        <f t="shared" si="22"/>
        <v>2</v>
      </c>
      <c r="AB111" s="18" t="s">
        <v>9</v>
      </c>
      <c r="AC111" s="18" t="s">
        <v>59</v>
      </c>
      <c r="AD111" s="16" t="s">
        <v>9</v>
      </c>
      <c r="AE111" s="18" t="s">
        <v>9</v>
      </c>
      <c r="AF111" s="18" t="str">
        <f t="shared" si="23"/>
        <v>X</v>
      </c>
      <c r="AG111" s="18" t="str">
        <f t="shared" si="24"/>
        <v/>
      </c>
      <c r="AH111" s="18">
        <f t="shared" si="25"/>
        <v>0</v>
      </c>
      <c r="AI111" s="18" t="str">
        <f t="shared" si="26"/>
        <v/>
      </c>
      <c r="AJ111" s="18" t="str">
        <f t="shared" si="27"/>
        <v/>
      </c>
      <c r="AK111" s="18" t="str">
        <f>IF(Tabuľka2[[#This Row],[Total food cost]] = 3, "X", "")</f>
        <v/>
      </c>
      <c r="AL111" s="18" t="str">
        <f t="shared" si="28"/>
        <v/>
      </c>
      <c r="AM111" s="18">
        <f t="shared" si="29"/>
        <v>0</v>
      </c>
      <c r="AN111" s="18" t="str">
        <f t="shared" si="30"/>
        <v/>
      </c>
      <c r="AO111" s="18" t="str">
        <f t="shared" si="31"/>
        <v/>
      </c>
      <c r="AP111" s="18" t="str">
        <f t="shared" si="32"/>
        <v/>
      </c>
      <c r="AQ111" s="18" t="str">
        <f t="shared" si="42"/>
        <v/>
      </c>
      <c r="AR111" s="18" t="str">
        <f t="shared" si="33"/>
        <v/>
      </c>
      <c r="AS111" s="18" t="str">
        <f t="shared" si="34"/>
        <v>X</v>
      </c>
      <c r="AT111" s="18" t="str">
        <f t="shared" si="35"/>
        <v/>
      </c>
      <c r="AU111" s="18" t="str">
        <f t="shared" si="36"/>
        <v>X</v>
      </c>
      <c r="AV111" s="18" t="str">
        <f t="shared" si="37"/>
        <v>X</v>
      </c>
      <c r="AW111" s="18" t="str">
        <f t="shared" si="38"/>
        <v/>
      </c>
      <c r="AX111" s="18" t="str">
        <f t="shared" si="39"/>
        <v/>
      </c>
      <c r="AY111" s="18" t="str">
        <f t="shared" si="40"/>
        <v/>
      </c>
      <c r="AZ111" s="18" t="str">
        <f t="shared" si="41"/>
        <v/>
      </c>
      <c r="BA111"/>
    </row>
    <row r="112" spans="1:53" ht="15.75" x14ac:dyDescent="0.5">
      <c r="A112" s="19" t="s">
        <v>265</v>
      </c>
      <c r="B112" s="19" t="s">
        <v>266</v>
      </c>
      <c r="C112" s="18" t="s">
        <v>68</v>
      </c>
      <c r="D112" s="37" t="s">
        <v>55</v>
      </c>
      <c r="E112" s="17" t="s">
        <v>104</v>
      </c>
      <c r="F112" s="15" t="s">
        <v>267</v>
      </c>
      <c r="G112" s="20" t="s">
        <v>840</v>
      </c>
      <c r="K112" s="44">
        <v>5</v>
      </c>
      <c r="L112" s="18" t="s">
        <v>85</v>
      </c>
      <c r="M112" s="44">
        <v>2</v>
      </c>
      <c r="N112" s="44">
        <v>55</v>
      </c>
      <c r="O112" s="18" t="s">
        <v>59</v>
      </c>
      <c r="R112" s="44"/>
      <c r="S112" s="44">
        <v>1</v>
      </c>
      <c r="T112" s="44"/>
      <c r="U112" s="44"/>
      <c r="V112" s="44"/>
      <c r="W112" s="44"/>
      <c r="X112" s="44"/>
      <c r="Y112" s="16"/>
      <c r="AA112" s="43">
        <f t="shared" si="22"/>
        <v>1</v>
      </c>
      <c r="AB112" s="18" t="s">
        <v>9</v>
      </c>
      <c r="AC112" s="18" t="s">
        <v>59</v>
      </c>
      <c r="AD112" s="16" t="s">
        <v>9</v>
      </c>
      <c r="AE112" s="18" t="s">
        <v>9</v>
      </c>
      <c r="AF112" s="18" t="str">
        <f t="shared" si="23"/>
        <v/>
      </c>
      <c r="AG112" s="18" t="str">
        <f t="shared" si="24"/>
        <v/>
      </c>
      <c r="AH112" s="18">
        <f t="shared" si="25"/>
        <v>0</v>
      </c>
      <c r="AI112" s="18" t="str">
        <f t="shared" si="26"/>
        <v>X</v>
      </c>
      <c r="AJ112" s="18" t="str">
        <f t="shared" si="27"/>
        <v/>
      </c>
      <c r="AK112" s="18" t="str">
        <f>IF(Tabuľka2[[#This Row],[Total food cost]] = 3, "X", "")</f>
        <v/>
      </c>
      <c r="AL112" s="18" t="str">
        <f t="shared" si="28"/>
        <v/>
      </c>
      <c r="AM112" s="18">
        <f t="shared" si="29"/>
        <v>0</v>
      </c>
      <c r="AN112" s="18" t="str">
        <f t="shared" si="30"/>
        <v/>
      </c>
      <c r="AO112" s="18" t="str">
        <f t="shared" si="31"/>
        <v/>
      </c>
      <c r="AP112" s="18" t="str">
        <f t="shared" si="32"/>
        <v>X</v>
      </c>
      <c r="AQ112" s="18" t="str">
        <f t="shared" si="42"/>
        <v/>
      </c>
      <c r="AR112" s="18" t="str">
        <f t="shared" si="33"/>
        <v/>
      </c>
      <c r="AS112" s="18" t="str">
        <f t="shared" si="34"/>
        <v/>
      </c>
      <c r="AT112" s="18" t="str">
        <f t="shared" si="35"/>
        <v/>
      </c>
      <c r="AU112" s="18" t="str">
        <f t="shared" si="36"/>
        <v/>
      </c>
      <c r="AV112" s="18" t="str">
        <f t="shared" si="37"/>
        <v/>
      </c>
      <c r="AW112" s="18" t="str">
        <f t="shared" si="38"/>
        <v/>
      </c>
      <c r="AX112" s="18" t="str">
        <f t="shared" si="39"/>
        <v/>
      </c>
      <c r="AY112" s="18" t="str">
        <f t="shared" si="40"/>
        <v/>
      </c>
      <c r="AZ112" s="18" t="str">
        <f t="shared" si="41"/>
        <v>X</v>
      </c>
      <c r="BA112"/>
    </row>
    <row r="113" spans="1:53" ht="15.75" x14ac:dyDescent="0.5">
      <c r="A113" s="19" t="s">
        <v>270</v>
      </c>
      <c r="B113" s="19" t="s">
        <v>271</v>
      </c>
      <c r="C113" s="18" t="s">
        <v>68</v>
      </c>
      <c r="D113" s="37" t="s">
        <v>55</v>
      </c>
      <c r="E113" s="17" t="s">
        <v>104</v>
      </c>
      <c r="F113" s="20" t="s">
        <v>157</v>
      </c>
      <c r="G113" s="20"/>
      <c r="K113" s="44">
        <v>3</v>
      </c>
      <c r="L113" s="18" t="s">
        <v>58</v>
      </c>
      <c r="M113" s="44">
        <v>3</v>
      </c>
      <c r="N113" s="44">
        <v>25</v>
      </c>
      <c r="O113" s="18" t="s">
        <v>59</v>
      </c>
      <c r="R113" s="44">
        <v>1</v>
      </c>
      <c r="S113" s="44">
        <v>1</v>
      </c>
      <c r="T113" s="44"/>
      <c r="U113" s="44"/>
      <c r="V113" s="44"/>
      <c r="W113" s="44"/>
      <c r="X113" s="44"/>
      <c r="Y113" s="16"/>
      <c r="AA113" s="43">
        <f t="shared" si="22"/>
        <v>2</v>
      </c>
      <c r="AB113" s="18" t="s">
        <v>9</v>
      </c>
      <c r="AC113" s="18" t="s">
        <v>59</v>
      </c>
      <c r="AD113" s="16" t="s">
        <v>9</v>
      </c>
      <c r="AE113" s="18" t="s">
        <v>9</v>
      </c>
      <c r="AF113" s="18" t="str">
        <f t="shared" si="23"/>
        <v>X</v>
      </c>
      <c r="AG113" s="18" t="str">
        <f t="shared" si="24"/>
        <v/>
      </c>
      <c r="AH113" s="18">
        <f t="shared" si="25"/>
        <v>0</v>
      </c>
      <c r="AI113" s="18" t="str">
        <f t="shared" si="26"/>
        <v>X</v>
      </c>
      <c r="AJ113" s="18" t="str">
        <f t="shared" si="27"/>
        <v/>
      </c>
      <c r="AK113" s="18" t="str">
        <f>IF(Tabuľka2[[#This Row],[Total food cost]] = 3, "X", "")</f>
        <v/>
      </c>
      <c r="AL113" s="18" t="str">
        <f t="shared" si="28"/>
        <v/>
      </c>
      <c r="AM113" s="18">
        <f t="shared" si="29"/>
        <v>0</v>
      </c>
      <c r="AN113" s="18" t="str">
        <f t="shared" si="30"/>
        <v/>
      </c>
      <c r="AO113" s="18" t="str">
        <f t="shared" si="31"/>
        <v/>
      </c>
      <c r="AP113" s="18" t="str">
        <f t="shared" si="32"/>
        <v>X</v>
      </c>
      <c r="AQ113" s="18" t="str">
        <f t="shared" si="42"/>
        <v/>
      </c>
      <c r="AR113" s="18" t="str">
        <f t="shared" si="33"/>
        <v>X</v>
      </c>
      <c r="AS113" s="18" t="str">
        <f t="shared" si="34"/>
        <v/>
      </c>
      <c r="AT113" s="18" t="str">
        <f t="shared" si="35"/>
        <v>X</v>
      </c>
      <c r="AU113" s="18" t="str">
        <f t="shared" si="36"/>
        <v/>
      </c>
      <c r="AV113" s="18" t="str">
        <f t="shared" si="37"/>
        <v/>
      </c>
      <c r="AW113" s="18" t="str">
        <f t="shared" si="38"/>
        <v/>
      </c>
      <c r="AX113" s="18" t="str">
        <f t="shared" si="39"/>
        <v/>
      </c>
      <c r="AY113" s="18" t="str">
        <f t="shared" si="40"/>
        <v/>
      </c>
      <c r="AZ113" s="18" t="str">
        <f t="shared" si="41"/>
        <v/>
      </c>
      <c r="BA113"/>
    </row>
    <row r="114" spans="1:53" ht="15.75" x14ac:dyDescent="0.5">
      <c r="A114" s="19" t="s">
        <v>274</v>
      </c>
      <c r="B114" s="19" t="s">
        <v>275</v>
      </c>
      <c r="C114" s="18" t="s">
        <v>68</v>
      </c>
      <c r="D114" s="18" t="s">
        <v>83</v>
      </c>
      <c r="E114" s="17" t="s">
        <v>135</v>
      </c>
      <c r="F114" s="15" t="s">
        <v>136</v>
      </c>
      <c r="G114" s="20" t="s">
        <v>849</v>
      </c>
      <c r="H114" s="18" t="s">
        <v>59</v>
      </c>
      <c r="K114" s="44">
        <v>4</v>
      </c>
      <c r="L114" s="18" t="s">
        <v>73</v>
      </c>
      <c r="M114" s="44">
        <v>2</v>
      </c>
      <c r="N114" s="44">
        <v>65</v>
      </c>
      <c r="O114" s="18" t="s">
        <v>59</v>
      </c>
      <c r="R114" s="44"/>
      <c r="S114" s="44"/>
      <c r="T114" s="44"/>
      <c r="U114" s="44"/>
      <c r="V114" s="44">
        <v>1</v>
      </c>
      <c r="W114" s="44"/>
      <c r="X114" s="44"/>
      <c r="Y114" s="16"/>
      <c r="Z114" s="18" t="s">
        <v>59</v>
      </c>
      <c r="AA114" s="43">
        <f t="shared" si="22"/>
        <v>1</v>
      </c>
      <c r="AB114" s="18" t="s">
        <v>9</v>
      </c>
      <c r="AC114" s="18" t="s">
        <v>59</v>
      </c>
      <c r="AD114" s="16" t="s">
        <v>9</v>
      </c>
      <c r="AE114" s="18" t="s">
        <v>9</v>
      </c>
      <c r="AF114" s="18" t="str">
        <f t="shared" si="23"/>
        <v/>
      </c>
      <c r="AG114" s="18" t="str">
        <f t="shared" si="24"/>
        <v/>
      </c>
      <c r="AH114" s="18">
        <f t="shared" si="25"/>
        <v>0</v>
      </c>
      <c r="AI114" s="18" t="str">
        <f t="shared" si="26"/>
        <v/>
      </c>
      <c r="AJ114" s="18" t="str">
        <f t="shared" si="27"/>
        <v>X</v>
      </c>
      <c r="AK114" s="18" t="str">
        <f>IF(Tabuľka2[[#This Row],[Total food cost]] = 3, "X", "")</f>
        <v/>
      </c>
      <c r="AL114" s="18" t="str">
        <f t="shared" si="28"/>
        <v/>
      </c>
      <c r="AM114" s="18" t="str">
        <f t="shared" si="29"/>
        <v>X</v>
      </c>
      <c r="AN114" s="18" t="str">
        <f t="shared" si="30"/>
        <v/>
      </c>
      <c r="AO114" s="18" t="str">
        <f t="shared" si="31"/>
        <v/>
      </c>
      <c r="AP114" s="18" t="str">
        <f t="shared" si="32"/>
        <v>X</v>
      </c>
      <c r="AQ114" s="18" t="str">
        <f t="shared" si="42"/>
        <v/>
      </c>
      <c r="AR114" s="18" t="str">
        <f t="shared" si="33"/>
        <v/>
      </c>
      <c r="AS114" s="18" t="str">
        <f t="shared" si="34"/>
        <v/>
      </c>
      <c r="AT114" s="18" t="str">
        <f t="shared" si="35"/>
        <v/>
      </c>
      <c r="AU114" s="18" t="str">
        <f t="shared" si="36"/>
        <v>X</v>
      </c>
      <c r="AV114" s="18" t="str">
        <f t="shared" si="37"/>
        <v/>
      </c>
      <c r="AW114" s="18" t="str">
        <f t="shared" si="38"/>
        <v>X</v>
      </c>
      <c r="AX114" s="18" t="str">
        <f t="shared" si="39"/>
        <v/>
      </c>
      <c r="AY114" s="18" t="str">
        <f t="shared" si="40"/>
        <v/>
      </c>
      <c r="AZ114" s="18" t="str">
        <f t="shared" si="41"/>
        <v/>
      </c>
      <c r="BA114"/>
    </row>
    <row r="115" spans="1:53" ht="15.75" x14ac:dyDescent="0.5">
      <c r="A115" s="19" t="s">
        <v>279</v>
      </c>
      <c r="B115" s="19" t="s">
        <v>280</v>
      </c>
      <c r="C115" s="18" t="s">
        <v>68</v>
      </c>
      <c r="D115" s="37" t="s">
        <v>62</v>
      </c>
      <c r="E115" s="17" t="s">
        <v>104</v>
      </c>
      <c r="F115" s="15" t="s">
        <v>281</v>
      </c>
      <c r="G115" s="20" t="s">
        <v>836</v>
      </c>
      <c r="K115" s="44">
        <v>3</v>
      </c>
      <c r="L115" s="18" t="s">
        <v>58</v>
      </c>
      <c r="M115" s="44">
        <v>4</v>
      </c>
      <c r="N115" s="44">
        <v>21</v>
      </c>
      <c r="O115" s="18" t="s">
        <v>59</v>
      </c>
      <c r="P115" s="18" t="s">
        <v>59</v>
      </c>
      <c r="R115" s="44">
        <v>1</v>
      </c>
      <c r="S115" s="44">
        <v>1</v>
      </c>
      <c r="T115" s="44"/>
      <c r="U115" s="44"/>
      <c r="V115" s="44"/>
      <c r="W115" s="44"/>
      <c r="X115" s="44"/>
      <c r="Y115" s="16"/>
      <c r="AA115" s="43">
        <f t="shared" si="22"/>
        <v>2</v>
      </c>
      <c r="AB115" s="18" t="s">
        <v>9</v>
      </c>
      <c r="AC115" s="18" t="s">
        <v>59</v>
      </c>
      <c r="AD115" s="16" t="s">
        <v>9</v>
      </c>
      <c r="AE115" s="18" t="s">
        <v>9</v>
      </c>
      <c r="AF115" s="18" t="str">
        <f t="shared" si="23"/>
        <v>X</v>
      </c>
      <c r="AG115" s="18" t="str">
        <f t="shared" si="24"/>
        <v>X</v>
      </c>
      <c r="AH115" s="18">
        <f t="shared" si="25"/>
        <v>0</v>
      </c>
      <c r="AI115" s="18" t="str">
        <f t="shared" si="26"/>
        <v>X</v>
      </c>
      <c r="AJ115" s="18" t="str">
        <f t="shared" si="27"/>
        <v/>
      </c>
      <c r="AK115" s="18" t="str">
        <f>IF(Tabuľka2[[#This Row],[Total food cost]] = 3, "X", "")</f>
        <v/>
      </c>
      <c r="AL115" s="18" t="str">
        <f t="shared" si="28"/>
        <v/>
      </c>
      <c r="AM115" s="18">
        <f t="shared" si="29"/>
        <v>0</v>
      </c>
      <c r="AN115" s="18" t="str">
        <f t="shared" si="30"/>
        <v/>
      </c>
      <c r="AO115" s="18" t="str">
        <f t="shared" si="31"/>
        <v/>
      </c>
      <c r="AP115" s="18" t="str">
        <f t="shared" si="32"/>
        <v/>
      </c>
      <c r="AQ115" s="18" t="str">
        <f t="shared" si="42"/>
        <v/>
      </c>
      <c r="AR115" s="18" t="str">
        <f t="shared" si="33"/>
        <v>X</v>
      </c>
      <c r="AS115" s="18" t="str">
        <f t="shared" si="34"/>
        <v/>
      </c>
      <c r="AT115" s="18" t="str">
        <f t="shared" si="35"/>
        <v>X</v>
      </c>
      <c r="AU115" s="18" t="str">
        <f t="shared" si="36"/>
        <v/>
      </c>
      <c r="AV115" s="18" t="str">
        <f t="shared" si="37"/>
        <v/>
      </c>
      <c r="AW115" s="18" t="str">
        <f t="shared" si="38"/>
        <v/>
      </c>
      <c r="AX115" s="18" t="str">
        <f t="shared" si="39"/>
        <v/>
      </c>
      <c r="AY115" s="18" t="str">
        <f t="shared" si="40"/>
        <v/>
      </c>
      <c r="AZ115" s="18" t="str">
        <f t="shared" si="41"/>
        <v/>
      </c>
      <c r="BA115"/>
    </row>
    <row r="116" spans="1:53" ht="15.75" x14ac:dyDescent="0.5">
      <c r="A116" s="19" t="s">
        <v>284</v>
      </c>
      <c r="B116" s="19" t="s">
        <v>285</v>
      </c>
      <c r="C116" s="18" t="s">
        <v>68</v>
      </c>
      <c r="D116" s="18" t="s">
        <v>55</v>
      </c>
      <c r="E116" s="17" t="s">
        <v>104</v>
      </c>
      <c r="F116" s="15" t="s">
        <v>286</v>
      </c>
      <c r="G116" s="20" t="s">
        <v>833</v>
      </c>
      <c r="K116" s="44">
        <v>3</v>
      </c>
      <c r="L116" s="18" t="s">
        <v>58</v>
      </c>
      <c r="M116" s="44">
        <v>3</v>
      </c>
      <c r="N116" s="44">
        <v>38</v>
      </c>
      <c r="P116" s="18" t="s">
        <v>59</v>
      </c>
      <c r="R116" s="44">
        <v>2</v>
      </c>
      <c r="S116" s="44"/>
      <c r="T116" s="44"/>
      <c r="U116" s="44"/>
      <c r="V116" s="44"/>
      <c r="W116" s="44"/>
      <c r="X116" s="44"/>
      <c r="Y116" s="16"/>
      <c r="AA116" s="43">
        <f t="shared" si="22"/>
        <v>2</v>
      </c>
      <c r="AB116" s="18" t="s">
        <v>9</v>
      </c>
      <c r="AC116" s="18" t="s">
        <v>59</v>
      </c>
      <c r="AD116" s="16" t="s">
        <v>9</v>
      </c>
      <c r="AE116" s="18" t="s">
        <v>9</v>
      </c>
      <c r="AF116" s="18" t="str">
        <f t="shared" si="23"/>
        <v>X</v>
      </c>
      <c r="AG116" s="18" t="str">
        <f t="shared" si="24"/>
        <v/>
      </c>
      <c r="AH116" s="18">
        <f t="shared" si="25"/>
        <v>0</v>
      </c>
      <c r="AI116" s="18" t="str">
        <f t="shared" si="26"/>
        <v/>
      </c>
      <c r="AJ116" s="18" t="str">
        <f t="shared" si="27"/>
        <v/>
      </c>
      <c r="AK116" s="18" t="str">
        <f>IF(Tabuľka2[[#This Row],[Total food cost]] = 3, "X", "")</f>
        <v/>
      </c>
      <c r="AL116" s="18" t="str">
        <f t="shared" si="28"/>
        <v/>
      </c>
      <c r="AM116" s="18">
        <f t="shared" si="29"/>
        <v>0</v>
      </c>
      <c r="AN116" s="18" t="str">
        <f t="shared" si="30"/>
        <v/>
      </c>
      <c r="AO116" s="18" t="str">
        <f t="shared" si="31"/>
        <v>X</v>
      </c>
      <c r="AP116" s="18" t="str">
        <f t="shared" si="32"/>
        <v/>
      </c>
      <c r="AQ116" s="18" t="str">
        <f t="shared" si="42"/>
        <v/>
      </c>
      <c r="AR116" s="18" t="str">
        <f t="shared" si="33"/>
        <v>X</v>
      </c>
      <c r="AS116" s="18" t="str">
        <f t="shared" si="34"/>
        <v/>
      </c>
      <c r="AT116" s="18" t="str">
        <f t="shared" si="35"/>
        <v/>
      </c>
      <c r="AU116" s="18" t="str">
        <f t="shared" si="36"/>
        <v/>
      </c>
      <c r="AV116" s="18" t="str">
        <f t="shared" si="37"/>
        <v>X</v>
      </c>
      <c r="AW116" s="18" t="str">
        <f t="shared" si="38"/>
        <v/>
      </c>
      <c r="AX116" s="18" t="str">
        <f t="shared" si="39"/>
        <v/>
      </c>
      <c r="AY116" s="18" t="str">
        <f t="shared" si="40"/>
        <v/>
      </c>
      <c r="AZ116" s="18" t="str">
        <f t="shared" si="41"/>
        <v/>
      </c>
      <c r="BA116"/>
    </row>
    <row r="117" spans="1:53" ht="15.75" x14ac:dyDescent="0.5">
      <c r="A117" s="19" t="s">
        <v>287</v>
      </c>
      <c r="B117" s="19" t="s">
        <v>288</v>
      </c>
      <c r="C117" s="18" t="s">
        <v>68</v>
      </c>
      <c r="D117" s="37" t="s">
        <v>62</v>
      </c>
      <c r="E117" s="17" t="s">
        <v>10</v>
      </c>
      <c r="F117" s="15" t="s">
        <v>289</v>
      </c>
      <c r="G117" s="20"/>
      <c r="I117" s="18" t="s">
        <v>59</v>
      </c>
      <c r="K117" s="44">
        <v>6</v>
      </c>
      <c r="L117" s="18" t="s">
        <v>85</v>
      </c>
      <c r="M117" s="44">
        <v>4</v>
      </c>
      <c r="N117" s="44">
        <v>23</v>
      </c>
      <c r="O117" s="18" t="s">
        <v>59</v>
      </c>
      <c r="P117" s="18" t="s">
        <v>59</v>
      </c>
      <c r="R117" s="44"/>
      <c r="S117" s="44">
        <v>2</v>
      </c>
      <c r="T117" s="44"/>
      <c r="U117" s="44">
        <v>1</v>
      </c>
      <c r="V117" s="44"/>
      <c r="W117" s="44"/>
      <c r="X117" s="44"/>
      <c r="Y117" s="16"/>
      <c r="AA117" s="43">
        <f t="shared" si="22"/>
        <v>3</v>
      </c>
      <c r="AB117" s="18" t="s">
        <v>9</v>
      </c>
      <c r="AC117" s="18" t="s">
        <v>59</v>
      </c>
      <c r="AD117" s="16" t="s">
        <v>9</v>
      </c>
      <c r="AE117" s="18" t="s">
        <v>59</v>
      </c>
      <c r="AF117" s="18" t="str">
        <f t="shared" si="23"/>
        <v/>
      </c>
      <c r="AG117" s="18" t="str">
        <f t="shared" si="24"/>
        <v>X</v>
      </c>
      <c r="AH117" s="18" t="str">
        <f t="shared" si="25"/>
        <v>X</v>
      </c>
      <c r="AI117" s="18" t="str">
        <f t="shared" si="26"/>
        <v>X</v>
      </c>
      <c r="AJ117" s="18" t="str">
        <f t="shared" si="27"/>
        <v>X</v>
      </c>
      <c r="AK117" s="18" t="str">
        <f>IF(Tabuľka2[[#This Row],[Total food cost]] = 3, "X", "")</f>
        <v>X</v>
      </c>
      <c r="AL117" s="18" t="str">
        <f t="shared" si="28"/>
        <v/>
      </c>
      <c r="AM117" s="18">
        <f t="shared" si="29"/>
        <v>0</v>
      </c>
      <c r="AN117" s="18" t="str">
        <f t="shared" si="30"/>
        <v/>
      </c>
      <c r="AO117" s="18" t="str">
        <f t="shared" si="31"/>
        <v/>
      </c>
      <c r="AP117" s="18" t="str">
        <f t="shared" si="32"/>
        <v/>
      </c>
      <c r="AQ117" s="18" t="str">
        <f t="shared" si="42"/>
        <v/>
      </c>
      <c r="AR117" s="18" t="str">
        <f t="shared" si="33"/>
        <v/>
      </c>
      <c r="AS117" s="18" t="str">
        <f t="shared" si="34"/>
        <v/>
      </c>
      <c r="AT117" s="18" t="str">
        <f t="shared" si="35"/>
        <v>X</v>
      </c>
      <c r="AU117" s="18" t="str">
        <f t="shared" si="36"/>
        <v/>
      </c>
      <c r="AV117" s="18" t="str">
        <f t="shared" si="37"/>
        <v/>
      </c>
      <c r="AW117" s="18" t="str">
        <f t="shared" si="38"/>
        <v/>
      </c>
      <c r="AX117" s="18" t="str">
        <f t="shared" si="39"/>
        <v>X</v>
      </c>
      <c r="AY117" s="18" t="str">
        <f t="shared" si="40"/>
        <v/>
      </c>
      <c r="AZ117" s="18" t="str">
        <f t="shared" si="41"/>
        <v>X</v>
      </c>
      <c r="BA117"/>
    </row>
    <row r="118" spans="1:53" ht="15.75" x14ac:dyDescent="0.5">
      <c r="A118" s="19" t="s">
        <v>293</v>
      </c>
      <c r="B118" s="19" t="s">
        <v>294</v>
      </c>
      <c r="C118" s="18" t="s">
        <v>68</v>
      </c>
      <c r="D118" s="18" t="s">
        <v>95</v>
      </c>
      <c r="E118" s="17" t="s">
        <v>104</v>
      </c>
      <c r="F118" s="15" t="s">
        <v>295</v>
      </c>
      <c r="G118" s="20" t="s">
        <v>833</v>
      </c>
      <c r="K118" s="44">
        <v>4</v>
      </c>
      <c r="L118" s="18" t="s">
        <v>73</v>
      </c>
      <c r="M118" s="44">
        <v>1</v>
      </c>
      <c r="N118" s="44">
        <v>134</v>
      </c>
      <c r="O118" s="18" t="s">
        <v>59</v>
      </c>
      <c r="R118" s="44">
        <v>1</v>
      </c>
      <c r="S118" s="44"/>
      <c r="T118" s="44"/>
      <c r="U118" s="44"/>
      <c r="V118" s="44"/>
      <c r="W118" s="44"/>
      <c r="X118" s="44">
        <v>1</v>
      </c>
      <c r="Y118" s="16"/>
      <c r="AA118" s="43">
        <f t="shared" si="22"/>
        <v>2</v>
      </c>
      <c r="AB118" s="18" t="s">
        <v>9</v>
      </c>
      <c r="AC118" s="18" t="s">
        <v>59</v>
      </c>
      <c r="AD118" s="16" t="s">
        <v>9</v>
      </c>
      <c r="AE118" s="18" t="s">
        <v>59</v>
      </c>
      <c r="AF118" s="18" t="str">
        <f t="shared" si="23"/>
        <v/>
      </c>
      <c r="AG118" s="18" t="str">
        <f t="shared" si="24"/>
        <v/>
      </c>
      <c r="AH118" s="18">
        <f t="shared" si="25"/>
        <v>0</v>
      </c>
      <c r="AI118" s="18" t="str">
        <f t="shared" si="26"/>
        <v/>
      </c>
      <c r="AJ118" s="18" t="str">
        <f t="shared" si="27"/>
        <v/>
      </c>
      <c r="AK118" s="18" t="str">
        <f>IF(Tabuľka2[[#This Row],[Total food cost]] = 3, "X", "")</f>
        <v/>
      </c>
      <c r="AL118" s="18" t="str">
        <f t="shared" si="28"/>
        <v/>
      </c>
      <c r="AM118" s="18">
        <f t="shared" si="29"/>
        <v>0</v>
      </c>
      <c r="AN118" s="18" t="str">
        <f t="shared" si="30"/>
        <v/>
      </c>
      <c r="AO118" s="18" t="str">
        <f t="shared" si="31"/>
        <v/>
      </c>
      <c r="AP118" s="18" t="str">
        <f t="shared" si="32"/>
        <v>X</v>
      </c>
      <c r="AQ118" s="18" t="str">
        <f t="shared" si="42"/>
        <v>X</v>
      </c>
      <c r="AR118" s="18" t="str">
        <f t="shared" si="33"/>
        <v/>
      </c>
      <c r="AS118" s="18" t="str">
        <f t="shared" si="34"/>
        <v>X</v>
      </c>
      <c r="AT118" s="18" t="str">
        <f t="shared" si="35"/>
        <v/>
      </c>
      <c r="AU118" s="18" t="str">
        <f t="shared" si="36"/>
        <v>X</v>
      </c>
      <c r="AV118" s="18" t="str">
        <f t="shared" si="37"/>
        <v/>
      </c>
      <c r="AW118" s="18" t="str">
        <f t="shared" si="38"/>
        <v/>
      </c>
      <c r="AX118" s="18" t="str">
        <f t="shared" si="39"/>
        <v/>
      </c>
      <c r="AY118" s="18" t="str">
        <f t="shared" si="40"/>
        <v/>
      </c>
      <c r="AZ118" s="18" t="str">
        <f t="shared" si="41"/>
        <v/>
      </c>
      <c r="BA118"/>
    </row>
    <row r="119" spans="1:53" ht="15.75" x14ac:dyDescent="0.5">
      <c r="A119" s="19" t="s">
        <v>296</v>
      </c>
      <c r="B119" s="19" t="s">
        <v>297</v>
      </c>
      <c r="C119" s="18" t="s">
        <v>68</v>
      </c>
      <c r="D119" s="37" t="s">
        <v>55</v>
      </c>
      <c r="E119" s="17" t="s">
        <v>104</v>
      </c>
      <c r="F119" s="15" t="s">
        <v>298</v>
      </c>
      <c r="G119" s="20" t="s">
        <v>835</v>
      </c>
      <c r="K119" s="44">
        <v>4</v>
      </c>
      <c r="L119" s="18" t="s">
        <v>85</v>
      </c>
      <c r="M119" s="44">
        <v>4</v>
      </c>
      <c r="N119" s="44">
        <v>22</v>
      </c>
      <c r="O119" s="18" t="s">
        <v>59</v>
      </c>
      <c r="R119" s="44">
        <v>1</v>
      </c>
      <c r="S119" s="44">
        <v>1</v>
      </c>
      <c r="T119" s="44"/>
      <c r="U119" s="44">
        <v>1</v>
      </c>
      <c r="V119" s="44"/>
      <c r="W119" s="44"/>
      <c r="X119" s="44"/>
      <c r="Y119" s="16"/>
      <c r="AA119" s="43">
        <f t="shared" si="22"/>
        <v>3</v>
      </c>
      <c r="AB119" s="18" t="s">
        <v>9</v>
      </c>
      <c r="AC119" s="18" t="s">
        <v>59</v>
      </c>
      <c r="AD119" s="16" t="s">
        <v>9</v>
      </c>
      <c r="AE119" s="18" t="s">
        <v>9</v>
      </c>
      <c r="AF119" s="18" t="str">
        <f t="shared" si="23"/>
        <v/>
      </c>
      <c r="AG119" s="18" t="str">
        <f t="shared" si="24"/>
        <v/>
      </c>
      <c r="AH119" s="18">
        <f t="shared" si="25"/>
        <v>0</v>
      </c>
      <c r="AI119" s="18" t="str">
        <f t="shared" si="26"/>
        <v>X</v>
      </c>
      <c r="AJ119" s="18" t="str">
        <f t="shared" si="27"/>
        <v/>
      </c>
      <c r="AK119" s="18" t="str">
        <f>IF(Tabuľka2[[#This Row],[Total food cost]] = 3, "X", "")</f>
        <v>X</v>
      </c>
      <c r="AL119" s="18" t="str">
        <f t="shared" si="28"/>
        <v/>
      </c>
      <c r="AM119" s="18">
        <f t="shared" si="29"/>
        <v>0</v>
      </c>
      <c r="AN119" s="18" t="str">
        <f t="shared" si="30"/>
        <v/>
      </c>
      <c r="AO119" s="18" t="str">
        <f t="shared" si="31"/>
        <v/>
      </c>
      <c r="AP119" s="18" t="str">
        <f t="shared" si="32"/>
        <v>X</v>
      </c>
      <c r="AQ119" s="18" t="str">
        <f t="shared" si="42"/>
        <v/>
      </c>
      <c r="AR119" s="18" t="str">
        <f t="shared" si="33"/>
        <v/>
      </c>
      <c r="AS119" s="18" t="str">
        <f t="shared" si="34"/>
        <v/>
      </c>
      <c r="AT119" s="18" t="str">
        <f t="shared" si="35"/>
        <v>X</v>
      </c>
      <c r="AU119" s="18" t="str">
        <f t="shared" si="36"/>
        <v/>
      </c>
      <c r="AV119" s="18" t="str">
        <f t="shared" si="37"/>
        <v/>
      </c>
      <c r="AW119" s="18" t="str">
        <f t="shared" si="38"/>
        <v/>
      </c>
      <c r="AX119" s="18" t="str">
        <f t="shared" si="39"/>
        <v>X</v>
      </c>
      <c r="AY119" s="18" t="str">
        <f t="shared" si="40"/>
        <v/>
      </c>
      <c r="AZ119" s="18" t="str">
        <f t="shared" si="41"/>
        <v>X</v>
      </c>
      <c r="BA119"/>
    </row>
    <row r="120" spans="1:53" ht="15.75" x14ac:dyDescent="0.5">
      <c r="A120" s="19" t="s">
        <v>302</v>
      </c>
      <c r="B120" s="19" t="s">
        <v>303</v>
      </c>
      <c r="C120" s="18" t="s">
        <v>68</v>
      </c>
      <c r="D120" s="18" t="s">
        <v>83</v>
      </c>
      <c r="E120" s="17" t="s">
        <v>116</v>
      </c>
      <c r="F120" s="15" t="s">
        <v>304</v>
      </c>
      <c r="G120" s="20" t="s">
        <v>851</v>
      </c>
      <c r="K120" s="44">
        <v>3</v>
      </c>
      <c r="L120" s="18" t="s">
        <v>58</v>
      </c>
      <c r="M120" s="44">
        <v>2</v>
      </c>
      <c r="N120" s="44">
        <v>70</v>
      </c>
      <c r="P120" s="18" t="s">
        <v>59</v>
      </c>
      <c r="R120" s="44">
        <v>1</v>
      </c>
      <c r="S120" s="44"/>
      <c r="T120" s="44"/>
      <c r="U120" s="44"/>
      <c r="V120" s="44">
        <v>1</v>
      </c>
      <c r="W120" s="44"/>
      <c r="X120" s="44"/>
      <c r="Y120" s="16"/>
      <c r="AA120" s="43">
        <f t="shared" si="22"/>
        <v>2</v>
      </c>
      <c r="AB120" s="18" t="s">
        <v>9</v>
      </c>
      <c r="AC120" s="18" t="s">
        <v>59</v>
      </c>
      <c r="AD120" s="16" t="s">
        <v>9</v>
      </c>
      <c r="AE120" s="18" t="s">
        <v>9</v>
      </c>
      <c r="AF120" s="18" t="str">
        <f t="shared" si="23"/>
        <v>X</v>
      </c>
      <c r="AG120" s="18" t="str">
        <f t="shared" si="24"/>
        <v/>
      </c>
      <c r="AH120" s="18">
        <f t="shared" si="25"/>
        <v>0</v>
      </c>
      <c r="AI120" s="18" t="str">
        <f t="shared" si="26"/>
        <v/>
      </c>
      <c r="AJ120" s="18" t="str">
        <f t="shared" si="27"/>
        <v/>
      </c>
      <c r="AK120" s="18" t="str">
        <f>IF(Tabuľka2[[#This Row],[Total food cost]] = 3, "X", "")</f>
        <v/>
      </c>
      <c r="AL120" s="18" t="str">
        <f t="shared" si="28"/>
        <v/>
      </c>
      <c r="AM120" s="18">
        <f t="shared" si="29"/>
        <v>0</v>
      </c>
      <c r="AN120" s="18" t="str">
        <f t="shared" si="30"/>
        <v/>
      </c>
      <c r="AO120" s="18" t="str">
        <f t="shared" si="31"/>
        <v/>
      </c>
      <c r="AP120" s="18" t="str">
        <f t="shared" si="32"/>
        <v/>
      </c>
      <c r="AQ120" s="18" t="str">
        <f t="shared" si="42"/>
        <v>X</v>
      </c>
      <c r="AR120" s="18" t="str">
        <f t="shared" si="33"/>
        <v>X</v>
      </c>
      <c r="AS120" s="18" t="str">
        <f t="shared" si="34"/>
        <v/>
      </c>
      <c r="AT120" s="18" t="str">
        <f t="shared" si="35"/>
        <v/>
      </c>
      <c r="AU120" s="18" t="str">
        <f t="shared" si="36"/>
        <v/>
      </c>
      <c r="AV120" s="18" t="str">
        <f t="shared" si="37"/>
        <v>X</v>
      </c>
      <c r="AW120" s="18" t="str">
        <f t="shared" si="38"/>
        <v>X</v>
      </c>
      <c r="AX120" s="18" t="str">
        <f t="shared" si="39"/>
        <v/>
      </c>
      <c r="AY120" s="18" t="str">
        <f t="shared" si="40"/>
        <v/>
      </c>
      <c r="AZ120" s="18" t="str">
        <f t="shared" si="41"/>
        <v/>
      </c>
      <c r="BA120"/>
    </row>
    <row r="121" spans="1:53" ht="15.75" x14ac:dyDescent="0.5">
      <c r="A121" s="19" t="s">
        <v>307</v>
      </c>
      <c r="B121" s="19" t="s">
        <v>308</v>
      </c>
      <c r="C121" s="18" t="s">
        <v>68</v>
      </c>
      <c r="D121" s="18" t="s">
        <v>83</v>
      </c>
      <c r="E121" s="17" t="s">
        <v>116</v>
      </c>
      <c r="F121" s="15" t="s">
        <v>310</v>
      </c>
      <c r="G121" s="20" t="s">
        <v>855</v>
      </c>
      <c r="J121" s="18" t="s">
        <v>59</v>
      </c>
      <c r="K121" s="44">
        <v>4</v>
      </c>
      <c r="L121" s="18" t="s">
        <v>73</v>
      </c>
      <c r="M121" s="44">
        <v>1</v>
      </c>
      <c r="N121" s="44">
        <v>51</v>
      </c>
      <c r="O121" s="18" t="s">
        <v>59</v>
      </c>
      <c r="P121" s="18" t="s">
        <v>59</v>
      </c>
      <c r="Q121" s="18" t="s">
        <v>59</v>
      </c>
      <c r="R121" s="44"/>
      <c r="S121" s="44">
        <v>2</v>
      </c>
      <c r="T121" s="44"/>
      <c r="U121" s="44"/>
      <c r="V121" s="44"/>
      <c r="W121" s="44"/>
      <c r="X121" s="44"/>
      <c r="Y121" s="16"/>
      <c r="AA121" s="43">
        <f t="shared" si="22"/>
        <v>2</v>
      </c>
      <c r="AB121" s="18" t="s">
        <v>9</v>
      </c>
      <c r="AC121" s="18" t="s">
        <v>59</v>
      </c>
      <c r="AD121" s="16" t="s">
        <v>9</v>
      </c>
      <c r="AE121" s="18" t="s">
        <v>9</v>
      </c>
      <c r="AF121" s="18" t="str">
        <f t="shared" si="23"/>
        <v/>
      </c>
      <c r="AG121" s="18" t="str">
        <f t="shared" si="24"/>
        <v>X</v>
      </c>
      <c r="AH121" s="18">
        <f t="shared" si="25"/>
        <v>0</v>
      </c>
      <c r="AI121" s="18" t="str">
        <f t="shared" si="26"/>
        <v>X</v>
      </c>
      <c r="AJ121" s="18" t="str">
        <f t="shared" si="27"/>
        <v/>
      </c>
      <c r="AK121" s="18" t="str">
        <f>IF(Tabuľka2[[#This Row],[Total food cost]] = 3, "X", "")</f>
        <v/>
      </c>
      <c r="AL121" s="18" t="str">
        <f t="shared" si="28"/>
        <v/>
      </c>
      <c r="AM121" s="18">
        <f t="shared" si="29"/>
        <v>0</v>
      </c>
      <c r="AN121" s="18" t="str">
        <f t="shared" si="30"/>
        <v/>
      </c>
      <c r="AO121" s="18" t="str">
        <f t="shared" si="31"/>
        <v/>
      </c>
      <c r="AP121" s="18" t="str">
        <f t="shared" si="32"/>
        <v/>
      </c>
      <c r="AQ121" s="18" t="str">
        <f t="shared" si="42"/>
        <v/>
      </c>
      <c r="AR121" s="18" t="str">
        <f t="shared" si="33"/>
        <v/>
      </c>
      <c r="AS121" s="18" t="str">
        <f t="shared" si="34"/>
        <v/>
      </c>
      <c r="AT121" s="18" t="str">
        <f t="shared" si="35"/>
        <v/>
      </c>
      <c r="AU121" s="18" t="str">
        <f t="shared" si="36"/>
        <v>X</v>
      </c>
      <c r="AV121" s="18" t="str">
        <f t="shared" si="37"/>
        <v/>
      </c>
      <c r="AW121" s="18" t="str">
        <f t="shared" si="38"/>
        <v/>
      </c>
      <c r="AX121" s="18" t="str">
        <f t="shared" si="39"/>
        <v/>
      </c>
      <c r="AY121" s="18" t="str">
        <f t="shared" si="40"/>
        <v/>
      </c>
      <c r="AZ121" s="18" t="str">
        <f t="shared" si="41"/>
        <v/>
      </c>
      <c r="BA121"/>
    </row>
    <row r="122" spans="1:53" ht="15.75" x14ac:dyDescent="0.5">
      <c r="A122" s="20" t="s">
        <v>567</v>
      </c>
      <c r="B122" s="20" t="s">
        <v>568</v>
      </c>
      <c r="C122" s="18" t="s">
        <v>502</v>
      </c>
      <c r="D122" s="37" t="s">
        <v>55</v>
      </c>
      <c r="E122" s="17" t="s">
        <v>88</v>
      </c>
      <c r="F122" s="15" t="s">
        <v>89</v>
      </c>
      <c r="G122" s="20" t="s">
        <v>827</v>
      </c>
      <c r="H122" s="18" t="s">
        <v>59</v>
      </c>
      <c r="K122" s="44">
        <v>6</v>
      </c>
      <c r="L122" s="18" t="s">
        <v>73</v>
      </c>
      <c r="M122" s="44">
        <v>2</v>
      </c>
      <c r="N122" s="44">
        <v>142</v>
      </c>
      <c r="P122" s="18" t="s">
        <v>59</v>
      </c>
      <c r="R122" s="44"/>
      <c r="S122" s="44"/>
      <c r="T122" s="44"/>
      <c r="U122" s="44"/>
      <c r="V122" s="44">
        <v>2</v>
      </c>
      <c r="W122" s="44"/>
      <c r="X122" s="44"/>
      <c r="Y122" s="16"/>
      <c r="AA122" s="43">
        <f t="shared" si="22"/>
        <v>2</v>
      </c>
      <c r="AB122" s="18" t="s">
        <v>9</v>
      </c>
      <c r="AC122" s="18" t="s">
        <v>9</v>
      </c>
      <c r="AD122" s="16" t="s">
        <v>9</v>
      </c>
      <c r="AE122" s="18" t="s">
        <v>59</v>
      </c>
      <c r="AF122" s="18" t="str">
        <f t="shared" si="23"/>
        <v/>
      </c>
      <c r="AG122" s="18" t="str">
        <f t="shared" si="24"/>
        <v/>
      </c>
      <c r="AH122" s="18">
        <f t="shared" si="25"/>
        <v>0</v>
      </c>
      <c r="AI122" s="18" t="str">
        <f t="shared" si="26"/>
        <v/>
      </c>
      <c r="AJ122" s="18" t="str">
        <f t="shared" si="27"/>
        <v/>
      </c>
      <c r="AK122" s="18" t="str">
        <f>IF(Tabuľka2[[#This Row],[Total food cost]] = 3, "X", "")</f>
        <v/>
      </c>
      <c r="AL122" s="18" t="str">
        <f t="shared" si="28"/>
        <v/>
      </c>
      <c r="AM122" s="18" t="str">
        <f t="shared" si="29"/>
        <v>X</v>
      </c>
      <c r="AN122" s="18" t="str">
        <f t="shared" si="30"/>
        <v/>
      </c>
      <c r="AO122" s="18" t="str">
        <f t="shared" si="31"/>
        <v/>
      </c>
      <c r="AP122" s="18" t="str">
        <f t="shared" si="32"/>
        <v/>
      </c>
      <c r="AQ122" s="18" t="str">
        <f t="shared" si="42"/>
        <v>X</v>
      </c>
      <c r="AR122" s="18" t="str">
        <f t="shared" si="33"/>
        <v/>
      </c>
      <c r="AS122" s="18" t="str">
        <f t="shared" si="34"/>
        <v/>
      </c>
      <c r="AT122" s="18" t="str">
        <f t="shared" si="35"/>
        <v/>
      </c>
      <c r="AU122" s="18" t="str">
        <f t="shared" si="36"/>
        <v>X</v>
      </c>
      <c r="AV122" s="18" t="str">
        <f t="shared" si="37"/>
        <v>X</v>
      </c>
      <c r="AW122" s="18" t="str">
        <f t="shared" si="38"/>
        <v>X</v>
      </c>
      <c r="AX122" s="18" t="str">
        <f t="shared" si="39"/>
        <v/>
      </c>
      <c r="AY122" s="18" t="str">
        <f t="shared" si="40"/>
        <v/>
      </c>
      <c r="AZ122" s="18" t="str">
        <f t="shared" si="41"/>
        <v/>
      </c>
      <c r="BA122"/>
    </row>
    <row r="123" spans="1:53" ht="15.75" x14ac:dyDescent="0.5">
      <c r="A123" s="20" t="s">
        <v>569</v>
      </c>
      <c r="B123" s="20" t="s">
        <v>570</v>
      </c>
      <c r="C123" s="18" t="s">
        <v>502</v>
      </c>
      <c r="D123" s="37" t="s">
        <v>55</v>
      </c>
      <c r="E123" s="17" t="s">
        <v>79</v>
      </c>
      <c r="F123" s="15" t="s">
        <v>80</v>
      </c>
      <c r="G123" s="20" t="s">
        <v>812</v>
      </c>
      <c r="K123" s="44">
        <v>6</v>
      </c>
      <c r="L123" s="18" t="s">
        <v>73</v>
      </c>
      <c r="M123" s="44">
        <v>2</v>
      </c>
      <c r="N123" s="44">
        <v>91</v>
      </c>
      <c r="O123" s="18" t="s">
        <v>59</v>
      </c>
      <c r="P123" s="18" t="s">
        <v>59</v>
      </c>
      <c r="Q123" s="18" t="s">
        <v>59</v>
      </c>
      <c r="R123" s="44"/>
      <c r="S123" s="44"/>
      <c r="T123" s="44">
        <v>1</v>
      </c>
      <c r="U123" s="44"/>
      <c r="V123" s="44"/>
      <c r="W123" s="44"/>
      <c r="X123" s="44">
        <v>1</v>
      </c>
      <c r="Y123" s="16"/>
      <c r="AA123" s="43">
        <f t="shared" si="22"/>
        <v>2</v>
      </c>
      <c r="AB123" s="18" t="s">
        <v>9</v>
      </c>
      <c r="AC123" s="18" t="s">
        <v>9</v>
      </c>
      <c r="AD123" s="16" t="s">
        <v>9</v>
      </c>
      <c r="AE123" s="18" t="s">
        <v>9</v>
      </c>
      <c r="AF123" s="18" t="str">
        <f t="shared" si="23"/>
        <v/>
      </c>
      <c r="AG123" s="18" t="str">
        <f t="shared" si="24"/>
        <v>X</v>
      </c>
      <c r="AH123" s="18">
        <f t="shared" si="25"/>
        <v>0</v>
      </c>
      <c r="AI123" s="18" t="str">
        <f t="shared" si="26"/>
        <v/>
      </c>
      <c r="AJ123" s="18" t="str">
        <f t="shared" si="27"/>
        <v/>
      </c>
      <c r="AK123" s="18" t="str">
        <f>IF(Tabuľka2[[#This Row],[Total food cost]] = 3, "X", "")</f>
        <v/>
      </c>
      <c r="AL123" s="18" t="str">
        <f t="shared" si="28"/>
        <v/>
      </c>
      <c r="AM123" s="18">
        <f t="shared" si="29"/>
        <v>0</v>
      </c>
      <c r="AN123" s="18" t="str">
        <f t="shared" si="30"/>
        <v>X</v>
      </c>
      <c r="AO123" s="18" t="str">
        <f t="shared" si="31"/>
        <v/>
      </c>
      <c r="AP123" s="18" t="str">
        <f t="shared" si="32"/>
        <v/>
      </c>
      <c r="AQ123" s="18" t="str">
        <f t="shared" si="42"/>
        <v>X</v>
      </c>
      <c r="AR123" s="18" t="str">
        <f t="shared" si="33"/>
        <v/>
      </c>
      <c r="AS123" s="18" t="str">
        <f t="shared" si="34"/>
        <v>X</v>
      </c>
      <c r="AT123" s="18" t="str">
        <f t="shared" si="35"/>
        <v/>
      </c>
      <c r="AU123" s="18" t="str">
        <f t="shared" si="36"/>
        <v>X</v>
      </c>
      <c r="AV123" s="18" t="str">
        <f t="shared" si="37"/>
        <v/>
      </c>
      <c r="AW123" s="18" t="str">
        <f t="shared" si="38"/>
        <v/>
      </c>
      <c r="AX123" s="18" t="str">
        <f t="shared" si="39"/>
        <v/>
      </c>
      <c r="AY123" s="18" t="str">
        <f t="shared" si="40"/>
        <v/>
      </c>
      <c r="AZ123" s="18" t="str">
        <f t="shared" si="41"/>
        <v/>
      </c>
      <c r="BA123"/>
    </row>
    <row r="124" spans="1:53" ht="15.75" x14ac:dyDescent="0.5">
      <c r="A124" s="20" t="s">
        <v>571</v>
      </c>
      <c r="B124" s="20" t="s">
        <v>572</v>
      </c>
      <c r="C124" s="18" t="s">
        <v>502</v>
      </c>
      <c r="D124" s="18" t="s">
        <v>55</v>
      </c>
      <c r="E124" s="17" t="s">
        <v>71</v>
      </c>
      <c r="F124" s="15" t="s">
        <v>225</v>
      </c>
      <c r="G124" s="20" t="s">
        <v>818</v>
      </c>
      <c r="K124" s="44">
        <v>4</v>
      </c>
      <c r="L124" s="18" t="s">
        <v>97</v>
      </c>
      <c r="M124" s="44">
        <v>2</v>
      </c>
      <c r="N124" s="44">
        <v>79</v>
      </c>
      <c r="Q124" s="18" t="s">
        <v>59</v>
      </c>
      <c r="R124" s="44">
        <v>1</v>
      </c>
      <c r="S124" s="44"/>
      <c r="T124" s="44">
        <v>1</v>
      </c>
      <c r="U124" s="44"/>
      <c r="V124" s="44"/>
      <c r="W124" s="44"/>
      <c r="X124" s="44"/>
      <c r="Y124" s="16" t="s">
        <v>59</v>
      </c>
      <c r="AA124" s="43">
        <f t="shared" si="22"/>
        <v>1</v>
      </c>
      <c r="AB124" s="18" t="s">
        <v>9</v>
      </c>
      <c r="AC124" s="18" t="s">
        <v>9</v>
      </c>
      <c r="AD124" s="16" t="s">
        <v>59</v>
      </c>
      <c r="AE124" s="18" t="s">
        <v>9</v>
      </c>
      <c r="AF124" s="18" t="str">
        <f t="shared" si="23"/>
        <v/>
      </c>
      <c r="AG124" s="18" t="str">
        <f t="shared" si="24"/>
        <v/>
      </c>
      <c r="AH124" s="18">
        <f t="shared" si="25"/>
        <v>0</v>
      </c>
      <c r="AI124" s="18" t="str">
        <f t="shared" si="26"/>
        <v/>
      </c>
      <c r="AJ124" s="18" t="str">
        <f t="shared" si="27"/>
        <v/>
      </c>
      <c r="AK124" s="18" t="str">
        <f>IF(Tabuľka2[[#This Row],[Total food cost]] = 3, "X", "")</f>
        <v/>
      </c>
      <c r="AL124" s="18" t="str">
        <f t="shared" si="28"/>
        <v>X</v>
      </c>
      <c r="AM124" s="18">
        <f t="shared" si="29"/>
        <v>0</v>
      </c>
      <c r="AN124" s="18" t="str">
        <f t="shared" si="30"/>
        <v>X</v>
      </c>
      <c r="AO124" s="18" t="str">
        <f t="shared" si="31"/>
        <v/>
      </c>
      <c r="AP124" s="18" t="str">
        <f t="shared" si="32"/>
        <v/>
      </c>
      <c r="AQ124" s="18" t="str">
        <f t="shared" si="42"/>
        <v>X</v>
      </c>
      <c r="AR124" s="18" t="str">
        <f t="shared" si="33"/>
        <v>X</v>
      </c>
      <c r="AS124" s="18" t="str">
        <f t="shared" si="34"/>
        <v/>
      </c>
      <c r="AT124" s="18" t="str">
        <f t="shared" si="35"/>
        <v/>
      </c>
      <c r="AU124" s="18" t="str">
        <f t="shared" si="36"/>
        <v>X</v>
      </c>
      <c r="AV124" s="18" t="str">
        <f t="shared" si="37"/>
        <v/>
      </c>
      <c r="AW124" s="18" t="str">
        <f t="shared" si="38"/>
        <v/>
      </c>
      <c r="AX124" s="18" t="str">
        <f t="shared" si="39"/>
        <v/>
      </c>
      <c r="AY124" s="18" t="str">
        <f t="shared" si="40"/>
        <v>X</v>
      </c>
      <c r="AZ124" s="18" t="str">
        <f t="shared" si="41"/>
        <v>X</v>
      </c>
      <c r="BA124"/>
    </row>
    <row r="125" spans="1:53" ht="15.75" x14ac:dyDescent="0.5">
      <c r="A125" s="20" t="s">
        <v>573</v>
      </c>
      <c r="B125" s="20" t="s">
        <v>574</v>
      </c>
      <c r="C125" s="18" t="s">
        <v>502</v>
      </c>
      <c r="D125" s="18" t="s">
        <v>55</v>
      </c>
      <c r="E125" s="17" t="s">
        <v>71</v>
      </c>
      <c r="F125" s="15" t="s">
        <v>575</v>
      </c>
      <c r="G125" s="20" t="s">
        <v>819</v>
      </c>
      <c r="K125" s="44">
        <v>3</v>
      </c>
      <c r="L125" s="18" t="s">
        <v>97</v>
      </c>
      <c r="M125" s="44">
        <v>2</v>
      </c>
      <c r="N125" s="44">
        <v>91</v>
      </c>
      <c r="P125" s="18" t="s">
        <v>59</v>
      </c>
      <c r="Q125" s="18" t="s">
        <v>59</v>
      </c>
      <c r="R125" s="44"/>
      <c r="S125" s="44"/>
      <c r="T125" s="44">
        <v>1</v>
      </c>
      <c r="U125" s="44"/>
      <c r="V125" s="44"/>
      <c r="W125" s="44"/>
      <c r="X125" s="44">
        <v>1</v>
      </c>
      <c r="Y125" s="16"/>
      <c r="AA125" s="43">
        <f t="shared" si="22"/>
        <v>2</v>
      </c>
      <c r="AB125" s="18" t="s">
        <v>9</v>
      </c>
      <c r="AC125" s="18" t="s">
        <v>9</v>
      </c>
      <c r="AD125" s="16" t="s">
        <v>59</v>
      </c>
      <c r="AE125" s="18" t="s">
        <v>9</v>
      </c>
      <c r="AF125" s="18" t="str">
        <f t="shared" si="23"/>
        <v>X</v>
      </c>
      <c r="AG125" s="18" t="str">
        <f t="shared" si="24"/>
        <v>X</v>
      </c>
      <c r="AH125" s="18">
        <f t="shared" si="25"/>
        <v>0</v>
      </c>
      <c r="AI125" s="18" t="str">
        <f t="shared" si="26"/>
        <v/>
      </c>
      <c r="AJ125" s="18" t="str">
        <f t="shared" si="27"/>
        <v/>
      </c>
      <c r="AK125" s="18" t="str">
        <f>IF(Tabuľka2[[#This Row],[Total food cost]] = 3, "X", "")</f>
        <v/>
      </c>
      <c r="AL125" s="18" t="str">
        <f t="shared" si="28"/>
        <v>X</v>
      </c>
      <c r="AM125" s="18">
        <f t="shared" si="29"/>
        <v>0</v>
      </c>
      <c r="AN125" s="18" t="str">
        <f t="shared" si="30"/>
        <v>X</v>
      </c>
      <c r="AO125" s="18" t="str">
        <f t="shared" si="31"/>
        <v/>
      </c>
      <c r="AP125" s="18" t="str">
        <f t="shared" si="32"/>
        <v/>
      </c>
      <c r="AQ125" s="18" t="str">
        <f t="shared" si="42"/>
        <v>X</v>
      </c>
      <c r="AR125" s="18" t="str">
        <f t="shared" si="33"/>
        <v>X</v>
      </c>
      <c r="AS125" s="18" t="str">
        <f t="shared" si="34"/>
        <v>X</v>
      </c>
      <c r="AT125" s="18" t="str">
        <f t="shared" si="35"/>
        <v/>
      </c>
      <c r="AU125" s="18" t="str">
        <f t="shared" si="36"/>
        <v>X</v>
      </c>
      <c r="AV125" s="18" t="str">
        <f t="shared" si="37"/>
        <v/>
      </c>
      <c r="AW125" s="18" t="str">
        <f t="shared" si="38"/>
        <v/>
      </c>
      <c r="AX125" s="18" t="str">
        <f t="shared" si="39"/>
        <v/>
      </c>
      <c r="AY125" s="18" t="str">
        <f t="shared" si="40"/>
        <v/>
      </c>
      <c r="AZ125" s="18" t="str">
        <f t="shared" si="41"/>
        <v>X</v>
      </c>
      <c r="BA125"/>
    </row>
    <row r="126" spans="1:53" ht="15.75" x14ac:dyDescent="0.5">
      <c r="A126" s="19" t="s">
        <v>313</v>
      </c>
      <c r="B126" s="19" t="s">
        <v>314</v>
      </c>
      <c r="C126" s="18" t="s">
        <v>68</v>
      </c>
      <c r="D126" s="18" t="s">
        <v>55</v>
      </c>
      <c r="E126" s="14" t="s">
        <v>116</v>
      </c>
      <c r="F126" s="15" t="s">
        <v>315</v>
      </c>
      <c r="G126" s="20" t="s">
        <v>853</v>
      </c>
      <c r="K126" s="44">
        <v>1</v>
      </c>
      <c r="L126" s="18" t="s">
        <v>85</v>
      </c>
      <c r="M126" s="44">
        <v>6</v>
      </c>
      <c r="N126" s="44">
        <v>15</v>
      </c>
      <c r="O126" s="18" t="s">
        <v>59</v>
      </c>
      <c r="R126" s="44">
        <v>1</v>
      </c>
      <c r="S126" s="44"/>
      <c r="T126" s="44"/>
      <c r="U126" s="44"/>
      <c r="V126" s="44"/>
      <c r="W126" s="44"/>
      <c r="X126" s="44"/>
      <c r="Y126" s="16"/>
      <c r="AA126" s="43">
        <f t="shared" si="22"/>
        <v>1</v>
      </c>
      <c r="AB126" s="18" t="s">
        <v>59</v>
      </c>
      <c r="AC126" s="18" t="s">
        <v>9</v>
      </c>
      <c r="AD126" s="16" t="s">
        <v>9</v>
      </c>
      <c r="AE126" s="18" t="s">
        <v>59</v>
      </c>
      <c r="AF126" s="18" t="str">
        <f t="shared" si="23"/>
        <v>X</v>
      </c>
      <c r="AG126" s="18" t="str">
        <f t="shared" si="24"/>
        <v/>
      </c>
      <c r="AH126" s="18">
        <f t="shared" si="25"/>
        <v>0</v>
      </c>
      <c r="AI126" s="18" t="str">
        <f t="shared" si="26"/>
        <v/>
      </c>
      <c r="AJ126" s="18" t="str">
        <f t="shared" si="27"/>
        <v/>
      </c>
      <c r="AK126" s="18" t="str">
        <f>IF(Tabuľka2[[#This Row],[Total food cost]] = 3, "X", "")</f>
        <v/>
      </c>
      <c r="AL126" s="18" t="str">
        <f t="shared" si="28"/>
        <v/>
      </c>
      <c r="AM126" s="18">
        <f t="shared" si="29"/>
        <v>0</v>
      </c>
      <c r="AN126" s="18" t="str">
        <f t="shared" si="30"/>
        <v/>
      </c>
      <c r="AO126" s="18" t="str">
        <f t="shared" si="31"/>
        <v>X</v>
      </c>
      <c r="AP126" s="18" t="str">
        <f t="shared" si="32"/>
        <v>X</v>
      </c>
      <c r="AQ126" s="18" t="str">
        <f t="shared" si="42"/>
        <v/>
      </c>
      <c r="AR126" s="18" t="str">
        <f t="shared" si="33"/>
        <v/>
      </c>
      <c r="AS126" s="18" t="str">
        <f t="shared" si="34"/>
        <v/>
      </c>
      <c r="AT126" s="18" t="str">
        <f t="shared" si="35"/>
        <v>X</v>
      </c>
      <c r="AU126" s="18" t="str">
        <f t="shared" si="36"/>
        <v/>
      </c>
      <c r="AV126" s="18" t="str">
        <f t="shared" si="37"/>
        <v/>
      </c>
      <c r="AW126" s="18" t="str">
        <f t="shared" si="38"/>
        <v/>
      </c>
      <c r="AX126" s="18" t="str">
        <f t="shared" si="39"/>
        <v/>
      </c>
      <c r="AY126" s="18" t="str">
        <f t="shared" si="40"/>
        <v/>
      </c>
      <c r="AZ126" s="18" t="str">
        <f t="shared" si="41"/>
        <v>X</v>
      </c>
      <c r="BA126"/>
    </row>
    <row r="127" spans="1:53" ht="15.75" x14ac:dyDescent="0.5">
      <c r="A127" s="20" t="s">
        <v>576</v>
      </c>
      <c r="B127" s="20" t="s">
        <v>577</v>
      </c>
      <c r="C127" s="18" t="s">
        <v>502</v>
      </c>
      <c r="D127" s="37" t="s">
        <v>55</v>
      </c>
      <c r="E127" s="14" t="s">
        <v>88</v>
      </c>
      <c r="F127" s="15" t="s">
        <v>578</v>
      </c>
      <c r="G127" s="20" t="s">
        <v>826</v>
      </c>
      <c r="H127" s="18" t="s">
        <v>59</v>
      </c>
      <c r="K127" s="44">
        <v>8</v>
      </c>
      <c r="L127" s="18" t="s">
        <v>73</v>
      </c>
      <c r="M127" s="44">
        <v>1</v>
      </c>
      <c r="N127" s="44">
        <v>201</v>
      </c>
      <c r="P127" s="18" t="s">
        <v>59</v>
      </c>
      <c r="Q127" s="18" t="s">
        <v>59</v>
      </c>
      <c r="R127" s="44"/>
      <c r="S127" s="44"/>
      <c r="T127" s="44"/>
      <c r="U127" s="44"/>
      <c r="V127" s="44">
        <v>3</v>
      </c>
      <c r="W127" s="44"/>
      <c r="X127" s="44"/>
      <c r="Y127" s="16"/>
      <c r="AA127" s="43">
        <f t="shared" si="22"/>
        <v>3</v>
      </c>
      <c r="AB127" s="18" t="s">
        <v>9</v>
      </c>
      <c r="AC127" s="18" t="s">
        <v>9</v>
      </c>
      <c r="AD127" s="16" t="s">
        <v>9</v>
      </c>
      <c r="AE127" s="18" t="s">
        <v>59</v>
      </c>
      <c r="AF127" s="18" t="str">
        <f t="shared" si="23"/>
        <v/>
      </c>
      <c r="AG127" s="18" t="str">
        <f t="shared" si="24"/>
        <v>X</v>
      </c>
      <c r="AH127" s="18">
        <f t="shared" si="25"/>
        <v>0</v>
      </c>
      <c r="AI127" s="18" t="str">
        <f t="shared" si="26"/>
        <v/>
      </c>
      <c r="AJ127" s="18" t="str">
        <f t="shared" si="27"/>
        <v>X</v>
      </c>
      <c r="AK127" s="18" t="str">
        <f>IF(Tabuľka2[[#This Row],[Total food cost]] = 3, "X", "")</f>
        <v>X</v>
      </c>
      <c r="AL127" s="18" t="str">
        <f t="shared" si="28"/>
        <v/>
      </c>
      <c r="AM127" s="18" t="str">
        <f t="shared" si="29"/>
        <v>X</v>
      </c>
      <c r="AN127" s="18" t="str">
        <f t="shared" si="30"/>
        <v/>
      </c>
      <c r="AO127" s="18" t="str">
        <f t="shared" si="31"/>
        <v/>
      </c>
      <c r="AP127" s="18" t="str">
        <f t="shared" si="32"/>
        <v/>
      </c>
      <c r="AQ127" s="18" t="str">
        <f t="shared" si="42"/>
        <v>X</v>
      </c>
      <c r="AR127" s="18" t="str">
        <f t="shared" si="33"/>
        <v/>
      </c>
      <c r="AS127" s="18" t="str">
        <f t="shared" si="34"/>
        <v/>
      </c>
      <c r="AT127" s="18" t="str">
        <f t="shared" si="35"/>
        <v/>
      </c>
      <c r="AU127" s="18" t="str">
        <f t="shared" si="36"/>
        <v>X</v>
      </c>
      <c r="AV127" s="18" t="str">
        <f t="shared" si="37"/>
        <v/>
      </c>
      <c r="AW127" s="18" t="str">
        <f t="shared" si="38"/>
        <v>X</v>
      </c>
      <c r="AX127" s="18" t="str">
        <f t="shared" si="39"/>
        <v/>
      </c>
      <c r="AY127" s="18" t="str">
        <f t="shared" si="40"/>
        <v/>
      </c>
      <c r="AZ127" s="18" t="str">
        <f t="shared" si="41"/>
        <v/>
      </c>
      <c r="BA127"/>
    </row>
    <row r="128" spans="1:53" ht="15.75" x14ac:dyDescent="0.5">
      <c r="A128" s="20" t="s">
        <v>579</v>
      </c>
      <c r="B128" s="20" t="s">
        <v>580</v>
      </c>
      <c r="C128" s="18" t="s">
        <v>502</v>
      </c>
      <c r="D128" s="18" t="s">
        <v>55</v>
      </c>
      <c r="E128" s="14" t="s">
        <v>63</v>
      </c>
      <c r="F128" s="15" t="s">
        <v>158</v>
      </c>
      <c r="G128" s="20"/>
      <c r="K128" s="44">
        <v>2</v>
      </c>
      <c r="L128" s="18" t="s">
        <v>65</v>
      </c>
      <c r="M128" s="44">
        <v>2</v>
      </c>
      <c r="N128" s="44">
        <v>20</v>
      </c>
      <c r="P128" s="18" t="s">
        <v>59</v>
      </c>
      <c r="R128" s="44">
        <v>1</v>
      </c>
      <c r="S128" s="44">
        <v>1</v>
      </c>
      <c r="T128" s="44"/>
      <c r="U128" s="44"/>
      <c r="V128" s="44"/>
      <c r="W128" s="44"/>
      <c r="X128" s="44"/>
      <c r="Y128" s="16" t="s">
        <v>59</v>
      </c>
      <c r="AA128" s="43">
        <f t="shared" si="22"/>
        <v>1</v>
      </c>
      <c r="AB128" s="18" t="s">
        <v>9</v>
      </c>
      <c r="AC128" s="18" t="s">
        <v>9</v>
      </c>
      <c r="AD128" s="16" t="s">
        <v>9</v>
      </c>
      <c r="AE128" s="18" t="s">
        <v>9</v>
      </c>
      <c r="AF128" s="18" t="str">
        <f t="shared" si="23"/>
        <v>X</v>
      </c>
      <c r="AG128" s="18" t="str">
        <f t="shared" si="24"/>
        <v/>
      </c>
      <c r="AH128" s="18">
        <f t="shared" si="25"/>
        <v>0</v>
      </c>
      <c r="AI128" s="18" t="str">
        <f t="shared" si="26"/>
        <v>X</v>
      </c>
      <c r="AJ128" s="18" t="str">
        <f t="shared" si="27"/>
        <v/>
      </c>
      <c r="AK128" s="18" t="str">
        <f>IF(Tabuľka2[[#This Row],[Total food cost]] = 3, "X", "")</f>
        <v/>
      </c>
      <c r="AL128" s="18" t="str">
        <f t="shared" si="28"/>
        <v>X</v>
      </c>
      <c r="AM128" s="18">
        <f t="shared" si="29"/>
        <v>0</v>
      </c>
      <c r="AN128" s="18" t="str">
        <f t="shared" si="30"/>
        <v/>
      </c>
      <c r="AO128" s="18" t="str">
        <f t="shared" si="31"/>
        <v/>
      </c>
      <c r="AP128" s="18" t="str">
        <f t="shared" si="32"/>
        <v/>
      </c>
      <c r="AQ128" s="18" t="str">
        <f t="shared" si="42"/>
        <v/>
      </c>
      <c r="AR128" s="18" t="str">
        <f t="shared" si="33"/>
        <v/>
      </c>
      <c r="AS128" s="18" t="str">
        <f t="shared" si="34"/>
        <v/>
      </c>
      <c r="AT128" s="18" t="str">
        <f t="shared" si="35"/>
        <v>X</v>
      </c>
      <c r="AU128" s="18" t="str">
        <f t="shared" si="36"/>
        <v/>
      </c>
      <c r="AV128" s="18" t="str">
        <f t="shared" si="37"/>
        <v>X</v>
      </c>
      <c r="AW128" s="18" t="str">
        <f t="shared" si="38"/>
        <v/>
      </c>
      <c r="AX128" s="18" t="str">
        <f t="shared" si="39"/>
        <v/>
      </c>
      <c r="AY128" s="18" t="str">
        <f t="shared" si="40"/>
        <v/>
      </c>
      <c r="AZ128" s="18" t="str">
        <f t="shared" si="41"/>
        <v/>
      </c>
      <c r="BA128"/>
    </row>
    <row r="129" spans="1:53" ht="15.75" x14ac:dyDescent="0.5">
      <c r="A129" s="20" t="s">
        <v>581</v>
      </c>
      <c r="B129" s="20" t="s">
        <v>582</v>
      </c>
      <c r="C129" s="18" t="s">
        <v>502</v>
      </c>
      <c r="D129" s="37" t="s">
        <v>55</v>
      </c>
      <c r="E129" s="14" t="s">
        <v>116</v>
      </c>
      <c r="F129" s="15" t="s">
        <v>583</v>
      </c>
      <c r="G129" s="20" t="s">
        <v>829</v>
      </c>
      <c r="K129" s="44">
        <v>5</v>
      </c>
      <c r="L129" s="18" t="s">
        <v>85</v>
      </c>
      <c r="M129" s="44">
        <v>3</v>
      </c>
      <c r="N129" s="44">
        <v>28</v>
      </c>
      <c r="O129" s="18" t="s">
        <v>59</v>
      </c>
      <c r="P129" s="18" t="s">
        <v>59</v>
      </c>
      <c r="Q129" s="18" t="s">
        <v>59</v>
      </c>
      <c r="R129" s="44">
        <v>1</v>
      </c>
      <c r="S129" s="44"/>
      <c r="T129" s="44"/>
      <c r="U129" s="44">
        <v>2</v>
      </c>
      <c r="V129" s="44"/>
      <c r="W129" s="44"/>
      <c r="X129" s="44"/>
      <c r="Y129" s="16"/>
      <c r="AA129" s="43">
        <f t="shared" si="22"/>
        <v>3</v>
      </c>
      <c r="AB129" s="18" t="s">
        <v>9</v>
      </c>
      <c r="AC129" s="18" t="s">
        <v>9</v>
      </c>
      <c r="AD129" s="16" t="s">
        <v>9</v>
      </c>
      <c r="AE129" s="18" t="s">
        <v>59</v>
      </c>
      <c r="AF129" s="18" t="str">
        <f t="shared" si="23"/>
        <v/>
      </c>
      <c r="AG129" s="18" t="str">
        <f t="shared" si="24"/>
        <v>X</v>
      </c>
      <c r="AH129" s="18">
        <f t="shared" si="25"/>
        <v>0</v>
      </c>
      <c r="AI129" s="18" t="str">
        <f t="shared" si="26"/>
        <v/>
      </c>
      <c r="AJ129" s="18" t="str">
        <f t="shared" si="27"/>
        <v/>
      </c>
      <c r="AK129" s="18" t="str">
        <f>IF(Tabuľka2[[#This Row],[Total food cost]] = 3, "X", "")</f>
        <v>X</v>
      </c>
      <c r="AL129" s="18" t="str">
        <f t="shared" si="28"/>
        <v/>
      </c>
      <c r="AM129" s="18">
        <f t="shared" si="29"/>
        <v>0</v>
      </c>
      <c r="AN129" s="18" t="str">
        <f t="shared" si="30"/>
        <v/>
      </c>
      <c r="AO129" s="18" t="str">
        <f t="shared" si="31"/>
        <v/>
      </c>
      <c r="AP129" s="18" t="str">
        <f t="shared" si="32"/>
        <v/>
      </c>
      <c r="AQ129" s="18" t="str">
        <f t="shared" si="42"/>
        <v/>
      </c>
      <c r="AR129" s="18" t="str">
        <f t="shared" si="33"/>
        <v/>
      </c>
      <c r="AS129" s="18" t="str">
        <f t="shared" si="34"/>
        <v/>
      </c>
      <c r="AT129" s="18" t="str">
        <f t="shared" si="35"/>
        <v>X</v>
      </c>
      <c r="AU129" s="18" t="str">
        <f t="shared" si="36"/>
        <v/>
      </c>
      <c r="AV129" s="18" t="str">
        <f t="shared" si="37"/>
        <v/>
      </c>
      <c r="AW129" s="18" t="str">
        <f t="shared" si="38"/>
        <v/>
      </c>
      <c r="AX129" s="18" t="str">
        <f t="shared" si="39"/>
        <v>X</v>
      </c>
      <c r="AY129" s="18" t="str">
        <f t="shared" si="40"/>
        <v/>
      </c>
      <c r="AZ129" s="18" t="str">
        <f t="shared" si="41"/>
        <v>X</v>
      </c>
      <c r="BA129"/>
    </row>
    <row r="130" spans="1:53" ht="15.75" x14ac:dyDescent="0.5">
      <c r="A130" s="20" t="s">
        <v>584</v>
      </c>
      <c r="B130" s="20" t="s">
        <v>585</v>
      </c>
      <c r="C130" s="18" t="s">
        <v>502</v>
      </c>
      <c r="D130" s="37" t="s">
        <v>83</v>
      </c>
      <c r="E130" s="17" t="s">
        <v>116</v>
      </c>
      <c r="F130" s="15" t="s">
        <v>586</v>
      </c>
      <c r="G130" s="20" t="s">
        <v>831</v>
      </c>
      <c r="K130" s="44">
        <v>5</v>
      </c>
      <c r="L130" s="18" t="s">
        <v>73</v>
      </c>
      <c r="M130" s="44">
        <v>2</v>
      </c>
      <c r="N130" s="44">
        <v>183</v>
      </c>
      <c r="Q130" s="18" t="s">
        <v>59</v>
      </c>
      <c r="R130" s="44">
        <v>1</v>
      </c>
      <c r="S130" s="44"/>
      <c r="T130" s="44">
        <v>1</v>
      </c>
      <c r="U130" s="44"/>
      <c r="V130" s="44"/>
      <c r="W130" s="44"/>
      <c r="X130" s="44"/>
      <c r="Y130" s="16"/>
      <c r="AA130" s="43">
        <f t="shared" si="22"/>
        <v>2</v>
      </c>
      <c r="AB130" s="18" t="s">
        <v>9</v>
      </c>
      <c r="AC130" s="18" t="s">
        <v>9</v>
      </c>
      <c r="AD130" s="16" t="s">
        <v>9</v>
      </c>
      <c r="AE130" s="18" t="s">
        <v>59</v>
      </c>
      <c r="AF130" s="18" t="str">
        <f t="shared" si="23"/>
        <v/>
      </c>
      <c r="AG130" s="18" t="str">
        <f t="shared" si="24"/>
        <v/>
      </c>
      <c r="AH130" s="18">
        <f t="shared" si="25"/>
        <v>0</v>
      </c>
      <c r="AI130" s="18" t="str">
        <f t="shared" si="26"/>
        <v/>
      </c>
      <c r="AJ130" s="18" t="str">
        <f t="shared" si="27"/>
        <v/>
      </c>
      <c r="AK130" s="18" t="str">
        <f>IF(Tabuľka2[[#This Row],[Total food cost]] = 3, "X", "")</f>
        <v/>
      </c>
      <c r="AL130" s="18" t="str">
        <f t="shared" si="28"/>
        <v/>
      </c>
      <c r="AM130" s="18">
        <f t="shared" si="29"/>
        <v>0</v>
      </c>
      <c r="AN130" s="18" t="str">
        <f t="shared" si="30"/>
        <v>X</v>
      </c>
      <c r="AO130" s="18" t="str">
        <f t="shared" si="31"/>
        <v/>
      </c>
      <c r="AP130" s="18" t="str">
        <f t="shared" si="32"/>
        <v/>
      </c>
      <c r="AQ130" s="18" t="str">
        <f t="shared" si="42"/>
        <v>X</v>
      </c>
      <c r="AR130" s="18" t="str">
        <f t="shared" si="33"/>
        <v/>
      </c>
      <c r="AS130" s="18" t="str">
        <f t="shared" si="34"/>
        <v/>
      </c>
      <c r="AT130" s="18" t="str">
        <f t="shared" si="35"/>
        <v/>
      </c>
      <c r="AU130" s="18" t="str">
        <f t="shared" si="36"/>
        <v>X</v>
      </c>
      <c r="AV130" s="18" t="str">
        <f t="shared" si="37"/>
        <v/>
      </c>
      <c r="AW130" s="18" t="str">
        <f t="shared" si="38"/>
        <v/>
      </c>
      <c r="AX130" s="18" t="str">
        <f t="shared" si="39"/>
        <v/>
      </c>
      <c r="AY130" s="18" t="str">
        <f t="shared" si="40"/>
        <v>X</v>
      </c>
      <c r="AZ130" s="18" t="str">
        <f t="shared" si="41"/>
        <v/>
      </c>
      <c r="BA130"/>
    </row>
    <row r="131" spans="1:53" ht="15.75" x14ac:dyDescent="0.5">
      <c r="A131" s="20" t="s">
        <v>587</v>
      </c>
      <c r="B131" s="20" t="s">
        <v>588</v>
      </c>
      <c r="C131" s="18" t="s">
        <v>502</v>
      </c>
      <c r="D131" s="18" t="s">
        <v>55</v>
      </c>
      <c r="E131" s="14" t="s">
        <v>131</v>
      </c>
      <c r="F131" s="20" t="s">
        <v>589</v>
      </c>
      <c r="G131" s="20"/>
      <c r="K131" s="44">
        <v>5</v>
      </c>
      <c r="L131" s="18" t="s">
        <v>58</v>
      </c>
      <c r="M131" s="44">
        <v>3</v>
      </c>
      <c r="N131" s="44">
        <v>33</v>
      </c>
      <c r="O131" s="18" t="s">
        <v>59</v>
      </c>
      <c r="R131" s="44">
        <v>1</v>
      </c>
      <c r="S131" s="44"/>
      <c r="T131" s="44"/>
      <c r="U131" s="44">
        <v>1</v>
      </c>
      <c r="V131" s="44"/>
      <c r="W131" s="44"/>
      <c r="X131" s="44"/>
      <c r="Y131" s="16"/>
      <c r="AA131" s="43">
        <f t="shared" si="22"/>
        <v>2</v>
      </c>
      <c r="AB131" s="18" t="s">
        <v>59</v>
      </c>
      <c r="AC131" s="18" t="s">
        <v>9</v>
      </c>
      <c r="AD131" s="16" t="s">
        <v>9</v>
      </c>
      <c r="AE131" s="18" t="s">
        <v>9</v>
      </c>
      <c r="AF131" s="18" t="str">
        <f t="shared" si="23"/>
        <v/>
      </c>
      <c r="AG131" s="18" t="str">
        <f t="shared" si="24"/>
        <v/>
      </c>
      <c r="AH131" s="18">
        <f t="shared" si="25"/>
        <v>0</v>
      </c>
      <c r="AI131" s="18" t="str">
        <f t="shared" si="26"/>
        <v/>
      </c>
      <c r="AJ131" s="18" t="str">
        <f t="shared" si="27"/>
        <v/>
      </c>
      <c r="AK131" s="18" t="str">
        <f>IF(Tabuľka2[[#This Row],[Total food cost]] = 3, "X", "")</f>
        <v/>
      </c>
      <c r="AL131" s="18" t="str">
        <f t="shared" si="28"/>
        <v/>
      </c>
      <c r="AM131" s="18">
        <f t="shared" si="29"/>
        <v>0</v>
      </c>
      <c r="AN131" s="18" t="str">
        <f t="shared" si="30"/>
        <v/>
      </c>
      <c r="AO131" s="18" t="str">
        <f t="shared" si="31"/>
        <v/>
      </c>
      <c r="AP131" s="18" t="str">
        <f t="shared" si="32"/>
        <v>X</v>
      </c>
      <c r="AQ131" s="18" t="str">
        <f t="shared" si="42"/>
        <v/>
      </c>
      <c r="AR131" s="18" t="str">
        <f t="shared" si="33"/>
        <v>X</v>
      </c>
      <c r="AS131" s="18" t="str">
        <f t="shared" si="34"/>
        <v/>
      </c>
      <c r="AT131" s="18" t="str">
        <f t="shared" si="35"/>
        <v/>
      </c>
      <c r="AU131" s="18" t="str">
        <f t="shared" si="36"/>
        <v/>
      </c>
      <c r="AV131" s="18" t="str">
        <f t="shared" si="37"/>
        <v/>
      </c>
      <c r="AW131" s="18" t="str">
        <f t="shared" si="38"/>
        <v/>
      </c>
      <c r="AX131" s="18" t="str">
        <f t="shared" si="39"/>
        <v>X</v>
      </c>
      <c r="AY131" s="18" t="str">
        <f t="shared" si="40"/>
        <v/>
      </c>
      <c r="AZ131" s="18" t="str">
        <f t="shared" si="41"/>
        <v/>
      </c>
      <c r="BA131"/>
    </row>
    <row r="132" spans="1:53" ht="15.75" x14ac:dyDescent="0.5">
      <c r="A132" s="19" t="s">
        <v>320</v>
      </c>
      <c r="B132" s="19" t="s">
        <v>321</v>
      </c>
      <c r="C132" s="18" t="s">
        <v>68</v>
      </c>
      <c r="D132" s="18" t="s">
        <v>55</v>
      </c>
      <c r="E132" s="14" t="s">
        <v>71</v>
      </c>
      <c r="F132" s="15" t="s">
        <v>323</v>
      </c>
      <c r="G132" s="20" t="s">
        <v>845</v>
      </c>
      <c r="K132" s="44">
        <v>3</v>
      </c>
      <c r="L132" s="18" t="s">
        <v>97</v>
      </c>
      <c r="M132" s="44">
        <v>2</v>
      </c>
      <c r="N132" s="44">
        <v>65</v>
      </c>
      <c r="Q132" s="18" t="s">
        <v>59</v>
      </c>
      <c r="R132" s="44"/>
      <c r="S132" s="44"/>
      <c r="T132" s="44">
        <v>2</v>
      </c>
      <c r="U132" s="44"/>
      <c r="V132" s="44"/>
      <c r="W132" s="44"/>
      <c r="X132" s="44"/>
      <c r="Y132" s="16"/>
      <c r="AA132" s="43">
        <f t="shared" ref="AA132:AA195" si="43">IF(ISBLANK($Y132), SUM(R132:X132), 1)</f>
        <v>2</v>
      </c>
      <c r="AB132" s="18" t="s">
        <v>59</v>
      </c>
      <c r="AC132" s="18" t="s">
        <v>9</v>
      </c>
      <c r="AD132" s="16" t="s">
        <v>9</v>
      </c>
      <c r="AE132" s="18" t="s">
        <v>9</v>
      </c>
      <c r="AF132" s="18" t="str">
        <f t="shared" ref="AF132:AF195" si="44">IF(K132&lt;4,"X","")</f>
        <v>X</v>
      </c>
      <c r="AG132" s="18" t="str">
        <f t="shared" ref="AG132:AG195" si="45">IF(COUNTBLANK(O132:Q132)&lt;=1,"X","")</f>
        <v/>
      </c>
      <c r="AH132" s="18">
        <f t="shared" ref="AH132:AH195" si="46">$I132</f>
        <v>0</v>
      </c>
      <c r="AI132" s="18" t="str">
        <f t="shared" ref="AI132:AI195" si="47">IF($S132 &gt; 0, "X", "")</f>
        <v/>
      </c>
      <c r="AJ132" s="18" t="str">
        <f t="shared" ref="AJ132:AJ195" si="48">IF(ISNUMBER(SEARCH("tuck", $F132, 1)), "X", "")</f>
        <v/>
      </c>
      <c r="AK132" s="18" t="str">
        <f>IF(Tabuľka2[[#This Row],[Total food cost]] = 3, "X", "")</f>
        <v/>
      </c>
      <c r="AL132" s="18" t="str">
        <f t="shared" ref="AL132:AL195" si="49">IF(OR($L132="ground", $L132="wild"), "X", "")</f>
        <v>X</v>
      </c>
      <c r="AM132" s="18">
        <f t="shared" ref="AM132:AM195" si="50">$H132</f>
        <v>0</v>
      </c>
      <c r="AN132" s="18" t="str">
        <f t="shared" ref="AN132:AN195" si="51">IF($T132 &gt; 0, "X", "")</f>
        <v>X</v>
      </c>
      <c r="AO132" s="18" t="str">
        <f t="shared" ref="AO132:AO195" si="52">IF(AND($R132 &gt; 0, ISBLANK(W132), ISBLANK($X132), ISBLANK($S132), ISBLANK($U132), ISBLANK($T132), ISBLANK($V132)), "X", "")</f>
        <v/>
      </c>
      <c r="AP132" s="18" t="str">
        <f t="shared" ref="AP132:AP195" si="53">IF(AND(NOT(ISBLANK($O132)), ISBLANK($P132), ISBLANK($Q132)), "X", "")</f>
        <v/>
      </c>
      <c r="AQ132" s="18" t="str">
        <f t="shared" si="42"/>
        <v/>
      </c>
      <c r="AR132" s="18" t="str">
        <f t="shared" ref="AR132:AR195" si="54">IF(OR($L132="cavity", $L132="wild"), "X", "")</f>
        <v>X</v>
      </c>
      <c r="AS132" s="18" t="str">
        <f t="shared" ref="AS132:AS195" si="55">IF($X132 &gt; 0, "X", "")</f>
        <v/>
      </c>
      <c r="AT132" s="18" t="str">
        <f t="shared" ref="AT132:AT195" si="56">IF(N132&lt;=30,"X","")</f>
        <v/>
      </c>
      <c r="AU132" s="18" t="str">
        <f t="shared" ref="AU132:AU195" si="57">IF(OR($L132="platform", $L132="wild"), "X", "")</f>
        <v>X</v>
      </c>
      <c r="AV132" s="18" t="str">
        <f t="shared" ref="AV132:AV195" si="58">IF(AND(NOT(ISBLANK($P132)), ISBLANK($Q132), ISBLANK($O132)), "X", "")</f>
        <v/>
      </c>
      <c r="AW132" s="18" t="str">
        <f t="shared" ref="AW132:AW195" si="59">IF($V132 &gt; 0, "X", "")</f>
        <v/>
      </c>
      <c r="AX132" s="18" t="str">
        <f t="shared" ref="AX132:AX195" si="60">IF($U132 &gt; 0, "X", "")</f>
        <v/>
      </c>
      <c r="AY132" s="18" t="str">
        <f t="shared" ref="AY132:AY195" si="61">IF(AND(NOT(ISBLANK($Q132)), ISBLANK($O132), ISBLANK($P132)), "X", "")</f>
        <v>X</v>
      </c>
      <c r="AZ132" s="18" t="str">
        <f t="shared" ref="AZ132:AZ195" si="62">IF(OR($L132="bowl", $L132="wild"), "X", "")</f>
        <v>X</v>
      </c>
      <c r="BA132"/>
    </row>
    <row r="133" spans="1:53" ht="15.75" x14ac:dyDescent="0.5">
      <c r="A133" s="20" t="s">
        <v>590</v>
      </c>
      <c r="B133" s="20" t="s">
        <v>591</v>
      </c>
      <c r="C133" s="18" t="s">
        <v>502</v>
      </c>
      <c r="D133" s="37" t="s">
        <v>83</v>
      </c>
      <c r="E133" s="14" t="s">
        <v>116</v>
      </c>
      <c r="F133" s="20" t="s">
        <v>586</v>
      </c>
      <c r="G133" s="20" t="s">
        <v>831</v>
      </c>
      <c r="K133" s="44">
        <v>7</v>
      </c>
      <c r="L133" s="18" t="s">
        <v>73</v>
      </c>
      <c r="M133" s="44">
        <v>3</v>
      </c>
      <c r="N133" s="44">
        <v>130</v>
      </c>
      <c r="Q133" s="18" t="s">
        <v>59</v>
      </c>
      <c r="R133" s="44"/>
      <c r="S133" s="44"/>
      <c r="T133" s="44">
        <v>2</v>
      </c>
      <c r="U133" s="44"/>
      <c r="V133" s="44">
        <v>1</v>
      </c>
      <c r="W133" s="44"/>
      <c r="X133" s="44"/>
      <c r="Y133" s="16"/>
      <c r="AA133" s="43">
        <f t="shared" si="43"/>
        <v>3</v>
      </c>
      <c r="AB133" s="18" t="s">
        <v>9</v>
      </c>
      <c r="AC133" s="18" t="s">
        <v>9</v>
      </c>
      <c r="AD133" s="16" t="s">
        <v>9</v>
      </c>
      <c r="AE133" s="18" t="s">
        <v>9</v>
      </c>
      <c r="AF133" s="18" t="str">
        <f t="shared" si="44"/>
        <v/>
      </c>
      <c r="AG133" s="18" t="str">
        <f t="shared" si="45"/>
        <v/>
      </c>
      <c r="AH133" s="18">
        <f t="shared" si="46"/>
        <v>0</v>
      </c>
      <c r="AI133" s="18" t="str">
        <f t="shared" si="47"/>
        <v/>
      </c>
      <c r="AJ133" s="18" t="str">
        <f t="shared" si="48"/>
        <v/>
      </c>
      <c r="AK133" s="18" t="str">
        <f>IF(Tabuľka2[[#This Row],[Total food cost]] = 3, "X", "")</f>
        <v>X</v>
      </c>
      <c r="AL133" s="18" t="str">
        <f t="shared" si="49"/>
        <v/>
      </c>
      <c r="AM133" s="18">
        <f t="shared" si="50"/>
        <v>0</v>
      </c>
      <c r="AN133" s="18" t="str">
        <f t="shared" si="51"/>
        <v>X</v>
      </c>
      <c r="AO133" s="18" t="str">
        <f t="shared" si="52"/>
        <v/>
      </c>
      <c r="AP133" s="18" t="str">
        <f t="shared" si="53"/>
        <v/>
      </c>
      <c r="AQ133" s="18" t="str">
        <f t="shared" si="42"/>
        <v>X</v>
      </c>
      <c r="AR133" s="18" t="str">
        <f t="shared" si="54"/>
        <v/>
      </c>
      <c r="AS133" s="18" t="str">
        <f t="shared" si="55"/>
        <v/>
      </c>
      <c r="AT133" s="18" t="str">
        <f t="shared" si="56"/>
        <v/>
      </c>
      <c r="AU133" s="18" t="str">
        <f t="shared" si="57"/>
        <v>X</v>
      </c>
      <c r="AV133" s="18" t="str">
        <f t="shared" si="58"/>
        <v/>
      </c>
      <c r="AW133" s="18" t="str">
        <f t="shared" si="59"/>
        <v>X</v>
      </c>
      <c r="AX133" s="18" t="str">
        <f t="shared" si="60"/>
        <v/>
      </c>
      <c r="AY133" s="18" t="str">
        <f t="shared" si="61"/>
        <v>X</v>
      </c>
      <c r="AZ133" s="18" t="str">
        <f t="shared" si="62"/>
        <v/>
      </c>
      <c r="BA133"/>
    </row>
    <row r="134" spans="1:53" ht="15.75" x14ac:dyDescent="0.5">
      <c r="A134" s="20" t="s">
        <v>592</v>
      </c>
      <c r="B134" s="20" t="s">
        <v>593</v>
      </c>
      <c r="C134" s="18" t="s">
        <v>502</v>
      </c>
      <c r="D134" s="37" t="s">
        <v>55</v>
      </c>
      <c r="E134" s="14" t="s">
        <v>88</v>
      </c>
      <c r="F134" s="15" t="s">
        <v>578</v>
      </c>
      <c r="G134" s="20" t="s">
        <v>826</v>
      </c>
      <c r="H134" s="18" t="s">
        <v>59</v>
      </c>
      <c r="K134" s="44">
        <v>8</v>
      </c>
      <c r="L134" s="18" t="s">
        <v>73</v>
      </c>
      <c r="M134" s="44">
        <v>2</v>
      </c>
      <c r="N134" s="44">
        <v>112</v>
      </c>
      <c r="O134" s="18" t="s">
        <v>59</v>
      </c>
      <c r="R134" s="44"/>
      <c r="S134" s="44"/>
      <c r="T134" s="44"/>
      <c r="U134" s="44"/>
      <c r="V134" s="44">
        <v>3</v>
      </c>
      <c r="W134" s="44"/>
      <c r="X134" s="44"/>
      <c r="Y134" s="16"/>
      <c r="AA134" s="43">
        <f t="shared" si="43"/>
        <v>3</v>
      </c>
      <c r="AB134" s="18" t="s">
        <v>9</v>
      </c>
      <c r="AC134" s="18" t="s">
        <v>9</v>
      </c>
      <c r="AD134" s="16" t="s">
        <v>9</v>
      </c>
      <c r="AE134" s="18" t="s">
        <v>9</v>
      </c>
      <c r="AF134" s="18" t="str">
        <f t="shared" si="44"/>
        <v/>
      </c>
      <c r="AG134" s="18" t="str">
        <f t="shared" si="45"/>
        <v/>
      </c>
      <c r="AH134" s="18">
        <f t="shared" si="46"/>
        <v>0</v>
      </c>
      <c r="AI134" s="18" t="str">
        <f t="shared" si="47"/>
        <v/>
      </c>
      <c r="AJ134" s="18" t="str">
        <f t="shared" si="48"/>
        <v>X</v>
      </c>
      <c r="AK134" s="18" t="str">
        <f>IF(Tabuľka2[[#This Row],[Total food cost]] = 3, "X", "")</f>
        <v>X</v>
      </c>
      <c r="AL134" s="18" t="str">
        <f t="shared" si="49"/>
        <v/>
      </c>
      <c r="AM134" s="18" t="str">
        <f t="shared" si="50"/>
        <v>X</v>
      </c>
      <c r="AN134" s="18" t="str">
        <f t="shared" si="51"/>
        <v/>
      </c>
      <c r="AO134" s="18" t="str">
        <f t="shared" si="52"/>
        <v/>
      </c>
      <c r="AP134" s="18" t="str">
        <f t="shared" si="53"/>
        <v>X</v>
      </c>
      <c r="AQ134" s="18" t="str">
        <f t="shared" ref="AQ134:AQ197" si="63">IF(N134&gt;65,"X","")</f>
        <v>X</v>
      </c>
      <c r="AR134" s="18" t="str">
        <f t="shared" si="54"/>
        <v/>
      </c>
      <c r="AS134" s="18" t="str">
        <f t="shared" si="55"/>
        <v/>
      </c>
      <c r="AT134" s="18" t="str">
        <f t="shared" si="56"/>
        <v/>
      </c>
      <c r="AU134" s="18" t="str">
        <f t="shared" si="57"/>
        <v>X</v>
      </c>
      <c r="AV134" s="18" t="str">
        <f t="shared" si="58"/>
        <v/>
      </c>
      <c r="AW134" s="18" t="str">
        <f t="shared" si="59"/>
        <v>X</v>
      </c>
      <c r="AX134" s="18" t="str">
        <f t="shared" si="60"/>
        <v/>
      </c>
      <c r="AY134" s="18" t="str">
        <f t="shared" si="61"/>
        <v/>
      </c>
      <c r="AZ134" s="18" t="str">
        <f t="shared" si="62"/>
        <v/>
      </c>
      <c r="BA134"/>
    </row>
    <row r="135" spans="1:53" ht="15.75" x14ac:dyDescent="0.5">
      <c r="A135" s="19" t="s">
        <v>327</v>
      </c>
      <c r="B135" s="19" t="s">
        <v>328</v>
      </c>
      <c r="C135" s="18" t="s">
        <v>68</v>
      </c>
      <c r="D135" s="37" t="s">
        <v>55</v>
      </c>
      <c r="E135" s="14" t="s">
        <v>104</v>
      </c>
      <c r="F135" s="15" t="s">
        <v>329</v>
      </c>
      <c r="G135" s="20"/>
      <c r="K135" s="44">
        <v>4</v>
      </c>
      <c r="L135" s="18" t="s">
        <v>58</v>
      </c>
      <c r="M135" s="44">
        <v>6</v>
      </c>
      <c r="N135" s="44">
        <v>24</v>
      </c>
      <c r="O135" s="18" t="s">
        <v>59</v>
      </c>
      <c r="R135" s="44">
        <v>1</v>
      </c>
      <c r="S135" s="44">
        <v>1</v>
      </c>
      <c r="T135" s="44"/>
      <c r="U135" s="44">
        <v>1</v>
      </c>
      <c r="V135" s="44"/>
      <c r="W135" s="44"/>
      <c r="X135" s="44"/>
      <c r="Y135" s="16"/>
      <c r="AA135" s="43">
        <f t="shared" si="43"/>
        <v>3</v>
      </c>
      <c r="AB135" s="18" t="s">
        <v>9</v>
      </c>
      <c r="AC135" s="18" t="s">
        <v>9</v>
      </c>
      <c r="AD135" s="16" t="s">
        <v>9</v>
      </c>
      <c r="AE135" s="18" t="s">
        <v>9</v>
      </c>
      <c r="AF135" s="18" t="str">
        <f t="shared" si="44"/>
        <v/>
      </c>
      <c r="AG135" s="18" t="str">
        <f t="shared" si="45"/>
        <v/>
      </c>
      <c r="AH135" s="18">
        <f t="shared" si="46"/>
        <v>0</v>
      </c>
      <c r="AI135" s="18" t="str">
        <f t="shared" si="47"/>
        <v>X</v>
      </c>
      <c r="AJ135" s="18" t="str">
        <f t="shared" si="48"/>
        <v/>
      </c>
      <c r="AK135" s="18" t="str">
        <f>IF(Tabuľka2[[#This Row],[Total food cost]] = 3, "X", "")</f>
        <v>X</v>
      </c>
      <c r="AL135" s="18" t="str">
        <f t="shared" si="49"/>
        <v/>
      </c>
      <c r="AM135" s="18">
        <f t="shared" si="50"/>
        <v>0</v>
      </c>
      <c r="AN135" s="18" t="str">
        <f t="shared" si="51"/>
        <v/>
      </c>
      <c r="AO135" s="18" t="str">
        <f t="shared" si="52"/>
        <v/>
      </c>
      <c r="AP135" s="18" t="str">
        <f t="shared" si="53"/>
        <v>X</v>
      </c>
      <c r="AQ135" s="18" t="str">
        <f t="shared" si="63"/>
        <v/>
      </c>
      <c r="AR135" s="18" t="str">
        <f t="shared" si="54"/>
        <v>X</v>
      </c>
      <c r="AS135" s="18" t="str">
        <f t="shared" si="55"/>
        <v/>
      </c>
      <c r="AT135" s="18" t="str">
        <f t="shared" si="56"/>
        <v>X</v>
      </c>
      <c r="AU135" s="18" t="str">
        <f t="shared" si="57"/>
        <v/>
      </c>
      <c r="AV135" s="18" t="str">
        <f t="shared" si="58"/>
        <v/>
      </c>
      <c r="AW135" s="18" t="str">
        <f t="shared" si="59"/>
        <v/>
      </c>
      <c r="AX135" s="18" t="str">
        <f t="shared" si="60"/>
        <v>X</v>
      </c>
      <c r="AY135" s="18" t="str">
        <f t="shared" si="61"/>
        <v/>
      </c>
      <c r="AZ135" s="18" t="str">
        <f t="shared" si="62"/>
        <v/>
      </c>
      <c r="BA135"/>
    </row>
    <row r="136" spans="1:53" ht="15.75" x14ac:dyDescent="0.5">
      <c r="A136" s="19" t="s">
        <v>332</v>
      </c>
      <c r="B136" s="19" t="s">
        <v>333</v>
      </c>
      <c r="C136" s="18" t="s">
        <v>68</v>
      </c>
      <c r="D136" s="18" t="s">
        <v>55</v>
      </c>
      <c r="E136" s="17" t="s">
        <v>10</v>
      </c>
      <c r="F136" s="15" t="s">
        <v>334</v>
      </c>
      <c r="G136" s="20" t="s">
        <v>848</v>
      </c>
      <c r="I136" s="18" t="s">
        <v>59</v>
      </c>
      <c r="K136" s="44">
        <v>3</v>
      </c>
      <c r="L136" s="18" t="s">
        <v>65</v>
      </c>
      <c r="M136" s="44">
        <v>1</v>
      </c>
      <c r="N136" s="44">
        <v>152</v>
      </c>
      <c r="Q136" s="18" t="s">
        <v>59</v>
      </c>
      <c r="R136" s="44">
        <v>1</v>
      </c>
      <c r="S136" s="44">
        <v>2</v>
      </c>
      <c r="T136" s="44"/>
      <c r="U136" s="44"/>
      <c r="V136" s="44"/>
      <c r="W136" s="44"/>
      <c r="X136" s="44"/>
      <c r="Y136" s="16"/>
      <c r="AA136" s="43">
        <f t="shared" si="43"/>
        <v>3</v>
      </c>
      <c r="AB136" s="18" t="s">
        <v>9</v>
      </c>
      <c r="AC136" s="18" t="s">
        <v>9</v>
      </c>
      <c r="AD136" s="16" t="s">
        <v>9</v>
      </c>
      <c r="AE136" s="18" t="s">
        <v>9</v>
      </c>
      <c r="AF136" s="18" t="str">
        <f t="shared" si="44"/>
        <v>X</v>
      </c>
      <c r="AG136" s="18" t="str">
        <f t="shared" si="45"/>
        <v/>
      </c>
      <c r="AH136" s="18" t="str">
        <f t="shared" si="46"/>
        <v>X</v>
      </c>
      <c r="AI136" s="18" t="str">
        <f t="shared" si="47"/>
        <v>X</v>
      </c>
      <c r="AJ136" s="18" t="str">
        <f t="shared" si="48"/>
        <v>X</v>
      </c>
      <c r="AK136" s="18" t="str">
        <f>IF(Tabuľka2[[#This Row],[Total food cost]] = 3, "X", "")</f>
        <v>X</v>
      </c>
      <c r="AL136" s="18" t="str">
        <f t="shared" si="49"/>
        <v>X</v>
      </c>
      <c r="AM136" s="18">
        <f t="shared" si="50"/>
        <v>0</v>
      </c>
      <c r="AN136" s="18" t="str">
        <f t="shared" si="51"/>
        <v/>
      </c>
      <c r="AO136" s="18" t="str">
        <f t="shared" si="52"/>
        <v/>
      </c>
      <c r="AP136" s="18" t="str">
        <f t="shared" si="53"/>
        <v/>
      </c>
      <c r="AQ136" s="18" t="str">
        <f t="shared" si="63"/>
        <v>X</v>
      </c>
      <c r="AR136" s="18" t="str">
        <f t="shared" si="54"/>
        <v/>
      </c>
      <c r="AS136" s="18" t="str">
        <f t="shared" si="55"/>
        <v/>
      </c>
      <c r="AT136" s="18" t="str">
        <f t="shared" si="56"/>
        <v/>
      </c>
      <c r="AU136" s="18" t="str">
        <f t="shared" si="57"/>
        <v/>
      </c>
      <c r="AV136" s="18" t="str">
        <f t="shared" si="58"/>
        <v/>
      </c>
      <c r="AW136" s="18" t="str">
        <f t="shared" si="59"/>
        <v/>
      </c>
      <c r="AX136" s="18" t="str">
        <f t="shared" si="60"/>
        <v/>
      </c>
      <c r="AY136" s="18" t="str">
        <f t="shared" si="61"/>
        <v>X</v>
      </c>
      <c r="AZ136" s="18" t="str">
        <f t="shared" si="62"/>
        <v/>
      </c>
      <c r="BA136"/>
    </row>
    <row r="137" spans="1:53" ht="15.75" x14ac:dyDescent="0.5">
      <c r="A137" s="20" t="s">
        <v>594</v>
      </c>
      <c r="B137" s="20" t="s">
        <v>595</v>
      </c>
      <c r="C137" s="18" t="s">
        <v>502</v>
      </c>
      <c r="D137" s="37" t="s">
        <v>83</v>
      </c>
      <c r="E137" s="14" t="s">
        <v>116</v>
      </c>
      <c r="F137" s="15" t="s">
        <v>147</v>
      </c>
      <c r="G137" s="20" t="s">
        <v>830</v>
      </c>
      <c r="J137" s="18" t="s">
        <v>59</v>
      </c>
      <c r="K137" s="44">
        <v>5</v>
      </c>
      <c r="L137" s="18" t="s">
        <v>65</v>
      </c>
      <c r="M137" s="44">
        <v>4</v>
      </c>
      <c r="N137" s="44">
        <v>71</v>
      </c>
      <c r="P137" s="18" t="s">
        <v>59</v>
      </c>
      <c r="R137" s="44">
        <v>1</v>
      </c>
      <c r="S137" s="44">
        <v>2</v>
      </c>
      <c r="T137" s="44"/>
      <c r="U137" s="44"/>
      <c r="V137" s="44"/>
      <c r="W137" s="44"/>
      <c r="X137" s="44"/>
      <c r="Y137" s="16"/>
      <c r="AA137" s="43">
        <f t="shared" si="43"/>
        <v>3</v>
      </c>
      <c r="AB137" s="18" t="s">
        <v>9</v>
      </c>
      <c r="AC137" s="18" t="s">
        <v>59</v>
      </c>
      <c r="AD137" s="16" t="s">
        <v>9</v>
      </c>
      <c r="AE137" s="18" t="s">
        <v>9</v>
      </c>
      <c r="AF137" s="18" t="str">
        <f t="shared" si="44"/>
        <v/>
      </c>
      <c r="AG137" s="18" t="str">
        <f t="shared" si="45"/>
        <v/>
      </c>
      <c r="AH137" s="18">
        <f t="shared" si="46"/>
        <v>0</v>
      </c>
      <c r="AI137" s="18" t="str">
        <f t="shared" si="47"/>
        <v>X</v>
      </c>
      <c r="AJ137" s="18" t="str">
        <f t="shared" si="48"/>
        <v/>
      </c>
      <c r="AK137" s="18" t="str">
        <f>IF(Tabuľka2[[#This Row],[Total food cost]] = 3, "X", "")</f>
        <v>X</v>
      </c>
      <c r="AL137" s="18" t="str">
        <f t="shared" si="49"/>
        <v>X</v>
      </c>
      <c r="AM137" s="18">
        <f t="shared" si="50"/>
        <v>0</v>
      </c>
      <c r="AN137" s="18" t="str">
        <f t="shared" si="51"/>
        <v/>
      </c>
      <c r="AO137" s="18" t="str">
        <f t="shared" si="52"/>
        <v/>
      </c>
      <c r="AP137" s="18" t="str">
        <f t="shared" si="53"/>
        <v/>
      </c>
      <c r="AQ137" s="18" t="str">
        <f t="shared" si="63"/>
        <v>X</v>
      </c>
      <c r="AR137" s="18" t="str">
        <f t="shared" si="54"/>
        <v/>
      </c>
      <c r="AS137" s="18" t="str">
        <f t="shared" si="55"/>
        <v/>
      </c>
      <c r="AT137" s="18" t="str">
        <f t="shared" si="56"/>
        <v/>
      </c>
      <c r="AU137" s="18" t="str">
        <f t="shared" si="57"/>
        <v/>
      </c>
      <c r="AV137" s="18" t="str">
        <f t="shared" si="58"/>
        <v>X</v>
      </c>
      <c r="AW137" s="18" t="str">
        <f t="shared" si="59"/>
        <v/>
      </c>
      <c r="AX137" s="18" t="str">
        <f t="shared" si="60"/>
        <v/>
      </c>
      <c r="AY137" s="18" t="str">
        <f t="shared" si="61"/>
        <v/>
      </c>
      <c r="AZ137" s="18" t="str">
        <f t="shared" si="62"/>
        <v/>
      </c>
      <c r="BA137"/>
    </row>
    <row r="138" spans="1:53" ht="15.75" x14ac:dyDescent="0.5">
      <c r="A138" s="20" t="s">
        <v>596</v>
      </c>
      <c r="B138" s="20" t="s">
        <v>597</v>
      </c>
      <c r="C138" s="18" t="s">
        <v>502</v>
      </c>
      <c r="D138" s="37" t="s">
        <v>55</v>
      </c>
      <c r="E138" s="14" t="s">
        <v>88</v>
      </c>
      <c r="F138" s="15" t="s">
        <v>598</v>
      </c>
      <c r="G138" s="20" t="s">
        <v>826</v>
      </c>
      <c r="H138" s="18" t="s">
        <v>59</v>
      </c>
      <c r="K138" s="44">
        <v>7</v>
      </c>
      <c r="L138" s="18" t="s">
        <v>73</v>
      </c>
      <c r="M138" s="44">
        <v>2</v>
      </c>
      <c r="N138" s="44">
        <v>56</v>
      </c>
      <c r="P138" s="18" t="s">
        <v>59</v>
      </c>
      <c r="R138" s="44">
        <v>1</v>
      </c>
      <c r="S138" s="44"/>
      <c r="T138" s="44"/>
      <c r="U138" s="44"/>
      <c r="V138" s="44">
        <v>1</v>
      </c>
      <c r="W138" s="44"/>
      <c r="X138" s="44">
        <v>1</v>
      </c>
      <c r="Y138" s="16"/>
      <c r="AA138" s="43">
        <f t="shared" si="43"/>
        <v>3</v>
      </c>
      <c r="AB138" s="18" t="s">
        <v>9</v>
      </c>
      <c r="AC138" s="18" t="s">
        <v>9</v>
      </c>
      <c r="AD138" s="16" t="s">
        <v>9</v>
      </c>
      <c r="AE138" s="18" t="s">
        <v>9</v>
      </c>
      <c r="AF138" s="18" t="str">
        <f t="shared" si="44"/>
        <v/>
      </c>
      <c r="AG138" s="18" t="str">
        <f t="shared" si="45"/>
        <v/>
      </c>
      <c r="AH138" s="18">
        <f t="shared" si="46"/>
        <v>0</v>
      </c>
      <c r="AI138" s="18" t="str">
        <f t="shared" si="47"/>
        <v/>
      </c>
      <c r="AJ138" s="18" t="str">
        <f t="shared" si="48"/>
        <v>X</v>
      </c>
      <c r="AK138" s="18" t="str">
        <f>IF(Tabuľka2[[#This Row],[Total food cost]] = 3, "X", "")</f>
        <v>X</v>
      </c>
      <c r="AL138" s="18" t="str">
        <f t="shared" si="49"/>
        <v/>
      </c>
      <c r="AM138" s="18" t="str">
        <f t="shared" si="50"/>
        <v>X</v>
      </c>
      <c r="AN138" s="18" t="str">
        <f t="shared" si="51"/>
        <v/>
      </c>
      <c r="AO138" s="18" t="str">
        <f t="shared" si="52"/>
        <v/>
      </c>
      <c r="AP138" s="18" t="str">
        <f t="shared" si="53"/>
        <v/>
      </c>
      <c r="AQ138" s="18" t="str">
        <f t="shared" si="63"/>
        <v/>
      </c>
      <c r="AR138" s="18" t="str">
        <f t="shared" si="54"/>
        <v/>
      </c>
      <c r="AS138" s="18" t="str">
        <f t="shared" si="55"/>
        <v>X</v>
      </c>
      <c r="AT138" s="18" t="str">
        <f t="shared" si="56"/>
        <v/>
      </c>
      <c r="AU138" s="18" t="str">
        <f t="shared" si="57"/>
        <v>X</v>
      </c>
      <c r="AV138" s="18" t="str">
        <f t="shared" si="58"/>
        <v>X</v>
      </c>
      <c r="AW138" s="18" t="str">
        <f t="shared" si="59"/>
        <v>X</v>
      </c>
      <c r="AX138" s="18" t="str">
        <f t="shared" si="60"/>
        <v/>
      </c>
      <c r="AY138" s="18" t="str">
        <f t="shared" si="61"/>
        <v/>
      </c>
      <c r="AZ138" s="18" t="str">
        <f t="shared" si="62"/>
        <v/>
      </c>
      <c r="BA138"/>
    </row>
    <row r="139" spans="1:53" ht="15.75" x14ac:dyDescent="0.5">
      <c r="A139" s="20" t="s">
        <v>599</v>
      </c>
      <c r="B139" s="20" t="s">
        <v>600</v>
      </c>
      <c r="C139" s="18" t="s">
        <v>502</v>
      </c>
      <c r="D139" s="37" t="s">
        <v>55</v>
      </c>
      <c r="E139" s="17" t="s">
        <v>79</v>
      </c>
      <c r="F139" s="15" t="s">
        <v>875</v>
      </c>
      <c r="G139" s="20"/>
      <c r="K139" s="44">
        <v>4</v>
      </c>
      <c r="L139" s="18" t="s">
        <v>73</v>
      </c>
      <c r="M139" s="44">
        <v>3</v>
      </c>
      <c r="N139" s="44">
        <v>66</v>
      </c>
      <c r="Q139" s="18" t="s">
        <v>59</v>
      </c>
      <c r="R139" s="44">
        <v>1</v>
      </c>
      <c r="S139" s="44"/>
      <c r="T139" s="44">
        <v>1</v>
      </c>
      <c r="U139" s="44"/>
      <c r="V139" s="44"/>
      <c r="W139" s="44"/>
      <c r="X139" s="44"/>
      <c r="Y139" s="16" t="s">
        <v>59</v>
      </c>
      <c r="AA139" s="43">
        <f t="shared" si="43"/>
        <v>1</v>
      </c>
      <c r="AB139" s="18" t="s">
        <v>9</v>
      </c>
      <c r="AC139" s="18" t="s">
        <v>9</v>
      </c>
      <c r="AD139" s="16" t="s">
        <v>9</v>
      </c>
      <c r="AE139" s="18" t="s">
        <v>59</v>
      </c>
      <c r="AF139" s="18" t="str">
        <f t="shared" si="44"/>
        <v/>
      </c>
      <c r="AG139" s="18" t="str">
        <f t="shared" si="45"/>
        <v/>
      </c>
      <c r="AH139" s="18">
        <f t="shared" si="46"/>
        <v>0</v>
      </c>
      <c r="AI139" s="18" t="str">
        <f t="shared" si="47"/>
        <v/>
      </c>
      <c r="AJ139" s="18" t="str">
        <f t="shared" si="48"/>
        <v/>
      </c>
      <c r="AK139" s="18" t="str">
        <f>IF(Tabuľka2[[#This Row],[Total food cost]] = 3, "X", "")</f>
        <v/>
      </c>
      <c r="AL139" s="18" t="str">
        <f t="shared" si="49"/>
        <v/>
      </c>
      <c r="AM139" s="18">
        <f t="shared" si="50"/>
        <v>0</v>
      </c>
      <c r="AN139" s="18" t="str">
        <f t="shared" si="51"/>
        <v>X</v>
      </c>
      <c r="AO139" s="18" t="str">
        <f t="shared" si="52"/>
        <v/>
      </c>
      <c r="AP139" s="18" t="str">
        <f t="shared" si="53"/>
        <v/>
      </c>
      <c r="AQ139" s="18" t="str">
        <f t="shared" si="63"/>
        <v>X</v>
      </c>
      <c r="AR139" s="18" t="str">
        <f t="shared" si="54"/>
        <v/>
      </c>
      <c r="AS139" s="18" t="str">
        <f t="shared" si="55"/>
        <v/>
      </c>
      <c r="AT139" s="18" t="str">
        <f t="shared" si="56"/>
        <v/>
      </c>
      <c r="AU139" s="18" t="str">
        <f t="shared" si="57"/>
        <v>X</v>
      </c>
      <c r="AV139" s="18" t="str">
        <f t="shared" si="58"/>
        <v/>
      </c>
      <c r="AW139" s="18" t="str">
        <f t="shared" si="59"/>
        <v/>
      </c>
      <c r="AX139" s="18" t="str">
        <f t="shared" si="60"/>
        <v/>
      </c>
      <c r="AY139" s="18" t="str">
        <f t="shared" si="61"/>
        <v>X</v>
      </c>
      <c r="AZ139" s="18" t="str">
        <f t="shared" si="62"/>
        <v/>
      </c>
      <c r="BA139"/>
    </row>
    <row r="140" spans="1:53" ht="15.75" x14ac:dyDescent="0.5">
      <c r="A140" s="19" t="s">
        <v>335</v>
      </c>
      <c r="B140" s="19" t="s">
        <v>336</v>
      </c>
      <c r="C140" s="18" t="s">
        <v>68</v>
      </c>
      <c r="D140" s="37" t="s">
        <v>83</v>
      </c>
      <c r="E140" s="17" t="s">
        <v>116</v>
      </c>
      <c r="F140" s="15" t="s">
        <v>337</v>
      </c>
      <c r="G140" s="20" t="s">
        <v>851</v>
      </c>
      <c r="K140" s="44">
        <v>3</v>
      </c>
      <c r="L140" s="18" t="s">
        <v>73</v>
      </c>
      <c r="M140" s="44">
        <v>2</v>
      </c>
      <c r="N140" s="44">
        <v>185</v>
      </c>
      <c r="Q140" s="18" t="s">
        <v>59</v>
      </c>
      <c r="R140" s="44"/>
      <c r="S140" s="44"/>
      <c r="T140" s="44">
        <v>2</v>
      </c>
      <c r="U140" s="44"/>
      <c r="V140" s="44"/>
      <c r="W140" s="44"/>
      <c r="X140" s="44"/>
      <c r="Y140" s="16"/>
      <c r="AA140" s="43">
        <f t="shared" si="43"/>
        <v>2</v>
      </c>
      <c r="AB140" s="18" t="s">
        <v>9</v>
      </c>
      <c r="AC140" s="18" t="s">
        <v>9</v>
      </c>
      <c r="AD140" s="16" t="s">
        <v>9</v>
      </c>
      <c r="AE140" s="18" t="s">
        <v>59</v>
      </c>
      <c r="AF140" s="18" t="str">
        <f t="shared" si="44"/>
        <v>X</v>
      </c>
      <c r="AG140" s="18" t="str">
        <f t="shared" si="45"/>
        <v/>
      </c>
      <c r="AH140" s="18">
        <f t="shared" si="46"/>
        <v>0</v>
      </c>
      <c r="AI140" s="18" t="str">
        <f t="shared" si="47"/>
        <v/>
      </c>
      <c r="AJ140" s="18" t="str">
        <f t="shared" si="48"/>
        <v/>
      </c>
      <c r="AK140" s="18" t="str">
        <f>IF(Tabuľka2[[#This Row],[Total food cost]] = 3, "X", "")</f>
        <v/>
      </c>
      <c r="AL140" s="18" t="str">
        <f t="shared" si="49"/>
        <v/>
      </c>
      <c r="AM140" s="18">
        <f t="shared" si="50"/>
        <v>0</v>
      </c>
      <c r="AN140" s="18" t="str">
        <f t="shared" si="51"/>
        <v>X</v>
      </c>
      <c r="AO140" s="18" t="str">
        <f t="shared" si="52"/>
        <v/>
      </c>
      <c r="AP140" s="18" t="str">
        <f t="shared" si="53"/>
        <v/>
      </c>
      <c r="AQ140" s="18" t="str">
        <f t="shared" si="63"/>
        <v>X</v>
      </c>
      <c r="AR140" s="18" t="str">
        <f t="shared" si="54"/>
        <v/>
      </c>
      <c r="AS140" s="18" t="str">
        <f t="shared" si="55"/>
        <v/>
      </c>
      <c r="AT140" s="18" t="str">
        <f t="shared" si="56"/>
        <v/>
      </c>
      <c r="AU140" s="18" t="str">
        <f t="shared" si="57"/>
        <v>X</v>
      </c>
      <c r="AV140" s="18" t="str">
        <f t="shared" si="58"/>
        <v/>
      </c>
      <c r="AW140" s="18" t="str">
        <f t="shared" si="59"/>
        <v/>
      </c>
      <c r="AX140" s="18" t="str">
        <f t="shared" si="60"/>
        <v/>
      </c>
      <c r="AY140" s="18" t="str">
        <f t="shared" si="61"/>
        <v>X</v>
      </c>
      <c r="AZ140" s="18" t="str">
        <f t="shared" si="62"/>
        <v/>
      </c>
      <c r="BA140"/>
    </row>
    <row r="141" spans="1:53" ht="15.75" x14ac:dyDescent="0.5">
      <c r="A141" s="19" t="s">
        <v>340</v>
      </c>
      <c r="B141" s="19" t="s">
        <v>341</v>
      </c>
      <c r="C141" s="18" t="s">
        <v>68</v>
      </c>
      <c r="D141" s="37" t="s">
        <v>95</v>
      </c>
      <c r="E141" s="14" t="s">
        <v>116</v>
      </c>
      <c r="F141" s="20" t="s">
        <v>152</v>
      </c>
      <c r="G141" s="20" t="s">
        <v>852</v>
      </c>
      <c r="K141" s="44">
        <v>7</v>
      </c>
      <c r="L141" s="18" t="s">
        <v>65</v>
      </c>
      <c r="M141" s="44">
        <v>2</v>
      </c>
      <c r="N141" s="44">
        <v>164</v>
      </c>
      <c r="Q141" s="18" t="s">
        <v>59</v>
      </c>
      <c r="R141" s="44"/>
      <c r="S141" s="44">
        <v>3</v>
      </c>
      <c r="T141" s="44"/>
      <c r="U141" s="44"/>
      <c r="V141" s="44"/>
      <c r="W141" s="44"/>
      <c r="X141" s="44"/>
      <c r="Y141" s="16"/>
      <c r="AA141" s="43">
        <f t="shared" si="43"/>
        <v>3</v>
      </c>
      <c r="AB141" s="18" t="s">
        <v>9</v>
      </c>
      <c r="AC141" s="18" t="s">
        <v>9</v>
      </c>
      <c r="AD141" s="16" t="s">
        <v>9</v>
      </c>
      <c r="AE141" s="18" t="s">
        <v>59</v>
      </c>
      <c r="AF141" s="18" t="str">
        <f t="shared" si="44"/>
        <v/>
      </c>
      <c r="AG141" s="18" t="str">
        <f t="shared" si="45"/>
        <v/>
      </c>
      <c r="AH141" s="18">
        <f t="shared" si="46"/>
        <v>0</v>
      </c>
      <c r="AI141" s="18" t="str">
        <f t="shared" si="47"/>
        <v>X</v>
      </c>
      <c r="AJ141" s="18" t="str">
        <f t="shared" si="48"/>
        <v/>
      </c>
      <c r="AK141" s="18" t="str">
        <f>IF(Tabuľka2[[#This Row],[Total food cost]] = 3, "X", "")</f>
        <v>X</v>
      </c>
      <c r="AL141" s="18" t="str">
        <f t="shared" si="49"/>
        <v>X</v>
      </c>
      <c r="AM141" s="18">
        <f t="shared" si="50"/>
        <v>0</v>
      </c>
      <c r="AN141" s="18" t="str">
        <f t="shared" si="51"/>
        <v/>
      </c>
      <c r="AO141" s="18" t="str">
        <f t="shared" si="52"/>
        <v/>
      </c>
      <c r="AP141" s="18" t="str">
        <f t="shared" si="53"/>
        <v/>
      </c>
      <c r="AQ141" s="18" t="str">
        <f t="shared" si="63"/>
        <v>X</v>
      </c>
      <c r="AR141" s="18" t="str">
        <f t="shared" si="54"/>
        <v/>
      </c>
      <c r="AS141" s="18" t="str">
        <f t="shared" si="55"/>
        <v/>
      </c>
      <c r="AT141" s="18" t="str">
        <f t="shared" si="56"/>
        <v/>
      </c>
      <c r="AU141" s="18" t="str">
        <f t="shared" si="57"/>
        <v/>
      </c>
      <c r="AV141" s="18" t="str">
        <f t="shared" si="58"/>
        <v/>
      </c>
      <c r="AW141" s="18" t="str">
        <f t="shared" si="59"/>
        <v/>
      </c>
      <c r="AX141" s="18" t="str">
        <f t="shared" si="60"/>
        <v/>
      </c>
      <c r="AY141" s="18" t="str">
        <f t="shared" si="61"/>
        <v>X</v>
      </c>
      <c r="AZ141" s="18" t="str">
        <f t="shared" si="62"/>
        <v/>
      </c>
      <c r="BA141"/>
    </row>
    <row r="142" spans="1:53" ht="15.75" x14ac:dyDescent="0.5">
      <c r="A142" s="19" t="s">
        <v>344</v>
      </c>
      <c r="B142" s="19" t="s">
        <v>345</v>
      </c>
      <c r="C142" s="18" t="s">
        <v>68</v>
      </c>
      <c r="D142" s="18" t="s">
        <v>95</v>
      </c>
      <c r="E142" s="14" t="s">
        <v>104</v>
      </c>
      <c r="F142" s="20" t="s">
        <v>148</v>
      </c>
      <c r="G142" s="20"/>
      <c r="K142" s="44">
        <v>1</v>
      </c>
      <c r="L142" s="18" t="s">
        <v>73</v>
      </c>
      <c r="M142" s="44">
        <v>1</v>
      </c>
      <c r="N142" s="44">
        <v>252</v>
      </c>
      <c r="P142" s="18" t="s">
        <v>59</v>
      </c>
      <c r="R142" s="44"/>
      <c r="S142" s="44"/>
      <c r="T142" s="44"/>
      <c r="U142" s="44"/>
      <c r="V142" s="44"/>
      <c r="W142" s="44"/>
      <c r="X142" s="44"/>
      <c r="Y142" s="16"/>
      <c r="AA142" s="43">
        <f t="shared" si="43"/>
        <v>0</v>
      </c>
      <c r="AB142" s="18" t="s">
        <v>9</v>
      </c>
      <c r="AC142" s="18" t="s">
        <v>9</v>
      </c>
      <c r="AD142" s="16" t="s">
        <v>9</v>
      </c>
      <c r="AE142" s="18" t="s">
        <v>9</v>
      </c>
      <c r="AF142" s="18" t="str">
        <f t="shared" si="44"/>
        <v>X</v>
      </c>
      <c r="AG142" s="18" t="str">
        <f t="shared" si="45"/>
        <v/>
      </c>
      <c r="AH142" s="18">
        <f t="shared" si="46"/>
        <v>0</v>
      </c>
      <c r="AI142" s="18" t="str">
        <f t="shared" si="47"/>
        <v/>
      </c>
      <c r="AJ142" s="18" t="str">
        <f t="shared" si="48"/>
        <v/>
      </c>
      <c r="AK142" s="18" t="str">
        <f>IF(Tabuľka2[[#This Row],[Total food cost]] = 3, "X", "")</f>
        <v/>
      </c>
      <c r="AL142" s="18" t="str">
        <f t="shared" si="49"/>
        <v/>
      </c>
      <c r="AM142" s="18">
        <f t="shared" si="50"/>
        <v>0</v>
      </c>
      <c r="AN142" s="18" t="str">
        <f t="shared" si="51"/>
        <v/>
      </c>
      <c r="AO142" s="18" t="str">
        <f t="shared" si="52"/>
        <v/>
      </c>
      <c r="AP142" s="18" t="str">
        <f t="shared" si="53"/>
        <v/>
      </c>
      <c r="AQ142" s="18" t="str">
        <f t="shared" si="63"/>
        <v>X</v>
      </c>
      <c r="AR142" s="18" t="str">
        <f t="shared" si="54"/>
        <v/>
      </c>
      <c r="AS142" s="18" t="str">
        <f t="shared" si="55"/>
        <v/>
      </c>
      <c r="AT142" s="18" t="str">
        <f t="shared" si="56"/>
        <v/>
      </c>
      <c r="AU142" s="18" t="str">
        <f t="shared" si="57"/>
        <v>X</v>
      </c>
      <c r="AV142" s="18" t="str">
        <f t="shared" si="58"/>
        <v>X</v>
      </c>
      <c r="AW142" s="18" t="str">
        <f t="shared" si="59"/>
        <v/>
      </c>
      <c r="AX142" s="18" t="str">
        <f t="shared" si="60"/>
        <v/>
      </c>
      <c r="AY142" s="18" t="str">
        <f t="shared" si="61"/>
        <v/>
      </c>
      <c r="AZ142" s="18" t="str">
        <f t="shared" si="62"/>
        <v/>
      </c>
      <c r="BA142"/>
    </row>
    <row r="143" spans="1:53" ht="15.75" x14ac:dyDescent="0.5">
      <c r="A143" s="19" t="s">
        <v>348</v>
      </c>
      <c r="B143" s="19" t="s">
        <v>349</v>
      </c>
      <c r="C143" s="18" t="s">
        <v>68</v>
      </c>
      <c r="D143" s="37" t="s">
        <v>55</v>
      </c>
      <c r="E143" s="14" t="s">
        <v>104</v>
      </c>
      <c r="F143" s="15" t="s">
        <v>350</v>
      </c>
      <c r="G143" s="20" t="s">
        <v>833</v>
      </c>
      <c r="K143" s="44">
        <v>4</v>
      </c>
      <c r="L143" s="18" t="s">
        <v>85</v>
      </c>
      <c r="M143" s="44">
        <v>2</v>
      </c>
      <c r="N143" s="44">
        <v>30</v>
      </c>
      <c r="O143" s="18" t="s">
        <v>59</v>
      </c>
      <c r="R143" s="44"/>
      <c r="S143" s="44">
        <v>2</v>
      </c>
      <c r="T143" s="44"/>
      <c r="U143" s="44"/>
      <c r="V143" s="44"/>
      <c r="W143" s="44"/>
      <c r="X143" s="44"/>
      <c r="Y143" s="16"/>
      <c r="AA143" s="43">
        <f t="shared" si="43"/>
        <v>2</v>
      </c>
      <c r="AB143" s="18" t="s">
        <v>9</v>
      </c>
      <c r="AC143" s="18" t="s">
        <v>9</v>
      </c>
      <c r="AD143" s="16" t="s">
        <v>9</v>
      </c>
      <c r="AE143" s="18" t="s">
        <v>9</v>
      </c>
      <c r="AF143" s="18" t="str">
        <f t="shared" si="44"/>
        <v/>
      </c>
      <c r="AG143" s="18" t="str">
        <f t="shared" si="45"/>
        <v/>
      </c>
      <c r="AH143" s="18">
        <f t="shared" si="46"/>
        <v>0</v>
      </c>
      <c r="AI143" s="18" t="str">
        <f t="shared" si="47"/>
        <v>X</v>
      </c>
      <c r="AJ143" s="18" t="str">
        <f t="shared" si="48"/>
        <v/>
      </c>
      <c r="AK143" s="18" t="str">
        <f>IF(Tabuľka2[[#This Row],[Total food cost]] = 3, "X", "")</f>
        <v/>
      </c>
      <c r="AL143" s="18" t="str">
        <f t="shared" si="49"/>
        <v/>
      </c>
      <c r="AM143" s="18">
        <f t="shared" si="50"/>
        <v>0</v>
      </c>
      <c r="AN143" s="18" t="str">
        <f t="shared" si="51"/>
        <v/>
      </c>
      <c r="AO143" s="18" t="str">
        <f t="shared" si="52"/>
        <v/>
      </c>
      <c r="AP143" s="18" t="str">
        <f t="shared" si="53"/>
        <v>X</v>
      </c>
      <c r="AQ143" s="18" t="str">
        <f t="shared" si="63"/>
        <v/>
      </c>
      <c r="AR143" s="18" t="str">
        <f t="shared" si="54"/>
        <v/>
      </c>
      <c r="AS143" s="18" t="str">
        <f t="shared" si="55"/>
        <v/>
      </c>
      <c r="AT143" s="18" t="str">
        <f t="shared" si="56"/>
        <v>X</v>
      </c>
      <c r="AU143" s="18" t="str">
        <f t="shared" si="57"/>
        <v/>
      </c>
      <c r="AV143" s="18" t="str">
        <f t="shared" si="58"/>
        <v/>
      </c>
      <c r="AW143" s="18" t="str">
        <f t="shared" si="59"/>
        <v/>
      </c>
      <c r="AX143" s="18" t="str">
        <f t="shared" si="60"/>
        <v/>
      </c>
      <c r="AY143" s="18" t="str">
        <f t="shared" si="61"/>
        <v/>
      </c>
      <c r="AZ143" s="18" t="str">
        <f t="shared" si="62"/>
        <v>X</v>
      </c>
      <c r="BA143"/>
    </row>
    <row r="144" spans="1:53" ht="15.75" x14ac:dyDescent="0.5">
      <c r="A144" s="20" t="s">
        <v>601</v>
      </c>
      <c r="B144" s="20" t="s">
        <v>602</v>
      </c>
      <c r="C144" s="18" t="s">
        <v>502</v>
      </c>
      <c r="D144" s="37" t="s">
        <v>55</v>
      </c>
      <c r="E144" s="17" t="s">
        <v>131</v>
      </c>
      <c r="F144" s="20" t="s">
        <v>603</v>
      </c>
      <c r="G144" s="20" t="s">
        <v>810</v>
      </c>
      <c r="K144" s="44">
        <v>7</v>
      </c>
      <c r="L144" s="18" t="s">
        <v>97</v>
      </c>
      <c r="M144" s="44">
        <v>2</v>
      </c>
      <c r="N144" s="44">
        <v>30</v>
      </c>
      <c r="O144" s="18" t="s">
        <v>59</v>
      </c>
      <c r="R144" s="44">
        <v>1</v>
      </c>
      <c r="S144" s="44"/>
      <c r="T144" s="44"/>
      <c r="U144" s="44">
        <v>2</v>
      </c>
      <c r="V144" s="44"/>
      <c r="W144" s="44"/>
      <c r="X144" s="44"/>
      <c r="Y144" s="16"/>
      <c r="AA144" s="43">
        <f t="shared" si="43"/>
        <v>3</v>
      </c>
      <c r="AB144" s="18" t="s">
        <v>9</v>
      </c>
      <c r="AC144" s="18" t="s">
        <v>9</v>
      </c>
      <c r="AD144" s="16" t="s">
        <v>9</v>
      </c>
      <c r="AE144" s="18" t="s">
        <v>9</v>
      </c>
      <c r="AF144" s="18" t="str">
        <f t="shared" si="44"/>
        <v/>
      </c>
      <c r="AG144" s="18" t="str">
        <f t="shared" si="45"/>
        <v/>
      </c>
      <c r="AH144" s="18">
        <f t="shared" si="46"/>
        <v>0</v>
      </c>
      <c r="AI144" s="18" t="str">
        <f t="shared" si="47"/>
        <v/>
      </c>
      <c r="AJ144" s="18" t="str">
        <f t="shared" si="48"/>
        <v/>
      </c>
      <c r="AK144" s="18" t="str">
        <f>IF(Tabuľka2[[#This Row],[Total food cost]] = 3, "X", "")</f>
        <v>X</v>
      </c>
      <c r="AL144" s="18" t="str">
        <f t="shared" si="49"/>
        <v>X</v>
      </c>
      <c r="AM144" s="18">
        <f t="shared" si="50"/>
        <v>0</v>
      </c>
      <c r="AN144" s="18" t="str">
        <f t="shared" si="51"/>
        <v/>
      </c>
      <c r="AO144" s="18" t="str">
        <f t="shared" si="52"/>
        <v/>
      </c>
      <c r="AP144" s="18" t="str">
        <f t="shared" si="53"/>
        <v>X</v>
      </c>
      <c r="AQ144" s="18" t="str">
        <f t="shared" si="63"/>
        <v/>
      </c>
      <c r="AR144" s="18" t="str">
        <f t="shared" si="54"/>
        <v>X</v>
      </c>
      <c r="AS144" s="18" t="str">
        <f t="shared" si="55"/>
        <v/>
      </c>
      <c r="AT144" s="18" t="str">
        <f t="shared" si="56"/>
        <v>X</v>
      </c>
      <c r="AU144" s="18" t="str">
        <f t="shared" si="57"/>
        <v>X</v>
      </c>
      <c r="AV144" s="18" t="str">
        <f t="shared" si="58"/>
        <v/>
      </c>
      <c r="AW144" s="18" t="str">
        <f t="shared" si="59"/>
        <v/>
      </c>
      <c r="AX144" s="18" t="str">
        <f t="shared" si="60"/>
        <v>X</v>
      </c>
      <c r="AY144" s="18" t="str">
        <f t="shared" si="61"/>
        <v/>
      </c>
      <c r="AZ144" s="18" t="str">
        <f t="shared" si="62"/>
        <v>X</v>
      </c>
      <c r="BA144"/>
    </row>
    <row r="145" spans="1:53" ht="15.75" x14ac:dyDescent="0.5">
      <c r="A145" s="19" t="s">
        <v>354</v>
      </c>
      <c r="B145" s="19" t="s">
        <v>355</v>
      </c>
      <c r="C145" s="18" t="s">
        <v>68</v>
      </c>
      <c r="D145" s="37" t="s">
        <v>95</v>
      </c>
      <c r="E145" s="17" t="s">
        <v>10</v>
      </c>
      <c r="F145" s="15" t="s">
        <v>356</v>
      </c>
      <c r="G145" s="20" t="s">
        <v>848</v>
      </c>
      <c r="I145" s="18" t="s">
        <v>59</v>
      </c>
      <c r="K145" s="44">
        <v>3</v>
      </c>
      <c r="L145" s="18" t="s">
        <v>73</v>
      </c>
      <c r="M145" s="44">
        <v>2</v>
      </c>
      <c r="N145" s="44">
        <v>99</v>
      </c>
      <c r="P145" s="18" t="s">
        <v>59</v>
      </c>
      <c r="Q145" s="18" t="s">
        <v>59</v>
      </c>
      <c r="R145" s="44">
        <v>1</v>
      </c>
      <c r="S145" s="44"/>
      <c r="T145" s="44"/>
      <c r="U145" s="44"/>
      <c r="V145" s="44"/>
      <c r="W145" s="44"/>
      <c r="X145" s="44">
        <v>2</v>
      </c>
      <c r="Y145" s="16"/>
      <c r="AA145" s="43">
        <f t="shared" si="43"/>
        <v>3</v>
      </c>
      <c r="AB145" s="18" t="s">
        <v>9</v>
      </c>
      <c r="AC145" s="18" t="s">
        <v>9</v>
      </c>
      <c r="AD145" s="16" t="s">
        <v>9</v>
      </c>
      <c r="AE145" s="18" t="s">
        <v>9</v>
      </c>
      <c r="AF145" s="18" t="str">
        <f t="shared" si="44"/>
        <v>X</v>
      </c>
      <c r="AG145" s="18" t="str">
        <f t="shared" si="45"/>
        <v>X</v>
      </c>
      <c r="AH145" s="18" t="str">
        <f t="shared" si="46"/>
        <v>X</v>
      </c>
      <c r="AI145" s="18" t="str">
        <f t="shared" si="47"/>
        <v/>
      </c>
      <c r="AJ145" s="18" t="str">
        <f t="shared" si="48"/>
        <v>X</v>
      </c>
      <c r="AK145" s="18" t="str">
        <f>IF(Tabuľka2[[#This Row],[Total food cost]] = 3, "X", "")</f>
        <v>X</v>
      </c>
      <c r="AL145" s="18" t="str">
        <f t="shared" si="49"/>
        <v/>
      </c>
      <c r="AM145" s="18">
        <f t="shared" si="50"/>
        <v>0</v>
      </c>
      <c r="AN145" s="18" t="str">
        <f t="shared" si="51"/>
        <v/>
      </c>
      <c r="AO145" s="18" t="str">
        <f t="shared" si="52"/>
        <v/>
      </c>
      <c r="AP145" s="18" t="str">
        <f t="shared" si="53"/>
        <v/>
      </c>
      <c r="AQ145" s="18" t="str">
        <f t="shared" si="63"/>
        <v>X</v>
      </c>
      <c r="AR145" s="18" t="str">
        <f t="shared" si="54"/>
        <v/>
      </c>
      <c r="AS145" s="18" t="str">
        <f t="shared" si="55"/>
        <v>X</v>
      </c>
      <c r="AT145" s="18" t="str">
        <f t="shared" si="56"/>
        <v/>
      </c>
      <c r="AU145" s="18" t="str">
        <f t="shared" si="57"/>
        <v>X</v>
      </c>
      <c r="AV145" s="18" t="str">
        <f t="shared" si="58"/>
        <v/>
      </c>
      <c r="AW145" s="18" t="str">
        <f t="shared" si="59"/>
        <v/>
      </c>
      <c r="AX145" s="18" t="str">
        <f t="shared" si="60"/>
        <v/>
      </c>
      <c r="AY145" s="18" t="str">
        <f t="shared" si="61"/>
        <v/>
      </c>
      <c r="AZ145" s="18" t="str">
        <f t="shared" si="62"/>
        <v/>
      </c>
      <c r="BA145"/>
    </row>
    <row r="146" spans="1:53" ht="15.75" x14ac:dyDescent="0.5">
      <c r="A146" s="20" t="s">
        <v>604</v>
      </c>
      <c r="B146" s="20" t="s">
        <v>605</v>
      </c>
      <c r="C146" s="18" t="s">
        <v>502</v>
      </c>
      <c r="D146" s="18" t="s">
        <v>55</v>
      </c>
      <c r="E146" s="17" t="s">
        <v>116</v>
      </c>
      <c r="F146" s="15" t="s">
        <v>606</v>
      </c>
      <c r="G146" s="20"/>
      <c r="K146" s="44">
        <v>5</v>
      </c>
      <c r="L146" s="18" t="s">
        <v>58</v>
      </c>
      <c r="M146" s="44">
        <v>4</v>
      </c>
      <c r="N146" s="44">
        <v>61</v>
      </c>
      <c r="Q146" s="18" t="s">
        <v>59</v>
      </c>
      <c r="R146" s="44">
        <v>1</v>
      </c>
      <c r="S146" s="44"/>
      <c r="T146" s="44">
        <v>1</v>
      </c>
      <c r="U146" s="44"/>
      <c r="V146" s="44"/>
      <c r="W146" s="44"/>
      <c r="X146" s="44"/>
      <c r="Y146" s="16"/>
      <c r="AA146" s="43">
        <f t="shared" si="43"/>
        <v>2</v>
      </c>
      <c r="AB146" s="18" t="s">
        <v>9</v>
      </c>
      <c r="AC146" s="18" t="s">
        <v>9</v>
      </c>
      <c r="AD146" s="16" t="s">
        <v>9</v>
      </c>
      <c r="AE146" s="18" t="s">
        <v>9</v>
      </c>
      <c r="AF146" s="18" t="str">
        <f t="shared" si="44"/>
        <v/>
      </c>
      <c r="AG146" s="18" t="str">
        <f t="shared" si="45"/>
        <v/>
      </c>
      <c r="AH146" s="18">
        <f t="shared" si="46"/>
        <v>0</v>
      </c>
      <c r="AI146" s="18" t="str">
        <f t="shared" si="47"/>
        <v/>
      </c>
      <c r="AJ146" s="18" t="str">
        <f t="shared" si="48"/>
        <v/>
      </c>
      <c r="AK146" s="18" t="str">
        <f>IF(Tabuľka2[[#This Row],[Total food cost]] = 3, "X", "")</f>
        <v/>
      </c>
      <c r="AL146" s="18" t="str">
        <f t="shared" si="49"/>
        <v/>
      </c>
      <c r="AM146" s="18">
        <f t="shared" si="50"/>
        <v>0</v>
      </c>
      <c r="AN146" s="18" t="str">
        <f t="shared" si="51"/>
        <v>X</v>
      </c>
      <c r="AO146" s="18" t="str">
        <f t="shared" si="52"/>
        <v/>
      </c>
      <c r="AP146" s="18" t="str">
        <f t="shared" si="53"/>
        <v/>
      </c>
      <c r="AQ146" s="18" t="str">
        <f t="shared" si="63"/>
        <v/>
      </c>
      <c r="AR146" s="18" t="str">
        <f t="shared" si="54"/>
        <v>X</v>
      </c>
      <c r="AS146" s="18" t="str">
        <f t="shared" si="55"/>
        <v/>
      </c>
      <c r="AT146" s="18" t="str">
        <f t="shared" si="56"/>
        <v/>
      </c>
      <c r="AU146" s="18" t="str">
        <f t="shared" si="57"/>
        <v/>
      </c>
      <c r="AV146" s="18" t="str">
        <f t="shared" si="58"/>
        <v/>
      </c>
      <c r="AW146" s="18" t="str">
        <f t="shared" si="59"/>
        <v/>
      </c>
      <c r="AX146" s="18" t="str">
        <f t="shared" si="60"/>
        <v/>
      </c>
      <c r="AY146" s="18" t="str">
        <f t="shared" si="61"/>
        <v>X</v>
      </c>
      <c r="AZ146" s="18" t="str">
        <f t="shared" si="62"/>
        <v/>
      </c>
      <c r="BA146"/>
    </row>
    <row r="147" spans="1:53" ht="15.75" x14ac:dyDescent="0.5">
      <c r="A147" s="20" t="s">
        <v>607</v>
      </c>
      <c r="B147" s="20" t="s">
        <v>608</v>
      </c>
      <c r="C147" s="18" t="s">
        <v>502</v>
      </c>
      <c r="D147" s="37"/>
      <c r="E147" s="17"/>
      <c r="F147" s="15"/>
      <c r="G147" s="20"/>
      <c r="K147" s="44">
        <v>7</v>
      </c>
      <c r="L147" s="18" t="s">
        <v>85</v>
      </c>
      <c r="M147" s="44">
        <v>3</v>
      </c>
      <c r="N147" s="44">
        <v>18</v>
      </c>
      <c r="O147" s="18" t="s">
        <v>59</v>
      </c>
      <c r="R147" s="44">
        <v>2</v>
      </c>
      <c r="S147" s="44"/>
      <c r="T147" s="44"/>
      <c r="U147" s="44"/>
      <c r="V147" s="44"/>
      <c r="W147" s="44"/>
      <c r="X147" s="44"/>
      <c r="Y147" s="16"/>
      <c r="AA147" s="43">
        <f t="shared" si="43"/>
        <v>2</v>
      </c>
      <c r="AB147" s="18" t="s">
        <v>9</v>
      </c>
      <c r="AC147" s="18" t="s">
        <v>9</v>
      </c>
      <c r="AD147" s="16" t="s">
        <v>9</v>
      </c>
      <c r="AE147" s="18" t="s">
        <v>9</v>
      </c>
      <c r="AF147" s="18" t="str">
        <f t="shared" si="44"/>
        <v/>
      </c>
      <c r="AG147" s="18" t="str">
        <f t="shared" si="45"/>
        <v/>
      </c>
      <c r="AH147" s="18">
        <f t="shared" si="46"/>
        <v>0</v>
      </c>
      <c r="AI147" s="18" t="str">
        <f t="shared" si="47"/>
        <v/>
      </c>
      <c r="AJ147" s="18" t="str">
        <f t="shared" si="48"/>
        <v/>
      </c>
      <c r="AK147" s="18" t="str">
        <f>IF(Tabuľka2[[#This Row],[Total food cost]] = 3, "X", "")</f>
        <v/>
      </c>
      <c r="AL147" s="18" t="str">
        <f t="shared" si="49"/>
        <v/>
      </c>
      <c r="AM147" s="18">
        <f t="shared" si="50"/>
        <v>0</v>
      </c>
      <c r="AN147" s="18" t="str">
        <f t="shared" si="51"/>
        <v/>
      </c>
      <c r="AO147" s="18" t="str">
        <f t="shared" si="52"/>
        <v>X</v>
      </c>
      <c r="AP147" s="18" t="str">
        <f t="shared" si="53"/>
        <v>X</v>
      </c>
      <c r="AQ147" s="18" t="str">
        <f t="shared" si="63"/>
        <v/>
      </c>
      <c r="AR147" s="18" t="str">
        <f t="shared" si="54"/>
        <v/>
      </c>
      <c r="AS147" s="18" t="str">
        <f t="shared" si="55"/>
        <v/>
      </c>
      <c r="AT147" s="18" t="str">
        <f t="shared" si="56"/>
        <v>X</v>
      </c>
      <c r="AU147" s="18" t="str">
        <f t="shared" si="57"/>
        <v/>
      </c>
      <c r="AV147" s="18" t="str">
        <f t="shared" si="58"/>
        <v/>
      </c>
      <c r="AW147" s="18" t="str">
        <f t="shared" si="59"/>
        <v/>
      </c>
      <c r="AX147" s="18" t="str">
        <f t="shared" si="60"/>
        <v/>
      </c>
      <c r="AY147" s="18" t="str">
        <f t="shared" si="61"/>
        <v/>
      </c>
      <c r="AZ147" s="18" t="str">
        <f t="shared" si="62"/>
        <v>X</v>
      </c>
      <c r="BA147"/>
    </row>
    <row r="148" spans="1:53" ht="15.75" x14ac:dyDescent="0.5">
      <c r="A148" s="20" t="s">
        <v>609</v>
      </c>
      <c r="B148" s="20" t="s">
        <v>610</v>
      </c>
      <c r="C148" s="18" t="s">
        <v>502</v>
      </c>
      <c r="D148" s="37" t="s">
        <v>62</v>
      </c>
      <c r="E148" s="14" t="s">
        <v>10</v>
      </c>
      <c r="F148" s="15" t="s">
        <v>611</v>
      </c>
      <c r="G148" s="20" t="s">
        <v>823</v>
      </c>
      <c r="I148" s="18" t="s">
        <v>59</v>
      </c>
      <c r="K148" s="44">
        <v>5</v>
      </c>
      <c r="L148" s="18" t="s">
        <v>65</v>
      </c>
      <c r="M148" s="44">
        <v>4</v>
      </c>
      <c r="N148" s="44">
        <v>30</v>
      </c>
      <c r="P148" s="18" t="s">
        <v>59</v>
      </c>
      <c r="R148" s="44">
        <v>1</v>
      </c>
      <c r="S148" s="44">
        <v>1</v>
      </c>
      <c r="T148" s="44"/>
      <c r="U148" s="44"/>
      <c r="V148" s="44"/>
      <c r="W148" s="44"/>
      <c r="X148" s="44"/>
      <c r="Y148" s="16"/>
      <c r="AA148" s="43">
        <f t="shared" si="43"/>
        <v>2</v>
      </c>
      <c r="AB148" s="18" t="s">
        <v>9</v>
      </c>
      <c r="AC148" s="18" t="s">
        <v>9</v>
      </c>
      <c r="AD148" s="16" t="s">
        <v>9</v>
      </c>
      <c r="AE148" s="18" t="s">
        <v>9</v>
      </c>
      <c r="AF148" s="18" t="str">
        <f t="shared" si="44"/>
        <v/>
      </c>
      <c r="AG148" s="18" t="str">
        <f t="shared" si="45"/>
        <v/>
      </c>
      <c r="AH148" s="18" t="str">
        <f t="shared" si="46"/>
        <v>X</v>
      </c>
      <c r="AI148" s="18" t="str">
        <f t="shared" si="47"/>
        <v>X</v>
      </c>
      <c r="AJ148" s="18" t="str">
        <f t="shared" si="48"/>
        <v>X</v>
      </c>
      <c r="AK148" s="18" t="str">
        <f>IF(Tabuľka2[[#This Row],[Total food cost]] = 3, "X", "")</f>
        <v/>
      </c>
      <c r="AL148" s="18" t="str">
        <f t="shared" si="49"/>
        <v>X</v>
      </c>
      <c r="AM148" s="18">
        <f t="shared" si="50"/>
        <v>0</v>
      </c>
      <c r="AN148" s="18" t="str">
        <f t="shared" si="51"/>
        <v/>
      </c>
      <c r="AO148" s="18" t="str">
        <f t="shared" si="52"/>
        <v/>
      </c>
      <c r="AP148" s="18" t="str">
        <f t="shared" si="53"/>
        <v/>
      </c>
      <c r="AQ148" s="18" t="str">
        <f t="shared" si="63"/>
        <v/>
      </c>
      <c r="AR148" s="18" t="str">
        <f t="shared" si="54"/>
        <v/>
      </c>
      <c r="AS148" s="18" t="str">
        <f t="shared" si="55"/>
        <v/>
      </c>
      <c r="AT148" s="18" t="str">
        <f t="shared" si="56"/>
        <v>X</v>
      </c>
      <c r="AU148" s="18" t="str">
        <f t="shared" si="57"/>
        <v/>
      </c>
      <c r="AV148" s="18" t="str">
        <f t="shared" si="58"/>
        <v>X</v>
      </c>
      <c r="AW148" s="18" t="str">
        <f t="shared" si="59"/>
        <v/>
      </c>
      <c r="AX148" s="18" t="str">
        <f t="shared" si="60"/>
        <v/>
      </c>
      <c r="AY148" s="18" t="str">
        <f t="shared" si="61"/>
        <v/>
      </c>
      <c r="AZ148" s="18" t="str">
        <f t="shared" si="62"/>
        <v/>
      </c>
      <c r="BA148"/>
    </row>
    <row r="149" spans="1:53" ht="15.75" x14ac:dyDescent="0.5">
      <c r="A149" s="20" t="s">
        <v>612</v>
      </c>
      <c r="B149" s="20" t="s">
        <v>613</v>
      </c>
      <c r="C149" s="18" t="s">
        <v>502</v>
      </c>
      <c r="D149" s="37" t="s">
        <v>55</v>
      </c>
      <c r="E149" s="17" t="s">
        <v>10</v>
      </c>
      <c r="F149" s="15" t="s">
        <v>76</v>
      </c>
      <c r="G149" s="20" t="s">
        <v>824</v>
      </c>
      <c r="I149" s="18" t="s">
        <v>59</v>
      </c>
      <c r="K149" s="44">
        <v>3</v>
      </c>
      <c r="L149" s="18" t="s">
        <v>85</v>
      </c>
      <c r="M149" s="44">
        <v>6</v>
      </c>
      <c r="N149" s="44">
        <v>25</v>
      </c>
      <c r="O149" s="18" t="s">
        <v>59</v>
      </c>
      <c r="P149" s="18" t="s">
        <v>59</v>
      </c>
      <c r="Q149" s="18" t="s">
        <v>59</v>
      </c>
      <c r="R149" s="44"/>
      <c r="S149" s="44">
        <v>1</v>
      </c>
      <c r="T149" s="44"/>
      <c r="U149" s="44">
        <v>1</v>
      </c>
      <c r="V149" s="44"/>
      <c r="W149" s="44"/>
      <c r="X149" s="44"/>
      <c r="Y149" s="16"/>
      <c r="AA149" s="43">
        <f t="shared" si="43"/>
        <v>2</v>
      </c>
      <c r="AB149" s="18" t="s">
        <v>9</v>
      </c>
      <c r="AC149" s="18" t="s">
        <v>9</v>
      </c>
      <c r="AD149" s="16" t="s">
        <v>9</v>
      </c>
      <c r="AE149" s="18" t="s">
        <v>9</v>
      </c>
      <c r="AF149" s="18" t="str">
        <f t="shared" si="44"/>
        <v>X</v>
      </c>
      <c r="AG149" s="18" t="str">
        <f t="shared" si="45"/>
        <v>X</v>
      </c>
      <c r="AH149" s="18" t="str">
        <f t="shared" si="46"/>
        <v>X</v>
      </c>
      <c r="AI149" s="18" t="str">
        <f t="shared" si="47"/>
        <v>X</v>
      </c>
      <c r="AJ149" s="18" t="str">
        <f t="shared" si="48"/>
        <v>X</v>
      </c>
      <c r="AK149" s="18" t="str">
        <f>IF(Tabuľka2[[#This Row],[Total food cost]] = 3, "X", "")</f>
        <v/>
      </c>
      <c r="AL149" s="18" t="str">
        <f t="shared" si="49"/>
        <v/>
      </c>
      <c r="AM149" s="18">
        <f t="shared" si="50"/>
        <v>0</v>
      </c>
      <c r="AN149" s="18" t="str">
        <f t="shared" si="51"/>
        <v/>
      </c>
      <c r="AO149" s="18" t="str">
        <f t="shared" si="52"/>
        <v/>
      </c>
      <c r="AP149" s="18" t="str">
        <f t="shared" si="53"/>
        <v/>
      </c>
      <c r="AQ149" s="18" t="str">
        <f t="shared" si="63"/>
        <v/>
      </c>
      <c r="AR149" s="18" t="str">
        <f t="shared" si="54"/>
        <v/>
      </c>
      <c r="AS149" s="18" t="str">
        <f t="shared" si="55"/>
        <v/>
      </c>
      <c r="AT149" s="18" t="str">
        <f t="shared" si="56"/>
        <v>X</v>
      </c>
      <c r="AU149" s="18" t="str">
        <f t="shared" si="57"/>
        <v/>
      </c>
      <c r="AV149" s="18" t="str">
        <f t="shared" si="58"/>
        <v/>
      </c>
      <c r="AW149" s="18" t="str">
        <f t="shared" si="59"/>
        <v/>
      </c>
      <c r="AX149" s="18" t="str">
        <f t="shared" si="60"/>
        <v>X</v>
      </c>
      <c r="AY149" s="18" t="str">
        <f t="shared" si="61"/>
        <v/>
      </c>
      <c r="AZ149" s="18" t="str">
        <f t="shared" si="62"/>
        <v>X</v>
      </c>
      <c r="BA149"/>
    </row>
    <row r="150" spans="1:53" ht="15.75" x14ac:dyDescent="0.5">
      <c r="A150" s="19" t="s">
        <v>359</v>
      </c>
      <c r="B150" s="19" t="s">
        <v>360</v>
      </c>
      <c r="C150" s="18" t="s">
        <v>68</v>
      </c>
      <c r="D150" s="37" t="s">
        <v>95</v>
      </c>
      <c r="E150" s="14" t="s">
        <v>10</v>
      </c>
      <c r="F150" s="15" t="s">
        <v>361</v>
      </c>
      <c r="G150" s="20"/>
      <c r="I150" s="18" t="s">
        <v>59</v>
      </c>
      <c r="K150" s="44">
        <v>6</v>
      </c>
      <c r="L150" s="18" t="s">
        <v>58</v>
      </c>
      <c r="M150" s="44">
        <v>5</v>
      </c>
      <c r="N150" s="44">
        <v>22</v>
      </c>
      <c r="P150" s="18" t="s">
        <v>59</v>
      </c>
      <c r="R150" s="44"/>
      <c r="S150" s="44">
        <v>1</v>
      </c>
      <c r="T150" s="44"/>
      <c r="U150" s="44">
        <v>1</v>
      </c>
      <c r="V150" s="44"/>
      <c r="W150" s="44"/>
      <c r="X150" s="44"/>
      <c r="Y150" s="16"/>
      <c r="AA150" s="43">
        <f t="shared" si="43"/>
        <v>2</v>
      </c>
      <c r="AB150" s="18" t="s">
        <v>9</v>
      </c>
      <c r="AC150" s="18" t="s">
        <v>9</v>
      </c>
      <c r="AD150" s="16" t="s">
        <v>9</v>
      </c>
      <c r="AE150" s="18" t="s">
        <v>9</v>
      </c>
      <c r="AF150" s="18" t="str">
        <f t="shared" si="44"/>
        <v/>
      </c>
      <c r="AG150" s="18" t="str">
        <f t="shared" si="45"/>
        <v/>
      </c>
      <c r="AH150" s="18" t="str">
        <f t="shared" si="46"/>
        <v>X</v>
      </c>
      <c r="AI150" s="18" t="str">
        <f t="shared" si="47"/>
        <v>X</v>
      </c>
      <c r="AJ150" s="18" t="str">
        <f t="shared" si="48"/>
        <v>X</v>
      </c>
      <c r="AK150" s="18" t="str">
        <f>IF(Tabuľka2[[#This Row],[Total food cost]] = 3, "X", "")</f>
        <v/>
      </c>
      <c r="AL150" s="18" t="str">
        <f t="shared" si="49"/>
        <v/>
      </c>
      <c r="AM150" s="18">
        <f t="shared" si="50"/>
        <v>0</v>
      </c>
      <c r="AN150" s="18" t="str">
        <f t="shared" si="51"/>
        <v/>
      </c>
      <c r="AO150" s="18" t="str">
        <f t="shared" si="52"/>
        <v/>
      </c>
      <c r="AP150" s="18" t="str">
        <f t="shared" si="53"/>
        <v/>
      </c>
      <c r="AQ150" s="18" t="str">
        <f t="shared" si="63"/>
        <v/>
      </c>
      <c r="AR150" s="18" t="str">
        <f t="shared" si="54"/>
        <v>X</v>
      </c>
      <c r="AS150" s="18" t="str">
        <f t="shared" si="55"/>
        <v/>
      </c>
      <c r="AT150" s="18" t="str">
        <f t="shared" si="56"/>
        <v>X</v>
      </c>
      <c r="AU150" s="18" t="str">
        <f t="shared" si="57"/>
        <v/>
      </c>
      <c r="AV150" s="18" t="str">
        <f t="shared" si="58"/>
        <v>X</v>
      </c>
      <c r="AW150" s="18" t="str">
        <f t="shared" si="59"/>
        <v/>
      </c>
      <c r="AX150" s="18" t="str">
        <f t="shared" si="60"/>
        <v>X</v>
      </c>
      <c r="AY150" s="18" t="str">
        <f t="shared" si="61"/>
        <v/>
      </c>
      <c r="AZ150" s="18" t="str">
        <f t="shared" si="62"/>
        <v/>
      </c>
      <c r="BA150"/>
    </row>
    <row r="151" spans="1:53" ht="15.75" x14ac:dyDescent="0.5">
      <c r="A151" s="20" t="s">
        <v>614</v>
      </c>
      <c r="B151" s="20" t="s">
        <v>615</v>
      </c>
      <c r="C151" s="18" t="s">
        <v>502</v>
      </c>
      <c r="D151" s="37" t="s">
        <v>83</v>
      </c>
      <c r="E151" s="14" t="s">
        <v>116</v>
      </c>
      <c r="F151" s="20" t="s">
        <v>616</v>
      </c>
      <c r="G151" s="20" t="s">
        <v>831</v>
      </c>
      <c r="K151" s="44">
        <v>1</v>
      </c>
      <c r="L151" s="18" t="s">
        <v>58</v>
      </c>
      <c r="M151" s="44">
        <v>5</v>
      </c>
      <c r="N151" s="44">
        <v>15</v>
      </c>
      <c r="O151" s="18" t="s">
        <v>59</v>
      </c>
      <c r="P151" s="18" t="s">
        <v>59</v>
      </c>
      <c r="R151" s="44">
        <v>1</v>
      </c>
      <c r="S151" s="44"/>
      <c r="T151" s="44"/>
      <c r="U151" s="44"/>
      <c r="V151" s="44"/>
      <c r="W151" s="44"/>
      <c r="X151" s="44"/>
      <c r="Y151" s="16"/>
      <c r="AA151" s="43">
        <f t="shared" si="43"/>
        <v>1</v>
      </c>
      <c r="AB151" s="18" t="s">
        <v>9</v>
      </c>
      <c r="AC151" s="18" t="s">
        <v>9</v>
      </c>
      <c r="AD151" s="16" t="s">
        <v>9</v>
      </c>
      <c r="AE151" s="18" t="s">
        <v>9</v>
      </c>
      <c r="AF151" s="18" t="str">
        <f t="shared" si="44"/>
        <v>X</v>
      </c>
      <c r="AG151" s="18" t="str">
        <f t="shared" si="45"/>
        <v>X</v>
      </c>
      <c r="AH151" s="18">
        <f t="shared" si="46"/>
        <v>0</v>
      </c>
      <c r="AI151" s="18" t="str">
        <f t="shared" si="47"/>
        <v/>
      </c>
      <c r="AJ151" s="18" t="str">
        <f t="shared" si="48"/>
        <v/>
      </c>
      <c r="AK151" s="18" t="str">
        <f>IF(Tabuľka2[[#This Row],[Total food cost]] = 3, "X", "")</f>
        <v/>
      </c>
      <c r="AL151" s="18" t="str">
        <f t="shared" si="49"/>
        <v/>
      </c>
      <c r="AM151" s="18">
        <f t="shared" si="50"/>
        <v>0</v>
      </c>
      <c r="AN151" s="18" t="str">
        <f t="shared" si="51"/>
        <v/>
      </c>
      <c r="AO151" s="18" t="str">
        <f t="shared" si="52"/>
        <v>X</v>
      </c>
      <c r="AP151" s="18" t="str">
        <f t="shared" si="53"/>
        <v/>
      </c>
      <c r="AQ151" s="18" t="str">
        <f t="shared" si="63"/>
        <v/>
      </c>
      <c r="AR151" s="18" t="str">
        <f t="shared" si="54"/>
        <v>X</v>
      </c>
      <c r="AS151" s="18" t="str">
        <f t="shared" si="55"/>
        <v/>
      </c>
      <c r="AT151" s="18" t="str">
        <f t="shared" si="56"/>
        <v>X</v>
      </c>
      <c r="AU151" s="18" t="str">
        <f t="shared" si="57"/>
        <v/>
      </c>
      <c r="AV151" s="18" t="str">
        <f t="shared" si="58"/>
        <v/>
      </c>
      <c r="AW151" s="18" t="str">
        <f t="shared" si="59"/>
        <v/>
      </c>
      <c r="AX151" s="18" t="str">
        <f t="shared" si="60"/>
        <v/>
      </c>
      <c r="AY151" s="18" t="str">
        <f t="shared" si="61"/>
        <v/>
      </c>
      <c r="AZ151" s="18" t="str">
        <f t="shared" si="62"/>
        <v/>
      </c>
      <c r="BA151"/>
    </row>
    <row r="152" spans="1:53" ht="15.75" x14ac:dyDescent="0.5">
      <c r="A152" s="20" t="s">
        <v>405</v>
      </c>
      <c r="B152" s="20" t="s">
        <v>406</v>
      </c>
      <c r="C152" s="18" t="s">
        <v>502</v>
      </c>
      <c r="D152" s="37" t="s">
        <v>83</v>
      </c>
      <c r="E152" s="14" t="s">
        <v>116</v>
      </c>
      <c r="F152" s="15" t="s">
        <v>147</v>
      </c>
      <c r="G152" s="20" t="s">
        <v>830</v>
      </c>
      <c r="J152" s="18" t="s">
        <v>59</v>
      </c>
      <c r="K152" s="44">
        <v>5</v>
      </c>
      <c r="L152" s="18" t="s">
        <v>65</v>
      </c>
      <c r="M152" s="44">
        <v>4</v>
      </c>
      <c r="N152" s="44">
        <v>25</v>
      </c>
      <c r="P152" s="18" t="s">
        <v>59</v>
      </c>
      <c r="R152" s="44">
        <v>1</v>
      </c>
      <c r="S152" s="44">
        <v>2</v>
      </c>
      <c r="T152" s="44"/>
      <c r="U152" s="44"/>
      <c r="V152" s="44"/>
      <c r="W152" s="44"/>
      <c r="X152" s="44"/>
      <c r="Y152" s="16"/>
      <c r="AA152" s="43">
        <f t="shared" si="43"/>
        <v>3</v>
      </c>
      <c r="AB152" s="18" t="s">
        <v>59</v>
      </c>
      <c r="AC152" s="18" t="s">
        <v>9</v>
      </c>
      <c r="AD152" s="16" t="s">
        <v>9</v>
      </c>
      <c r="AE152" s="18" t="s">
        <v>59</v>
      </c>
      <c r="AF152" s="18" t="str">
        <f t="shared" si="44"/>
        <v/>
      </c>
      <c r="AG152" s="18" t="str">
        <f t="shared" si="45"/>
        <v/>
      </c>
      <c r="AH152" s="18">
        <f t="shared" si="46"/>
        <v>0</v>
      </c>
      <c r="AI152" s="18" t="str">
        <f t="shared" si="47"/>
        <v>X</v>
      </c>
      <c r="AJ152" s="18" t="str">
        <f t="shared" si="48"/>
        <v/>
      </c>
      <c r="AK152" s="18" t="str">
        <f>IF(Tabuľka2[[#This Row],[Total food cost]] = 3, "X", "")</f>
        <v>X</v>
      </c>
      <c r="AL152" s="18" t="str">
        <f t="shared" si="49"/>
        <v>X</v>
      </c>
      <c r="AM152" s="18">
        <f t="shared" si="50"/>
        <v>0</v>
      </c>
      <c r="AN152" s="18" t="str">
        <f t="shared" si="51"/>
        <v/>
      </c>
      <c r="AO152" s="18" t="str">
        <f t="shared" si="52"/>
        <v/>
      </c>
      <c r="AP152" s="18" t="str">
        <f t="shared" si="53"/>
        <v/>
      </c>
      <c r="AQ152" s="18" t="str">
        <f t="shared" si="63"/>
        <v/>
      </c>
      <c r="AR152" s="18" t="str">
        <f t="shared" si="54"/>
        <v/>
      </c>
      <c r="AS152" s="18" t="str">
        <f t="shared" si="55"/>
        <v/>
      </c>
      <c r="AT152" s="18" t="str">
        <f t="shared" si="56"/>
        <v>X</v>
      </c>
      <c r="AU152" s="18" t="str">
        <f t="shared" si="57"/>
        <v/>
      </c>
      <c r="AV152" s="18" t="str">
        <f t="shared" si="58"/>
        <v>X</v>
      </c>
      <c r="AW152" s="18" t="str">
        <f t="shared" si="59"/>
        <v/>
      </c>
      <c r="AX152" s="18" t="str">
        <f t="shared" si="60"/>
        <v/>
      </c>
      <c r="AY152" s="18" t="str">
        <f t="shared" si="61"/>
        <v/>
      </c>
      <c r="AZ152" s="18" t="str">
        <f t="shared" si="62"/>
        <v/>
      </c>
      <c r="BA152"/>
    </row>
    <row r="153" spans="1:53" ht="15.75" x14ac:dyDescent="0.5">
      <c r="A153" s="20" t="s">
        <v>409</v>
      </c>
      <c r="B153" s="20" t="s">
        <v>410</v>
      </c>
      <c r="C153" s="18" t="s">
        <v>502</v>
      </c>
      <c r="D153" s="37" t="s">
        <v>55</v>
      </c>
      <c r="E153" s="14" t="s">
        <v>79</v>
      </c>
      <c r="F153" s="15" t="s">
        <v>411</v>
      </c>
      <c r="G153" s="20" t="s">
        <v>812</v>
      </c>
      <c r="K153" s="44">
        <v>4</v>
      </c>
      <c r="L153" s="18" t="s">
        <v>73</v>
      </c>
      <c r="M153" s="44">
        <v>3</v>
      </c>
      <c r="N153" s="44">
        <v>112</v>
      </c>
      <c r="P153" s="18" t="s">
        <v>59</v>
      </c>
      <c r="R153" s="44"/>
      <c r="S153" s="44"/>
      <c r="T153" s="44"/>
      <c r="U153" s="44"/>
      <c r="V153" s="44">
        <v>1</v>
      </c>
      <c r="W153" s="44"/>
      <c r="X153" s="44">
        <v>2</v>
      </c>
      <c r="Y153" s="16"/>
      <c r="AA153" s="43">
        <f t="shared" si="43"/>
        <v>3</v>
      </c>
      <c r="AB153" s="18" t="s">
        <v>9</v>
      </c>
      <c r="AC153" s="18" t="s">
        <v>59</v>
      </c>
      <c r="AD153" s="16" t="s">
        <v>9</v>
      </c>
      <c r="AE153" s="18" t="s">
        <v>9</v>
      </c>
      <c r="AF153" s="18" t="str">
        <f t="shared" si="44"/>
        <v/>
      </c>
      <c r="AG153" s="18" t="str">
        <f t="shared" si="45"/>
        <v/>
      </c>
      <c r="AH153" s="18">
        <f t="shared" si="46"/>
        <v>0</v>
      </c>
      <c r="AI153" s="18" t="str">
        <f t="shared" si="47"/>
        <v/>
      </c>
      <c r="AJ153" s="18" t="str">
        <f t="shared" si="48"/>
        <v/>
      </c>
      <c r="AK153" s="18" t="str">
        <f>IF(Tabuľka2[[#This Row],[Total food cost]] = 3, "X", "")</f>
        <v>X</v>
      </c>
      <c r="AL153" s="18" t="str">
        <f t="shared" si="49"/>
        <v/>
      </c>
      <c r="AM153" s="18">
        <f t="shared" si="50"/>
        <v>0</v>
      </c>
      <c r="AN153" s="18" t="str">
        <f t="shared" si="51"/>
        <v/>
      </c>
      <c r="AO153" s="18" t="str">
        <f t="shared" si="52"/>
        <v/>
      </c>
      <c r="AP153" s="18" t="str">
        <f t="shared" si="53"/>
        <v/>
      </c>
      <c r="AQ153" s="18" t="str">
        <f t="shared" si="63"/>
        <v>X</v>
      </c>
      <c r="AR153" s="18" t="str">
        <f t="shared" si="54"/>
        <v/>
      </c>
      <c r="AS153" s="18" t="str">
        <f t="shared" si="55"/>
        <v>X</v>
      </c>
      <c r="AT153" s="18" t="str">
        <f t="shared" si="56"/>
        <v/>
      </c>
      <c r="AU153" s="18" t="str">
        <f t="shared" si="57"/>
        <v>X</v>
      </c>
      <c r="AV153" s="18" t="str">
        <f t="shared" si="58"/>
        <v>X</v>
      </c>
      <c r="AW153" s="18" t="str">
        <f t="shared" si="59"/>
        <v>X</v>
      </c>
      <c r="AX153" s="18" t="str">
        <f t="shared" si="60"/>
        <v/>
      </c>
      <c r="AY153" s="18" t="str">
        <f t="shared" si="61"/>
        <v/>
      </c>
      <c r="AZ153" s="18" t="str">
        <f t="shared" si="62"/>
        <v/>
      </c>
      <c r="BA153"/>
    </row>
    <row r="154" spans="1:53" ht="15.75" x14ac:dyDescent="0.5">
      <c r="A154" s="20" t="s">
        <v>414</v>
      </c>
      <c r="B154" s="20" t="s">
        <v>415</v>
      </c>
      <c r="C154" s="18" t="s">
        <v>502</v>
      </c>
      <c r="D154" s="18" t="s">
        <v>55</v>
      </c>
      <c r="E154" s="17" t="s">
        <v>116</v>
      </c>
      <c r="F154" s="15" t="s">
        <v>209</v>
      </c>
      <c r="G154" s="20" t="s">
        <v>828</v>
      </c>
      <c r="K154" s="44">
        <v>3</v>
      </c>
      <c r="L154" s="18" t="s">
        <v>97</v>
      </c>
      <c r="M154" s="44">
        <v>2</v>
      </c>
      <c r="N154" s="44">
        <v>36</v>
      </c>
      <c r="O154" s="18" t="s">
        <v>59</v>
      </c>
      <c r="P154" s="18" t="s">
        <v>59</v>
      </c>
      <c r="Q154" s="18" t="s">
        <v>59</v>
      </c>
      <c r="R154" s="44">
        <v>2</v>
      </c>
      <c r="S154" s="44"/>
      <c r="T154" s="44"/>
      <c r="U154" s="44"/>
      <c r="V154" s="44"/>
      <c r="W154" s="44"/>
      <c r="X154" s="44"/>
      <c r="Y154" s="16"/>
      <c r="AA154" s="43">
        <f t="shared" si="43"/>
        <v>2</v>
      </c>
      <c r="AB154" s="18" t="s">
        <v>9</v>
      </c>
      <c r="AC154" s="18" t="s">
        <v>9</v>
      </c>
      <c r="AD154" s="16" t="s">
        <v>9</v>
      </c>
      <c r="AE154" s="18" t="s">
        <v>9</v>
      </c>
      <c r="AF154" s="18" t="str">
        <f t="shared" si="44"/>
        <v>X</v>
      </c>
      <c r="AG154" s="18" t="str">
        <f t="shared" si="45"/>
        <v>X</v>
      </c>
      <c r="AH154" s="18">
        <f t="shared" si="46"/>
        <v>0</v>
      </c>
      <c r="AI154" s="18" t="str">
        <f t="shared" si="47"/>
        <v/>
      </c>
      <c r="AJ154" s="18" t="str">
        <f t="shared" si="48"/>
        <v/>
      </c>
      <c r="AK154" s="18" t="str">
        <f>IF(Tabuľka2[[#This Row],[Total food cost]] = 3, "X", "")</f>
        <v/>
      </c>
      <c r="AL154" s="18" t="str">
        <f t="shared" si="49"/>
        <v>X</v>
      </c>
      <c r="AM154" s="18">
        <f t="shared" si="50"/>
        <v>0</v>
      </c>
      <c r="AN154" s="18" t="str">
        <f t="shared" si="51"/>
        <v/>
      </c>
      <c r="AO154" s="18" t="str">
        <f t="shared" si="52"/>
        <v>X</v>
      </c>
      <c r="AP154" s="18" t="str">
        <f t="shared" si="53"/>
        <v/>
      </c>
      <c r="AQ154" s="18" t="str">
        <f t="shared" si="63"/>
        <v/>
      </c>
      <c r="AR154" s="18" t="str">
        <f t="shared" si="54"/>
        <v>X</v>
      </c>
      <c r="AS154" s="18" t="str">
        <f t="shared" si="55"/>
        <v/>
      </c>
      <c r="AT154" s="18" t="str">
        <f t="shared" si="56"/>
        <v/>
      </c>
      <c r="AU154" s="18" t="str">
        <f t="shared" si="57"/>
        <v>X</v>
      </c>
      <c r="AV154" s="18" t="str">
        <f t="shared" si="58"/>
        <v/>
      </c>
      <c r="AW154" s="18" t="str">
        <f t="shared" si="59"/>
        <v/>
      </c>
      <c r="AX154" s="18" t="str">
        <f t="shared" si="60"/>
        <v/>
      </c>
      <c r="AY154" s="18" t="str">
        <f t="shared" si="61"/>
        <v/>
      </c>
      <c r="AZ154" s="18" t="str">
        <f t="shared" si="62"/>
        <v>X</v>
      </c>
      <c r="BA154"/>
    </row>
    <row r="155" spans="1:53" ht="15.75" x14ac:dyDescent="0.5">
      <c r="A155" s="20" t="s">
        <v>419</v>
      </c>
      <c r="B155" s="20" t="s">
        <v>420</v>
      </c>
      <c r="C155" s="18" t="s">
        <v>502</v>
      </c>
      <c r="D155" s="37" t="s">
        <v>55</v>
      </c>
      <c r="E155" s="14" t="s">
        <v>63</v>
      </c>
      <c r="F155" s="15" t="s">
        <v>158</v>
      </c>
      <c r="G155" s="20"/>
      <c r="K155" s="44">
        <v>1</v>
      </c>
      <c r="L155" s="18" t="s">
        <v>85</v>
      </c>
      <c r="M155" s="44">
        <v>3</v>
      </c>
      <c r="N155" s="44">
        <v>23</v>
      </c>
      <c r="O155" s="18" t="s">
        <v>59</v>
      </c>
      <c r="P155" s="18" t="s">
        <v>59</v>
      </c>
      <c r="R155" s="44">
        <v>1</v>
      </c>
      <c r="S155" s="44">
        <v>1</v>
      </c>
      <c r="T155" s="44"/>
      <c r="U155" s="44"/>
      <c r="V155" s="44"/>
      <c r="W155" s="44"/>
      <c r="X155" s="44"/>
      <c r="Y155" s="16" t="s">
        <v>59</v>
      </c>
      <c r="AA155" s="43">
        <f t="shared" si="43"/>
        <v>1</v>
      </c>
      <c r="AB155" s="18" t="s">
        <v>9</v>
      </c>
      <c r="AC155" s="18" t="s">
        <v>9</v>
      </c>
      <c r="AD155" s="16" t="s">
        <v>9</v>
      </c>
      <c r="AE155" s="18" t="s">
        <v>9</v>
      </c>
      <c r="AF155" s="18" t="str">
        <f t="shared" si="44"/>
        <v>X</v>
      </c>
      <c r="AG155" s="18" t="str">
        <f t="shared" si="45"/>
        <v>X</v>
      </c>
      <c r="AH155" s="18">
        <f t="shared" si="46"/>
        <v>0</v>
      </c>
      <c r="AI155" s="18" t="str">
        <f t="shared" si="47"/>
        <v>X</v>
      </c>
      <c r="AJ155" s="18" t="str">
        <f t="shared" si="48"/>
        <v/>
      </c>
      <c r="AK155" s="18" t="str">
        <f>IF(Tabuľka2[[#This Row],[Total food cost]] = 3, "X", "")</f>
        <v/>
      </c>
      <c r="AL155" s="18" t="str">
        <f t="shared" si="49"/>
        <v/>
      </c>
      <c r="AM155" s="18">
        <f t="shared" si="50"/>
        <v>0</v>
      </c>
      <c r="AN155" s="18" t="str">
        <f t="shared" si="51"/>
        <v/>
      </c>
      <c r="AO155" s="18" t="str">
        <f t="shared" si="52"/>
        <v/>
      </c>
      <c r="AP155" s="18" t="str">
        <f t="shared" si="53"/>
        <v/>
      </c>
      <c r="AQ155" s="18" t="str">
        <f t="shared" si="63"/>
        <v/>
      </c>
      <c r="AR155" s="18" t="str">
        <f t="shared" si="54"/>
        <v/>
      </c>
      <c r="AS155" s="18" t="str">
        <f t="shared" si="55"/>
        <v/>
      </c>
      <c r="AT155" s="18" t="str">
        <f t="shared" si="56"/>
        <v>X</v>
      </c>
      <c r="AU155" s="18" t="str">
        <f t="shared" si="57"/>
        <v/>
      </c>
      <c r="AV155" s="18" t="str">
        <f t="shared" si="58"/>
        <v/>
      </c>
      <c r="AW155" s="18" t="str">
        <f t="shared" si="59"/>
        <v/>
      </c>
      <c r="AX155" s="18" t="str">
        <f t="shared" si="60"/>
        <v/>
      </c>
      <c r="AY155" s="18" t="str">
        <f t="shared" si="61"/>
        <v/>
      </c>
      <c r="AZ155" s="18" t="str">
        <f t="shared" si="62"/>
        <v>X</v>
      </c>
      <c r="BA155"/>
    </row>
    <row r="156" spans="1:53" ht="15.75" x14ac:dyDescent="0.5">
      <c r="A156" s="20" t="s">
        <v>617</v>
      </c>
      <c r="B156" s="20" t="s">
        <v>618</v>
      </c>
      <c r="C156" s="18" t="s">
        <v>502</v>
      </c>
      <c r="D156" s="21" t="s">
        <v>83</v>
      </c>
      <c r="E156" s="14" t="s">
        <v>63</v>
      </c>
      <c r="F156" s="15" t="s">
        <v>619</v>
      </c>
      <c r="G156" s="20" t="s">
        <v>815</v>
      </c>
      <c r="K156" s="44">
        <v>2</v>
      </c>
      <c r="L156" s="18" t="s">
        <v>73</v>
      </c>
      <c r="M156" s="44">
        <v>4</v>
      </c>
      <c r="N156" s="44">
        <v>28</v>
      </c>
      <c r="P156" s="18" t="s">
        <v>59</v>
      </c>
      <c r="R156" s="44"/>
      <c r="S156" s="44">
        <v>2</v>
      </c>
      <c r="T156" s="44"/>
      <c r="U156" s="44"/>
      <c r="V156" s="44"/>
      <c r="W156" s="44"/>
      <c r="X156" s="44"/>
      <c r="Y156" s="16"/>
      <c r="AA156" s="43">
        <f t="shared" si="43"/>
        <v>2</v>
      </c>
      <c r="AB156" s="18" t="s">
        <v>9</v>
      </c>
      <c r="AC156" s="18" t="s">
        <v>59</v>
      </c>
      <c r="AD156" s="16" t="s">
        <v>9</v>
      </c>
      <c r="AE156" s="18" t="s">
        <v>9</v>
      </c>
      <c r="AF156" s="18" t="str">
        <f t="shared" si="44"/>
        <v>X</v>
      </c>
      <c r="AG156" s="18" t="str">
        <f t="shared" si="45"/>
        <v/>
      </c>
      <c r="AH156" s="18">
        <f t="shared" si="46"/>
        <v>0</v>
      </c>
      <c r="AI156" s="18" t="str">
        <f t="shared" si="47"/>
        <v>X</v>
      </c>
      <c r="AJ156" s="18" t="str">
        <f t="shared" si="48"/>
        <v/>
      </c>
      <c r="AK156" s="18" t="str">
        <f>IF(Tabuľka2[[#This Row],[Total food cost]] = 3, "X", "")</f>
        <v/>
      </c>
      <c r="AL156" s="18" t="str">
        <f t="shared" si="49"/>
        <v/>
      </c>
      <c r="AM156" s="18">
        <f t="shared" si="50"/>
        <v>0</v>
      </c>
      <c r="AN156" s="18" t="str">
        <f t="shared" si="51"/>
        <v/>
      </c>
      <c r="AO156" s="18" t="str">
        <f t="shared" si="52"/>
        <v/>
      </c>
      <c r="AP156" s="18" t="str">
        <f t="shared" si="53"/>
        <v/>
      </c>
      <c r="AQ156" s="18" t="str">
        <f t="shared" si="63"/>
        <v/>
      </c>
      <c r="AR156" s="18" t="str">
        <f t="shared" si="54"/>
        <v/>
      </c>
      <c r="AS156" s="18" t="str">
        <f t="shared" si="55"/>
        <v/>
      </c>
      <c r="AT156" s="18" t="str">
        <f t="shared" si="56"/>
        <v>X</v>
      </c>
      <c r="AU156" s="18" t="str">
        <f t="shared" si="57"/>
        <v>X</v>
      </c>
      <c r="AV156" s="18" t="str">
        <f t="shared" si="58"/>
        <v>X</v>
      </c>
      <c r="AW156" s="18" t="str">
        <f t="shared" si="59"/>
        <v/>
      </c>
      <c r="AX156" s="18" t="str">
        <f t="shared" si="60"/>
        <v/>
      </c>
      <c r="AY156" s="18" t="str">
        <f t="shared" si="61"/>
        <v/>
      </c>
      <c r="AZ156" s="18" t="str">
        <f t="shared" si="62"/>
        <v/>
      </c>
      <c r="BA156"/>
    </row>
    <row r="157" spans="1:53" ht="15.75" x14ac:dyDescent="0.5">
      <c r="A157" s="20" t="s">
        <v>620</v>
      </c>
      <c r="B157" s="20" t="s">
        <v>621</v>
      </c>
      <c r="C157" s="18" t="s">
        <v>502</v>
      </c>
      <c r="D157" s="37" t="s">
        <v>55</v>
      </c>
      <c r="E157" s="14" t="s">
        <v>131</v>
      </c>
      <c r="F157" s="15" t="s">
        <v>622</v>
      </c>
      <c r="G157" s="20"/>
      <c r="K157" s="44">
        <v>5</v>
      </c>
      <c r="L157" s="18" t="s">
        <v>85</v>
      </c>
      <c r="M157" s="44">
        <v>3</v>
      </c>
      <c r="N157" s="44">
        <v>20</v>
      </c>
      <c r="O157" s="18" t="s">
        <v>59</v>
      </c>
      <c r="P157" s="18" t="s">
        <v>59</v>
      </c>
      <c r="R157" s="44">
        <v>1</v>
      </c>
      <c r="S157" s="44">
        <v>1</v>
      </c>
      <c r="T157" s="44"/>
      <c r="U157" s="44">
        <v>1</v>
      </c>
      <c r="V157" s="44"/>
      <c r="W157" s="44"/>
      <c r="X157" s="44"/>
      <c r="Y157" s="16"/>
      <c r="AA157" s="43">
        <f t="shared" si="43"/>
        <v>3</v>
      </c>
      <c r="AB157" s="18" t="s">
        <v>9</v>
      </c>
      <c r="AC157" s="18" t="s">
        <v>9</v>
      </c>
      <c r="AD157" s="16" t="s">
        <v>9</v>
      </c>
      <c r="AE157" s="18" t="s">
        <v>59</v>
      </c>
      <c r="AF157" s="18" t="str">
        <f t="shared" si="44"/>
        <v/>
      </c>
      <c r="AG157" s="18" t="str">
        <f t="shared" si="45"/>
        <v>X</v>
      </c>
      <c r="AH157" s="18">
        <f t="shared" si="46"/>
        <v>0</v>
      </c>
      <c r="AI157" s="18" t="str">
        <f t="shared" si="47"/>
        <v>X</v>
      </c>
      <c r="AJ157" s="18" t="str">
        <f t="shared" si="48"/>
        <v/>
      </c>
      <c r="AK157" s="18" t="str">
        <f>IF(Tabuľka2[[#This Row],[Total food cost]] = 3, "X", "")</f>
        <v>X</v>
      </c>
      <c r="AL157" s="18" t="str">
        <f t="shared" si="49"/>
        <v/>
      </c>
      <c r="AM157" s="18">
        <f t="shared" si="50"/>
        <v>0</v>
      </c>
      <c r="AN157" s="18" t="str">
        <f t="shared" si="51"/>
        <v/>
      </c>
      <c r="AO157" s="18" t="str">
        <f t="shared" si="52"/>
        <v/>
      </c>
      <c r="AP157" s="18" t="str">
        <f t="shared" si="53"/>
        <v/>
      </c>
      <c r="AQ157" s="18" t="str">
        <f t="shared" si="63"/>
        <v/>
      </c>
      <c r="AR157" s="18" t="str">
        <f t="shared" si="54"/>
        <v/>
      </c>
      <c r="AS157" s="18" t="str">
        <f t="shared" si="55"/>
        <v/>
      </c>
      <c r="AT157" s="18" t="str">
        <f t="shared" si="56"/>
        <v>X</v>
      </c>
      <c r="AU157" s="18" t="str">
        <f t="shared" si="57"/>
        <v/>
      </c>
      <c r="AV157" s="18" t="str">
        <f t="shared" si="58"/>
        <v/>
      </c>
      <c r="AW157" s="18" t="str">
        <f t="shared" si="59"/>
        <v/>
      </c>
      <c r="AX157" s="18" t="str">
        <f t="shared" si="60"/>
        <v>X</v>
      </c>
      <c r="AY157" s="18" t="str">
        <f t="shared" si="61"/>
        <v/>
      </c>
      <c r="AZ157" s="18" t="str">
        <f t="shared" si="62"/>
        <v>X</v>
      </c>
      <c r="BA157"/>
    </row>
    <row r="158" spans="1:53" ht="15.75" x14ac:dyDescent="0.5">
      <c r="A158" s="20" t="s">
        <v>623</v>
      </c>
      <c r="B158" s="20" t="s">
        <v>624</v>
      </c>
      <c r="C158" s="18" t="s">
        <v>502</v>
      </c>
      <c r="D158" s="18" t="s">
        <v>55</v>
      </c>
      <c r="E158" s="14" t="s">
        <v>56</v>
      </c>
      <c r="F158" s="15" t="s">
        <v>369</v>
      </c>
      <c r="G158" s="20" t="s">
        <v>814</v>
      </c>
      <c r="K158" s="44">
        <v>4</v>
      </c>
      <c r="L158" s="18" t="s">
        <v>58</v>
      </c>
      <c r="M158" s="44">
        <v>3</v>
      </c>
      <c r="N158" s="44">
        <v>23</v>
      </c>
      <c r="O158" s="18" t="s">
        <v>59</v>
      </c>
      <c r="R158" s="44">
        <v>1</v>
      </c>
      <c r="S158" s="44">
        <v>1</v>
      </c>
      <c r="T158" s="44"/>
      <c r="U158" s="44"/>
      <c r="V158" s="44"/>
      <c r="W158" s="44"/>
      <c r="X158" s="44"/>
      <c r="Y158" s="16"/>
      <c r="AA158" s="43">
        <f t="shared" si="43"/>
        <v>2</v>
      </c>
      <c r="AB158" s="18" t="s">
        <v>9</v>
      </c>
      <c r="AC158" s="18" t="s">
        <v>9</v>
      </c>
      <c r="AD158" s="16" t="s">
        <v>9</v>
      </c>
      <c r="AE158" s="18" t="s">
        <v>9</v>
      </c>
      <c r="AF158" s="18" t="str">
        <f t="shared" si="44"/>
        <v/>
      </c>
      <c r="AG158" s="18" t="str">
        <f t="shared" si="45"/>
        <v/>
      </c>
      <c r="AH158" s="18">
        <f t="shared" si="46"/>
        <v>0</v>
      </c>
      <c r="AI158" s="18" t="str">
        <f t="shared" si="47"/>
        <v>X</v>
      </c>
      <c r="AJ158" s="18" t="str">
        <f t="shared" si="48"/>
        <v/>
      </c>
      <c r="AK158" s="18" t="str">
        <f>IF(Tabuľka2[[#This Row],[Total food cost]] = 3, "X", "")</f>
        <v/>
      </c>
      <c r="AL158" s="18" t="str">
        <f t="shared" si="49"/>
        <v/>
      </c>
      <c r="AM158" s="18">
        <f t="shared" si="50"/>
        <v>0</v>
      </c>
      <c r="AN158" s="18" t="str">
        <f t="shared" si="51"/>
        <v/>
      </c>
      <c r="AO158" s="18" t="str">
        <f t="shared" si="52"/>
        <v/>
      </c>
      <c r="AP158" s="18" t="str">
        <f t="shared" si="53"/>
        <v>X</v>
      </c>
      <c r="AQ158" s="18" t="str">
        <f t="shared" si="63"/>
        <v/>
      </c>
      <c r="AR158" s="18" t="str">
        <f t="shared" si="54"/>
        <v>X</v>
      </c>
      <c r="AS158" s="18" t="str">
        <f t="shared" si="55"/>
        <v/>
      </c>
      <c r="AT158" s="18" t="str">
        <f t="shared" si="56"/>
        <v>X</v>
      </c>
      <c r="AU158" s="18" t="str">
        <f t="shared" si="57"/>
        <v/>
      </c>
      <c r="AV158" s="18" t="str">
        <f t="shared" si="58"/>
        <v/>
      </c>
      <c r="AW158" s="18" t="str">
        <f t="shared" si="59"/>
        <v/>
      </c>
      <c r="AX158" s="18" t="str">
        <f t="shared" si="60"/>
        <v/>
      </c>
      <c r="AY158" s="18" t="str">
        <f t="shared" si="61"/>
        <v/>
      </c>
      <c r="AZ158" s="18" t="str">
        <f t="shared" si="62"/>
        <v/>
      </c>
      <c r="BA158"/>
    </row>
    <row r="159" spans="1:53" ht="15.75" x14ac:dyDescent="0.5">
      <c r="A159" s="20" t="s">
        <v>625</v>
      </c>
      <c r="B159" s="20" t="s">
        <v>626</v>
      </c>
      <c r="C159" s="18" t="s">
        <v>502</v>
      </c>
      <c r="D159" s="18" t="s">
        <v>55</v>
      </c>
      <c r="E159" s="14" t="s">
        <v>71</v>
      </c>
      <c r="F159" s="15" t="s">
        <v>575</v>
      </c>
      <c r="G159" s="20" t="s">
        <v>819</v>
      </c>
      <c r="K159" s="44">
        <v>1</v>
      </c>
      <c r="L159" s="18" t="s">
        <v>65</v>
      </c>
      <c r="M159" s="44">
        <v>3</v>
      </c>
      <c r="N159" s="44">
        <v>46</v>
      </c>
      <c r="P159" s="18" t="s">
        <v>59</v>
      </c>
      <c r="Q159" s="18" t="s">
        <v>59</v>
      </c>
      <c r="R159" s="44">
        <v>1</v>
      </c>
      <c r="S159" s="44">
        <v>1</v>
      </c>
      <c r="T159" s="44"/>
      <c r="U159" s="44"/>
      <c r="V159" s="44"/>
      <c r="W159" s="44"/>
      <c r="X159" s="44"/>
      <c r="Y159" s="16" t="s">
        <v>59</v>
      </c>
      <c r="AA159" s="43">
        <f t="shared" si="43"/>
        <v>1</v>
      </c>
      <c r="AB159" s="18" t="s">
        <v>9</v>
      </c>
      <c r="AC159" s="18" t="s">
        <v>9</v>
      </c>
      <c r="AD159" s="16" t="s">
        <v>9</v>
      </c>
      <c r="AE159" s="18" t="s">
        <v>9</v>
      </c>
      <c r="AF159" s="18" t="str">
        <f t="shared" si="44"/>
        <v>X</v>
      </c>
      <c r="AG159" s="18" t="str">
        <f t="shared" si="45"/>
        <v>X</v>
      </c>
      <c r="AH159" s="18">
        <f t="shared" si="46"/>
        <v>0</v>
      </c>
      <c r="AI159" s="18" t="str">
        <f t="shared" si="47"/>
        <v>X</v>
      </c>
      <c r="AJ159" s="18" t="str">
        <f t="shared" si="48"/>
        <v/>
      </c>
      <c r="AK159" s="18" t="str">
        <f>IF(Tabuľka2[[#This Row],[Total food cost]] = 3, "X", "")</f>
        <v/>
      </c>
      <c r="AL159" s="18" t="str">
        <f t="shared" si="49"/>
        <v>X</v>
      </c>
      <c r="AM159" s="18">
        <f t="shared" si="50"/>
        <v>0</v>
      </c>
      <c r="AN159" s="18" t="str">
        <f t="shared" si="51"/>
        <v/>
      </c>
      <c r="AO159" s="18" t="str">
        <f t="shared" si="52"/>
        <v/>
      </c>
      <c r="AP159" s="18" t="str">
        <f t="shared" si="53"/>
        <v/>
      </c>
      <c r="AQ159" s="18" t="str">
        <f t="shared" si="63"/>
        <v/>
      </c>
      <c r="AR159" s="18" t="str">
        <f t="shared" si="54"/>
        <v/>
      </c>
      <c r="AS159" s="18" t="str">
        <f t="shared" si="55"/>
        <v/>
      </c>
      <c r="AT159" s="18" t="str">
        <f t="shared" si="56"/>
        <v/>
      </c>
      <c r="AU159" s="18" t="str">
        <f t="shared" si="57"/>
        <v/>
      </c>
      <c r="AV159" s="18" t="str">
        <f t="shared" si="58"/>
        <v/>
      </c>
      <c r="AW159" s="18" t="str">
        <f t="shared" si="59"/>
        <v/>
      </c>
      <c r="AX159" s="18" t="str">
        <f t="shared" si="60"/>
        <v/>
      </c>
      <c r="AY159" s="18" t="str">
        <f t="shared" si="61"/>
        <v/>
      </c>
      <c r="AZ159" s="18" t="str">
        <f t="shared" si="62"/>
        <v/>
      </c>
      <c r="BA159"/>
    </row>
    <row r="160" spans="1:53" ht="15.75" x14ac:dyDescent="0.5">
      <c r="A160" s="20" t="s">
        <v>627</v>
      </c>
      <c r="B160" s="20" t="s">
        <v>628</v>
      </c>
      <c r="C160" s="18" t="s">
        <v>502</v>
      </c>
      <c r="D160" s="37" t="s">
        <v>83</v>
      </c>
      <c r="E160" s="14" t="s">
        <v>116</v>
      </c>
      <c r="F160" s="20" t="s">
        <v>147</v>
      </c>
      <c r="G160" s="20" t="s">
        <v>830</v>
      </c>
      <c r="J160" s="18" t="s">
        <v>59</v>
      </c>
      <c r="K160" s="44">
        <v>4</v>
      </c>
      <c r="L160" s="18" t="s">
        <v>73</v>
      </c>
      <c r="M160" s="44">
        <v>6</v>
      </c>
      <c r="N160" s="44">
        <v>51</v>
      </c>
      <c r="Q160" s="18" t="s">
        <v>59</v>
      </c>
      <c r="R160" s="44">
        <v>1</v>
      </c>
      <c r="S160" s="44"/>
      <c r="T160" s="44">
        <v>1</v>
      </c>
      <c r="U160" s="44"/>
      <c r="V160" s="44"/>
      <c r="W160" s="44"/>
      <c r="X160" s="44">
        <v>1</v>
      </c>
      <c r="Y160" s="16"/>
      <c r="AA160" s="43">
        <f t="shared" si="43"/>
        <v>3</v>
      </c>
      <c r="AB160" s="18" t="s">
        <v>9</v>
      </c>
      <c r="AC160" s="18" t="s">
        <v>9</v>
      </c>
      <c r="AD160" s="16" t="s">
        <v>9</v>
      </c>
      <c r="AE160" s="18" t="s">
        <v>9</v>
      </c>
      <c r="AF160" s="18" t="str">
        <f t="shared" si="44"/>
        <v/>
      </c>
      <c r="AG160" s="18" t="str">
        <f t="shared" si="45"/>
        <v/>
      </c>
      <c r="AH160" s="18">
        <f t="shared" si="46"/>
        <v>0</v>
      </c>
      <c r="AI160" s="18" t="str">
        <f t="shared" si="47"/>
        <v/>
      </c>
      <c r="AJ160" s="18" t="str">
        <f t="shared" si="48"/>
        <v/>
      </c>
      <c r="AK160" s="18" t="str">
        <f>IF(Tabuľka2[[#This Row],[Total food cost]] = 3, "X", "")</f>
        <v>X</v>
      </c>
      <c r="AL160" s="18" t="str">
        <f t="shared" si="49"/>
        <v/>
      </c>
      <c r="AM160" s="18">
        <f t="shared" si="50"/>
        <v>0</v>
      </c>
      <c r="AN160" s="18" t="str">
        <f t="shared" si="51"/>
        <v>X</v>
      </c>
      <c r="AO160" s="18" t="str">
        <f t="shared" si="52"/>
        <v/>
      </c>
      <c r="AP160" s="18" t="str">
        <f t="shared" si="53"/>
        <v/>
      </c>
      <c r="AQ160" s="18" t="str">
        <f t="shared" si="63"/>
        <v/>
      </c>
      <c r="AR160" s="18" t="str">
        <f t="shared" si="54"/>
        <v/>
      </c>
      <c r="AS160" s="18" t="str">
        <f t="shared" si="55"/>
        <v>X</v>
      </c>
      <c r="AT160" s="18" t="str">
        <f t="shared" si="56"/>
        <v/>
      </c>
      <c r="AU160" s="18" t="str">
        <f t="shared" si="57"/>
        <v>X</v>
      </c>
      <c r="AV160" s="18" t="str">
        <f t="shared" si="58"/>
        <v/>
      </c>
      <c r="AW160" s="18" t="str">
        <f t="shared" si="59"/>
        <v/>
      </c>
      <c r="AX160" s="18" t="str">
        <f t="shared" si="60"/>
        <v/>
      </c>
      <c r="AY160" s="18" t="str">
        <f t="shared" si="61"/>
        <v>X</v>
      </c>
      <c r="AZ160" s="18" t="str">
        <f t="shared" si="62"/>
        <v/>
      </c>
      <c r="BA160"/>
    </row>
    <row r="161" spans="1:53" ht="15.75" x14ac:dyDescent="0.5">
      <c r="A161" s="20" t="s">
        <v>629</v>
      </c>
      <c r="B161" s="20" t="s">
        <v>630</v>
      </c>
      <c r="C161" s="18" t="s">
        <v>502</v>
      </c>
      <c r="D161" s="37" t="s">
        <v>55</v>
      </c>
      <c r="E161" s="14" t="s">
        <v>63</v>
      </c>
      <c r="F161" s="15" t="s">
        <v>631</v>
      </c>
      <c r="G161" s="20" t="s">
        <v>816</v>
      </c>
      <c r="K161" s="44">
        <v>4</v>
      </c>
      <c r="L161" s="18" t="s">
        <v>85</v>
      </c>
      <c r="M161" s="44">
        <v>4</v>
      </c>
      <c r="N161" s="44">
        <v>23</v>
      </c>
      <c r="P161" s="18" t="s">
        <v>59</v>
      </c>
      <c r="R161" s="44">
        <v>1</v>
      </c>
      <c r="S161" s="44">
        <v>1</v>
      </c>
      <c r="T161" s="44"/>
      <c r="U161" s="44">
        <v>1</v>
      </c>
      <c r="V161" s="44"/>
      <c r="W161" s="44"/>
      <c r="X161" s="44"/>
      <c r="Y161" s="16"/>
      <c r="AA161" s="43">
        <f t="shared" si="43"/>
        <v>3</v>
      </c>
      <c r="AB161" s="18" t="s">
        <v>9</v>
      </c>
      <c r="AC161" s="18" t="s">
        <v>9</v>
      </c>
      <c r="AD161" s="16" t="s">
        <v>9</v>
      </c>
      <c r="AE161" s="18" t="s">
        <v>59</v>
      </c>
      <c r="AF161" s="18" t="str">
        <f t="shared" si="44"/>
        <v/>
      </c>
      <c r="AG161" s="18" t="str">
        <f t="shared" si="45"/>
        <v/>
      </c>
      <c r="AH161" s="18">
        <f t="shared" si="46"/>
        <v>0</v>
      </c>
      <c r="AI161" s="18" t="str">
        <f t="shared" si="47"/>
        <v>X</v>
      </c>
      <c r="AJ161" s="18" t="str">
        <f t="shared" si="48"/>
        <v/>
      </c>
      <c r="AK161" s="18" t="str">
        <f>IF(Tabuľka2[[#This Row],[Total food cost]] = 3, "X", "")</f>
        <v>X</v>
      </c>
      <c r="AL161" s="18" t="str">
        <f t="shared" si="49"/>
        <v/>
      </c>
      <c r="AM161" s="18">
        <f t="shared" si="50"/>
        <v>0</v>
      </c>
      <c r="AN161" s="18" t="str">
        <f t="shared" si="51"/>
        <v/>
      </c>
      <c r="AO161" s="18" t="str">
        <f t="shared" si="52"/>
        <v/>
      </c>
      <c r="AP161" s="18" t="str">
        <f t="shared" si="53"/>
        <v/>
      </c>
      <c r="AQ161" s="18" t="str">
        <f t="shared" si="63"/>
        <v/>
      </c>
      <c r="AR161" s="18" t="str">
        <f t="shared" si="54"/>
        <v/>
      </c>
      <c r="AS161" s="18" t="str">
        <f t="shared" si="55"/>
        <v/>
      </c>
      <c r="AT161" s="18" t="str">
        <f t="shared" si="56"/>
        <v>X</v>
      </c>
      <c r="AU161" s="18" t="str">
        <f t="shared" si="57"/>
        <v/>
      </c>
      <c r="AV161" s="18" t="str">
        <f t="shared" si="58"/>
        <v>X</v>
      </c>
      <c r="AW161" s="18" t="str">
        <f t="shared" si="59"/>
        <v/>
      </c>
      <c r="AX161" s="18" t="str">
        <f t="shared" si="60"/>
        <v>X</v>
      </c>
      <c r="AY161" s="18" t="str">
        <f t="shared" si="61"/>
        <v/>
      </c>
      <c r="AZ161" s="18" t="str">
        <f t="shared" si="62"/>
        <v>X</v>
      </c>
      <c r="BA161"/>
    </row>
    <row r="162" spans="1:53" ht="15.75" x14ac:dyDescent="0.5">
      <c r="A162" s="19" t="s">
        <v>365</v>
      </c>
      <c r="B162" s="19" t="s">
        <v>366</v>
      </c>
      <c r="C162" s="18" t="s">
        <v>68</v>
      </c>
      <c r="D162" s="18" t="s">
        <v>95</v>
      </c>
      <c r="E162" s="17" t="s">
        <v>63</v>
      </c>
      <c r="F162" s="15" t="s">
        <v>96</v>
      </c>
      <c r="G162" s="20"/>
      <c r="K162" s="44">
        <v>0</v>
      </c>
      <c r="L162" s="18" t="s">
        <v>85</v>
      </c>
      <c r="M162" s="44">
        <v>2</v>
      </c>
      <c r="N162" s="44">
        <v>18</v>
      </c>
      <c r="O162" s="18" t="s">
        <v>59</v>
      </c>
      <c r="P162" s="18" t="s">
        <v>59</v>
      </c>
      <c r="R162" s="44">
        <v>1</v>
      </c>
      <c r="S162" s="44"/>
      <c r="T162" s="44"/>
      <c r="U162" s="44">
        <v>1</v>
      </c>
      <c r="V162" s="44"/>
      <c r="W162" s="44"/>
      <c r="X162" s="44"/>
      <c r="Y162" s="16"/>
      <c r="AA162" s="43">
        <f t="shared" si="43"/>
        <v>2</v>
      </c>
      <c r="AB162" s="18" t="s">
        <v>59</v>
      </c>
      <c r="AC162" s="18" t="s">
        <v>9</v>
      </c>
      <c r="AD162" s="16" t="s">
        <v>9</v>
      </c>
      <c r="AE162" s="18" t="s">
        <v>59</v>
      </c>
      <c r="AF162" s="18" t="str">
        <f t="shared" si="44"/>
        <v>X</v>
      </c>
      <c r="AG162" s="18" t="str">
        <f t="shared" si="45"/>
        <v>X</v>
      </c>
      <c r="AH162" s="18">
        <f t="shared" si="46"/>
        <v>0</v>
      </c>
      <c r="AI162" s="18" t="str">
        <f t="shared" si="47"/>
        <v/>
      </c>
      <c r="AJ162" s="18" t="str">
        <f t="shared" si="48"/>
        <v/>
      </c>
      <c r="AK162" s="18" t="str">
        <f>IF(Tabuľka2[[#This Row],[Total food cost]] = 3, "X", "")</f>
        <v/>
      </c>
      <c r="AL162" s="18" t="str">
        <f t="shared" si="49"/>
        <v/>
      </c>
      <c r="AM162" s="18">
        <f t="shared" si="50"/>
        <v>0</v>
      </c>
      <c r="AN162" s="18" t="str">
        <f t="shared" si="51"/>
        <v/>
      </c>
      <c r="AO162" s="18" t="str">
        <f t="shared" si="52"/>
        <v/>
      </c>
      <c r="AP162" s="18" t="str">
        <f t="shared" si="53"/>
        <v/>
      </c>
      <c r="AQ162" s="18" t="str">
        <f t="shared" si="63"/>
        <v/>
      </c>
      <c r="AR162" s="18" t="str">
        <f t="shared" si="54"/>
        <v/>
      </c>
      <c r="AS162" s="18" t="str">
        <f t="shared" si="55"/>
        <v/>
      </c>
      <c r="AT162" s="18" t="str">
        <f t="shared" si="56"/>
        <v>X</v>
      </c>
      <c r="AU162" s="18" t="str">
        <f t="shared" si="57"/>
        <v/>
      </c>
      <c r="AV162" s="18" t="str">
        <f t="shared" si="58"/>
        <v/>
      </c>
      <c r="AW162" s="18" t="str">
        <f t="shared" si="59"/>
        <v/>
      </c>
      <c r="AX162" s="18" t="str">
        <f t="shared" si="60"/>
        <v>X</v>
      </c>
      <c r="AY162" s="18" t="str">
        <f t="shared" si="61"/>
        <v/>
      </c>
      <c r="AZ162" s="18" t="str">
        <f t="shared" si="62"/>
        <v>X</v>
      </c>
      <c r="BA162"/>
    </row>
    <row r="163" spans="1:53" ht="15.75" x14ac:dyDescent="0.5">
      <c r="A163" s="20" t="s">
        <v>632</v>
      </c>
      <c r="B163" s="20" t="s">
        <v>633</v>
      </c>
      <c r="C163" s="18" t="s">
        <v>502</v>
      </c>
      <c r="D163" s="18" t="s">
        <v>55</v>
      </c>
      <c r="E163" s="14" t="s">
        <v>116</v>
      </c>
      <c r="F163" s="15" t="s">
        <v>209</v>
      </c>
      <c r="G163" s="20" t="s">
        <v>828</v>
      </c>
      <c r="K163" s="44">
        <v>3</v>
      </c>
      <c r="L163" s="18" t="s">
        <v>65</v>
      </c>
      <c r="M163" s="44">
        <v>2</v>
      </c>
      <c r="N163" s="44">
        <v>20</v>
      </c>
      <c r="O163" s="18" t="s">
        <v>59</v>
      </c>
      <c r="P163" s="18" t="s">
        <v>59</v>
      </c>
      <c r="Q163" s="18" t="s">
        <v>59</v>
      </c>
      <c r="R163" s="44">
        <v>1</v>
      </c>
      <c r="S163" s="44">
        <v>1</v>
      </c>
      <c r="T163" s="44"/>
      <c r="U163" s="44"/>
      <c r="V163" s="44"/>
      <c r="W163" s="44"/>
      <c r="X163" s="44"/>
      <c r="Y163" s="16"/>
      <c r="AA163" s="43">
        <f t="shared" si="43"/>
        <v>2</v>
      </c>
      <c r="AB163" s="18" t="s">
        <v>9</v>
      </c>
      <c r="AC163" s="18" t="s">
        <v>9</v>
      </c>
      <c r="AD163" s="16" t="s">
        <v>59</v>
      </c>
      <c r="AE163" s="18" t="s">
        <v>9</v>
      </c>
      <c r="AF163" s="18" t="str">
        <f t="shared" si="44"/>
        <v>X</v>
      </c>
      <c r="AG163" s="18" t="str">
        <f t="shared" si="45"/>
        <v>X</v>
      </c>
      <c r="AH163" s="18">
        <f t="shared" si="46"/>
        <v>0</v>
      </c>
      <c r="AI163" s="18" t="str">
        <f t="shared" si="47"/>
        <v>X</v>
      </c>
      <c r="AJ163" s="18" t="str">
        <f t="shared" si="48"/>
        <v/>
      </c>
      <c r="AK163" s="18" t="str">
        <f>IF(Tabuľka2[[#This Row],[Total food cost]] = 3, "X", "")</f>
        <v/>
      </c>
      <c r="AL163" s="18" t="str">
        <f t="shared" si="49"/>
        <v>X</v>
      </c>
      <c r="AM163" s="18">
        <f t="shared" si="50"/>
        <v>0</v>
      </c>
      <c r="AN163" s="18" t="str">
        <f t="shared" si="51"/>
        <v/>
      </c>
      <c r="AO163" s="18" t="str">
        <f t="shared" si="52"/>
        <v/>
      </c>
      <c r="AP163" s="18" t="str">
        <f t="shared" si="53"/>
        <v/>
      </c>
      <c r="AQ163" s="18" t="str">
        <f t="shared" si="63"/>
        <v/>
      </c>
      <c r="AR163" s="18" t="str">
        <f t="shared" si="54"/>
        <v/>
      </c>
      <c r="AS163" s="18" t="str">
        <f t="shared" si="55"/>
        <v/>
      </c>
      <c r="AT163" s="18" t="str">
        <f t="shared" si="56"/>
        <v>X</v>
      </c>
      <c r="AU163" s="18" t="str">
        <f t="shared" si="57"/>
        <v/>
      </c>
      <c r="AV163" s="18" t="str">
        <f t="shared" si="58"/>
        <v/>
      </c>
      <c r="AW163" s="18" t="str">
        <f t="shared" si="59"/>
        <v/>
      </c>
      <c r="AX163" s="18" t="str">
        <f t="shared" si="60"/>
        <v/>
      </c>
      <c r="AY163" s="18" t="str">
        <f t="shared" si="61"/>
        <v/>
      </c>
      <c r="AZ163" s="18" t="str">
        <f t="shared" si="62"/>
        <v/>
      </c>
      <c r="BA163"/>
    </row>
    <row r="164" spans="1:53" ht="15.75" x14ac:dyDescent="0.5">
      <c r="A164" s="19" t="s">
        <v>370</v>
      </c>
      <c r="B164" s="19" t="s">
        <v>371</v>
      </c>
      <c r="C164" s="18" t="s">
        <v>68</v>
      </c>
      <c r="D164" s="18" t="s">
        <v>83</v>
      </c>
      <c r="E164" s="17" t="s">
        <v>116</v>
      </c>
      <c r="F164" s="15" t="s">
        <v>372</v>
      </c>
      <c r="G164" s="20" t="s">
        <v>855</v>
      </c>
      <c r="J164" s="18" t="s">
        <v>59</v>
      </c>
      <c r="K164" s="44">
        <v>4</v>
      </c>
      <c r="L164" s="18" t="s">
        <v>65</v>
      </c>
      <c r="M164" s="44">
        <v>2</v>
      </c>
      <c r="N164" s="44">
        <v>110</v>
      </c>
      <c r="P164" s="18" t="s">
        <v>59</v>
      </c>
      <c r="R164" s="44">
        <v>1</v>
      </c>
      <c r="S164" s="44">
        <v>1</v>
      </c>
      <c r="T164" s="44"/>
      <c r="U164" s="44"/>
      <c r="V164" s="44"/>
      <c r="W164" s="44"/>
      <c r="X164" s="44"/>
      <c r="Y164" s="16"/>
      <c r="AA164" s="43">
        <f t="shared" si="43"/>
        <v>2</v>
      </c>
      <c r="AB164" s="18" t="s">
        <v>9</v>
      </c>
      <c r="AC164" s="18" t="s">
        <v>9</v>
      </c>
      <c r="AD164" s="16" t="s">
        <v>9</v>
      </c>
      <c r="AE164" s="18" t="s">
        <v>9</v>
      </c>
      <c r="AF164" s="18" t="str">
        <f t="shared" si="44"/>
        <v/>
      </c>
      <c r="AG164" s="18" t="str">
        <f t="shared" si="45"/>
        <v/>
      </c>
      <c r="AH164" s="18">
        <f t="shared" si="46"/>
        <v>0</v>
      </c>
      <c r="AI164" s="18" t="str">
        <f t="shared" si="47"/>
        <v>X</v>
      </c>
      <c r="AJ164" s="18" t="str">
        <f t="shared" si="48"/>
        <v/>
      </c>
      <c r="AK164" s="18" t="str">
        <f>IF(Tabuľka2[[#This Row],[Total food cost]] = 3, "X", "")</f>
        <v/>
      </c>
      <c r="AL164" s="18" t="str">
        <f t="shared" si="49"/>
        <v>X</v>
      </c>
      <c r="AM164" s="18">
        <f t="shared" si="50"/>
        <v>0</v>
      </c>
      <c r="AN164" s="18" t="str">
        <f t="shared" si="51"/>
        <v/>
      </c>
      <c r="AO164" s="18" t="str">
        <f t="shared" si="52"/>
        <v/>
      </c>
      <c r="AP164" s="18" t="str">
        <f t="shared" si="53"/>
        <v/>
      </c>
      <c r="AQ164" s="18" t="str">
        <f t="shared" si="63"/>
        <v>X</v>
      </c>
      <c r="AR164" s="18" t="str">
        <f t="shared" si="54"/>
        <v/>
      </c>
      <c r="AS164" s="18" t="str">
        <f t="shared" si="55"/>
        <v/>
      </c>
      <c r="AT164" s="18" t="str">
        <f t="shared" si="56"/>
        <v/>
      </c>
      <c r="AU164" s="18" t="str">
        <f t="shared" si="57"/>
        <v/>
      </c>
      <c r="AV164" s="18" t="str">
        <f t="shared" si="58"/>
        <v>X</v>
      </c>
      <c r="AW164" s="18" t="str">
        <f t="shared" si="59"/>
        <v/>
      </c>
      <c r="AX164" s="18" t="str">
        <f t="shared" si="60"/>
        <v/>
      </c>
      <c r="AY164" s="18" t="str">
        <f t="shared" si="61"/>
        <v/>
      </c>
      <c r="AZ164" s="18" t="str">
        <f t="shared" si="62"/>
        <v/>
      </c>
      <c r="BA164"/>
    </row>
    <row r="165" spans="1:53" ht="15.75" x14ac:dyDescent="0.5">
      <c r="A165" s="19" t="s">
        <v>375</v>
      </c>
      <c r="B165" s="19" t="s">
        <v>376</v>
      </c>
      <c r="C165" s="18" t="s">
        <v>68</v>
      </c>
      <c r="D165" s="37" t="s">
        <v>55</v>
      </c>
      <c r="E165" s="17" t="s">
        <v>104</v>
      </c>
      <c r="F165" s="15" t="s">
        <v>377</v>
      </c>
      <c r="G165" s="20" t="s">
        <v>834</v>
      </c>
      <c r="K165" s="44">
        <v>4</v>
      </c>
      <c r="L165" s="18" t="s">
        <v>58</v>
      </c>
      <c r="M165" s="44">
        <v>2</v>
      </c>
      <c r="N165" s="44">
        <v>56</v>
      </c>
      <c r="O165" s="18" t="s">
        <v>59</v>
      </c>
      <c r="P165" s="18" t="s">
        <v>59</v>
      </c>
      <c r="R165" s="44">
        <v>1</v>
      </c>
      <c r="S165" s="44"/>
      <c r="T165" s="44"/>
      <c r="U165" s="44"/>
      <c r="V165" s="44">
        <v>1</v>
      </c>
      <c r="W165" s="44"/>
      <c r="X165" s="44"/>
      <c r="Y165" s="16"/>
      <c r="AA165" s="43">
        <f t="shared" si="43"/>
        <v>2</v>
      </c>
      <c r="AB165" s="18" t="s">
        <v>9</v>
      </c>
      <c r="AC165" s="18" t="s">
        <v>9</v>
      </c>
      <c r="AD165" s="16" t="s">
        <v>9</v>
      </c>
      <c r="AE165" s="18" t="s">
        <v>9</v>
      </c>
      <c r="AF165" s="18" t="str">
        <f t="shared" si="44"/>
        <v/>
      </c>
      <c r="AG165" s="18" t="str">
        <f t="shared" si="45"/>
        <v>X</v>
      </c>
      <c r="AH165" s="18">
        <f t="shared" si="46"/>
        <v>0</v>
      </c>
      <c r="AI165" s="18" t="str">
        <f t="shared" si="47"/>
        <v/>
      </c>
      <c r="AJ165" s="18" t="str">
        <f t="shared" si="48"/>
        <v/>
      </c>
      <c r="AK165" s="18" t="str">
        <f>IF(Tabuľka2[[#This Row],[Total food cost]] = 3, "X", "")</f>
        <v/>
      </c>
      <c r="AL165" s="18" t="str">
        <f t="shared" si="49"/>
        <v/>
      </c>
      <c r="AM165" s="18">
        <f t="shared" si="50"/>
        <v>0</v>
      </c>
      <c r="AN165" s="18" t="str">
        <f t="shared" si="51"/>
        <v/>
      </c>
      <c r="AO165" s="18" t="str">
        <f t="shared" si="52"/>
        <v/>
      </c>
      <c r="AP165" s="18" t="str">
        <f t="shared" si="53"/>
        <v/>
      </c>
      <c r="AQ165" s="18" t="str">
        <f t="shared" si="63"/>
        <v/>
      </c>
      <c r="AR165" s="18" t="str">
        <f t="shared" si="54"/>
        <v>X</v>
      </c>
      <c r="AS165" s="18" t="str">
        <f t="shared" si="55"/>
        <v/>
      </c>
      <c r="AT165" s="18" t="str">
        <f t="shared" si="56"/>
        <v/>
      </c>
      <c r="AU165" s="18" t="str">
        <f t="shared" si="57"/>
        <v/>
      </c>
      <c r="AV165" s="18" t="str">
        <f t="shared" si="58"/>
        <v/>
      </c>
      <c r="AW165" s="18" t="str">
        <f t="shared" si="59"/>
        <v>X</v>
      </c>
      <c r="AX165" s="18" t="str">
        <f t="shared" si="60"/>
        <v/>
      </c>
      <c r="AY165" s="18" t="str">
        <f t="shared" si="61"/>
        <v/>
      </c>
      <c r="AZ165" s="18" t="str">
        <f t="shared" si="62"/>
        <v/>
      </c>
      <c r="BA165"/>
    </row>
    <row r="166" spans="1:53" ht="15.75" x14ac:dyDescent="0.5">
      <c r="A166" s="20" t="s">
        <v>634</v>
      </c>
      <c r="B166" s="20" t="s">
        <v>635</v>
      </c>
      <c r="C166" s="18" t="s">
        <v>502</v>
      </c>
      <c r="D166" s="37" t="s">
        <v>62</v>
      </c>
      <c r="E166" s="14" t="s">
        <v>56</v>
      </c>
      <c r="F166" s="15" t="s">
        <v>636</v>
      </c>
      <c r="G166" s="20" t="s">
        <v>814</v>
      </c>
      <c r="K166" s="44">
        <v>3</v>
      </c>
      <c r="L166" s="18" t="s">
        <v>85</v>
      </c>
      <c r="M166" s="44">
        <v>4</v>
      </c>
      <c r="N166" s="44">
        <v>30</v>
      </c>
      <c r="P166" s="18" t="s">
        <v>59</v>
      </c>
      <c r="Q166" s="18" t="s">
        <v>59</v>
      </c>
      <c r="R166" s="44">
        <v>1</v>
      </c>
      <c r="S166" s="44"/>
      <c r="T166" s="44"/>
      <c r="U166" s="44"/>
      <c r="V166" s="44">
        <v>1</v>
      </c>
      <c r="W166" s="44"/>
      <c r="X166" s="44"/>
      <c r="Y166" s="16"/>
      <c r="AA166" s="43">
        <f t="shared" si="43"/>
        <v>2</v>
      </c>
      <c r="AB166" s="18" t="s">
        <v>59</v>
      </c>
      <c r="AC166" s="18" t="s">
        <v>9</v>
      </c>
      <c r="AD166" s="16" t="s">
        <v>9</v>
      </c>
      <c r="AE166" s="18" t="s">
        <v>9</v>
      </c>
      <c r="AF166" s="18" t="str">
        <f t="shared" si="44"/>
        <v>X</v>
      </c>
      <c r="AG166" s="18" t="str">
        <f t="shared" si="45"/>
        <v>X</v>
      </c>
      <c r="AH166" s="18">
        <f t="shared" si="46"/>
        <v>0</v>
      </c>
      <c r="AI166" s="18" t="str">
        <f t="shared" si="47"/>
        <v/>
      </c>
      <c r="AJ166" s="18" t="str">
        <f t="shared" si="48"/>
        <v/>
      </c>
      <c r="AK166" s="18" t="str">
        <f>IF(Tabuľka2[[#This Row],[Total food cost]] = 3, "X", "")</f>
        <v/>
      </c>
      <c r="AL166" s="18" t="str">
        <f t="shared" si="49"/>
        <v/>
      </c>
      <c r="AM166" s="18">
        <f t="shared" si="50"/>
        <v>0</v>
      </c>
      <c r="AN166" s="18" t="str">
        <f t="shared" si="51"/>
        <v/>
      </c>
      <c r="AO166" s="18" t="str">
        <f t="shared" si="52"/>
        <v/>
      </c>
      <c r="AP166" s="18" t="str">
        <f t="shared" si="53"/>
        <v/>
      </c>
      <c r="AQ166" s="18" t="str">
        <f t="shared" si="63"/>
        <v/>
      </c>
      <c r="AR166" s="18" t="str">
        <f t="shared" si="54"/>
        <v/>
      </c>
      <c r="AS166" s="18" t="str">
        <f t="shared" si="55"/>
        <v/>
      </c>
      <c r="AT166" s="18" t="str">
        <f t="shared" si="56"/>
        <v>X</v>
      </c>
      <c r="AU166" s="18" t="str">
        <f t="shared" si="57"/>
        <v/>
      </c>
      <c r="AV166" s="18" t="str">
        <f t="shared" si="58"/>
        <v/>
      </c>
      <c r="AW166" s="18" t="str">
        <f t="shared" si="59"/>
        <v>X</v>
      </c>
      <c r="AX166" s="18" t="str">
        <f t="shared" si="60"/>
        <v/>
      </c>
      <c r="AY166" s="18" t="str">
        <f t="shared" si="61"/>
        <v/>
      </c>
      <c r="AZ166" s="18" t="str">
        <f t="shared" si="62"/>
        <v>X</v>
      </c>
      <c r="BA166"/>
    </row>
    <row r="167" spans="1:53" ht="15.75" x14ac:dyDescent="0.5">
      <c r="A167" s="19" t="s">
        <v>378</v>
      </c>
      <c r="B167" s="19" t="s">
        <v>379</v>
      </c>
      <c r="C167" s="18" t="s">
        <v>68</v>
      </c>
      <c r="D167" s="18" t="s">
        <v>83</v>
      </c>
      <c r="E167" s="17" t="s">
        <v>116</v>
      </c>
      <c r="F167" s="15" t="s">
        <v>162</v>
      </c>
      <c r="G167" s="20" t="s">
        <v>851</v>
      </c>
      <c r="K167" s="44">
        <v>0</v>
      </c>
      <c r="L167" s="18" t="s">
        <v>97</v>
      </c>
      <c r="M167" s="44">
        <v>4</v>
      </c>
      <c r="N167" s="44">
        <v>18</v>
      </c>
      <c r="O167" s="18" t="s">
        <v>59</v>
      </c>
      <c r="R167" s="44">
        <v>1</v>
      </c>
      <c r="S167" s="44">
        <v>1</v>
      </c>
      <c r="T167" s="44"/>
      <c r="U167" s="44"/>
      <c r="V167" s="44"/>
      <c r="W167" s="44"/>
      <c r="X167" s="44"/>
      <c r="Y167" s="16"/>
      <c r="AA167" s="43">
        <f t="shared" si="43"/>
        <v>2</v>
      </c>
      <c r="AB167" s="18" t="s">
        <v>59</v>
      </c>
      <c r="AC167" s="18" t="s">
        <v>9</v>
      </c>
      <c r="AD167" s="16" t="s">
        <v>9</v>
      </c>
      <c r="AE167" s="18" t="s">
        <v>9</v>
      </c>
      <c r="AF167" s="18" t="str">
        <f t="shared" si="44"/>
        <v>X</v>
      </c>
      <c r="AG167" s="18" t="str">
        <f t="shared" si="45"/>
        <v/>
      </c>
      <c r="AH167" s="18">
        <f t="shared" si="46"/>
        <v>0</v>
      </c>
      <c r="AI167" s="18" t="str">
        <f t="shared" si="47"/>
        <v>X</v>
      </c>
      <c r="AJ167" s="18" t="str">
        <f t="shared" si="48"/>
        <v/>
      </c>
      <c r="AK167" s="18" t="str">
        <f>IF(Tabuľka2[[#This Row],[Total food cost]] = 3, "X", "")</f>
        <v/>
      </c>
      <c r="AL167" s="18" t="str">
        <f t="shared" si="49"/>
        <v>X</v>
      </c>
      <c r="AM167" s="18">
        <f t="shared" si="50"/>
        <v>0</v>
      </c>
      <c r="AN167" s="18" t="str">
        <f t="shared" si="51"/>
        <v/>
      </c>
      <c r="AO167" s="18" t="str">
        <f t="shared" si="52"/>
        <v/>
      </c>
      <c r="AP167" s="18" t="str">
        <f t="shared" si="53"/>
        <v>X</v>
      </c>
      <c r="AQ167" s="18" t="str">
        <f t="shared" si="63"/>
        <v/>
      </c>
      <c r="AR167" s="18" t="str">
        <f t="shared" si="54"/>
        <v>X</v>
      </c>
      <c r="AS167" s="18" t="str">
        <f t="shared" si="55"/>
        <v/>
      </c>
      <c r="AT167" s="18" t="str">
        <f t="shared" si="56"/>
        <v>X</v>
      </c>
      <c r="AU167" s="18" t="str">
        <f t="shared" si="57"/>
        <v>X</v>
      </c>
      <c r="AV167" s="18" t="str">
        <f t="shared" si="58"/>
        <v/>
      </c>
      <c r="AW167" s="18" t="str">
        <f t="shared" si="59"/>
        <v/>
      </c>
      <c r="AX167" s="18" t="str">
        <f t="shared" si="60"/>
        <v/>
      </c>
      <c r="AY167" s="18" t="str">
        <f t="shared" si="61"/>
        <v/>
      </c>
      <c r="AZ167" s="18" t="str">
        <f t="shared" si="62"/>
        <v>X</v>
      </c>
      <c r="BA167"/>
    </row>
    <row r="168" spans="1:53" ht="15.75" x14ac:dyDescent="0.5">
      <c r="A168" s="20" t="s">
        <v>637</v>
      </c>
      <c r="B168" s="20" t="s">
        <v>638</v>
      </c>
      <c r="C168" s="18" t="s">
        <v>502</v>
      </c>
      <c r="D168" s="37" t="s">
        <v>55</v>
      </c>
      <c r="E168" s="14" t="s">
        <v>71</v>
      </c>
      <c r="F168" s="15" t="s">
        <v>639</v>
      </c>
      <c r="G168" s="20" t="s">
        <v>817</v>
      </c>
      <c r="K168" s="44">
        <v>0</v>
      </c>
      <c r="L168" s="18" t="s">
        <v>65</v>
      </c>
      <c r="M168" s="44">
        <v>4</v>
      </c>
      <c r="N168" s="44">
        <v>89</v>
      </c>
      <c r="Q168" s="18" t="s">
        <v>59</v>
      </c>
      <c r="R168" s="44">
        <v>1</v>
      </c>
      <c r="S168" s="44">
        <v>1</v>
      </c>
      <c r="T168" s="44"/>
      <c r="U168" s="44"/>
      <c r="V168" s="44"/>
      <c r="W168" s="44"/>
      <c r="X168" s="44"/>
      <c r="Y168" s="16" t="s">
        <v>59</v>
      </c>
      <c r="AA168" s="43">
        <f t="shared" si="43"/>
        <v>1</v>
      </c>
      <c r="AB168" s="18" t="s">
        <v>9</v>
      </c>
      <c r="AC168" s="18" t="s">
        <v>9</v>
      </c>
      <c r="AD168" s="16" t="s">
        <v>9</v>
      </c>
      <c r="AE168" s="18" t="s">
        <v>9</v>
      </c>
      <c r="AF168" s="18" t="str">
        <f t="shared" si="44"/>
        <v>X</v>
      </c>
      <c r="AG168" s="18" t="str">
        <f t="shared" si="45"/>
        <v/>
      </c>
      <c r="AH168" s="18">
        <f t="shared" si="46"/>
        <v>0</v>
      </c>
      <c r="AI168" s="18" t="str">
        <f t="shared" si="47"/>
        <v>X</v>
      </c>
      <c r="AJ168" s="18" t="str">
        <f t="shared" si="48"/>
        <v/>
      </c>
      <c r="AK168" s="18" t="str">
        <f>IF(Tabuľka2[[#This Row],[Total food cost]] = 3, "X", "")</f>
        <v/>
      </c>
      <c r="AL168" s="18" t="str">
        <f t="shared" si="49"/>
        <v>X</v>
      </c>
      <c r="AM168" s="18">
        <f t="shared" si="50"/>
        <v>0</v>
      </c>
      <c r="AN168" s="18" t="str">
        <f t="shared" si="51"/>
        <v/>
      </c>
      <c r="AO168" s="18" t="str">
        <f t="shared" si="52"/>
        <v/>
      </c>
      <c r="AP168" s="18" t="str">
        <f t="shared" si="53"/>
        <v/>
      </c>
      <c r="AQ168" s="18" t="str">
        <f t="shared" si="63"/>
        <v>X</v>
      </c>
      <c r="AR168" s="18" t="str">
        <f t="shared" si="54"/>
        <v/>
      </c>
      <c r="AS168" s="18" t="str">
        <f t="shared" si="55"/>
        <v/>
      </c>
      <c r="AT168" s="18" t="str">
        <f t="shared" si="56"/>
        <v/>
      </c>
      <c r="AU168" s="18" t="str">
        <f t="shared" si="57"/>
        <v/>
      </c>
      <c r="AV168" s="18" t="str">
        <f t="shared" si="58"/>
        <v/>
      </c>
      <c r="AW168" s="18" t="str">
        <f t="shared" si="59"/>
        <v/>
      </c>
      <c r="AX168" s="18" t="str">
        <f t="shared" si="60"/>
        <v/>
      </c>
      <c r="AY168" s="18" t="str">
        <f t="shared" si="61"/>
        <v>X</v>
      </c>
      <c r="AZ168" s="18" t="str">
        <f t="shared" si="62"/>
        <v/>
      </c>
      <c r="BA168"/>
    </row>
    <row r="169" spans="1:53" ht="15.75" x14ac:dyDescent="0.5">
      <c r="A169" s="20" t="s">
        <v>640</v>
      </c>
      <c r="B169" s="20" t="s">
        <v>641</v>
      </c>
      <c r="C169" s="18" t="s">
        <v>502</v>
      </c>
      <c r="D169" s="18" t="s">
        <v>55</v>
      </c>
      <c r="E169" s="14" t="s">
        <v>88</v>
      </c>
      <c r="F169" s="15" t="s">
        <v>89</v>
      </c>
      <c r="G169" s="20" t="s">
        <v>827</v>
      </c>
      <c r="H169" s="18" t="s">
        <v>59</v>
      </c>
      <c r="K169" s="44">
        <v>4</v>
      </c>
      <c r="L169" s="18" t="s">
        <v>73</v>
      </c>
      <c r="M169" s="44">
        <v>1</v>
      </c>
      <c r="N169" s="44">
        <v>79</v>
      </c>
      <c r="O169" s="18" t="s">
        <v>59</v>
      </c>
      <c r="P169" s="18" t="s">
        <v>59</v>
      </c>
      <c r="R169" s="44">
        <v>1</v>
      </c>
      <c r="S169" s="44"/>
      <c r="T169" s="44"/>
      <c r="U169" s="44"/>
      <c r="V169" s="44">
        <v>1</v>
      </c>
      <c r="W169" s="44"/>
      <c r="X169" s="44"/>
      <c r="Y169" s="16" t="s">
        <v>59</v>
      </c>
      <c r="AA169" s="43">
        <f t="shared" si="43"/>
        <v>1</v>
      </c>
      <c r="AB169" s="18" t="s">
        <v>9</v>
      </c>
      <c r="AC169" s="18" t="s">
        <v>59</v>
      </c>
      <c r="AD169" s="16" t="s">
        <v>9</v>
      </c>
      <c r="AE169" s="18" t="s">
        <v>9</v>
      </c>
      <c r="AF169" s="18" t="str">
        <f t="shared" si="44"/>
        <v/>
      </c>
      <c r="AG169" s="18" t="str">
        <f t="shared" si="45"/>
        <v>X</v>
      </c>
      <c r="AH169" s="18">
        <f t="shared" si="46"/>
        <v>0</v>
      </c>
      <c r="AI169" s="18" t="str">
        <f t="shared" si="47"/>
        <v/>
      </c>
      <c r="AJ169" s="18" t="str">
        <f t="shared" si="48"/>
        <v/>
      </c>
      <c r="AK169" s="18" t="str">
        <f>IF(Tabuľka2[[#This Row],[Total food cost]] = 3, "X", "")</f>
        <v/>
      </c>
      <c r="AL169" s="18" t="str">
        <f t="shared" si="49"/>
        <v/>
      </c>
      <c r="AM169" s="18" t="str">
        <f t="shared" si="50"/>
        <v>X</v>
      </c>
      <c r="AN169" s="18" t="str">
        <f t="shared" si="51"/>
        <v/>
      </c>
      <c r="AO169" s="18" t="str">
        <f t="shared" si="52"/>
        <v/>
      </c>
      <c r="AP169" s="18" t="str">
        <f t="shared" si="53"/>
        <v/>
      </c>
      <c r="AQ169" s="18" t="str">
        <f t="shared" si="63"/>
        <v>X</v>
      </c>
      <c r="AR169" s="18" t="str">
        <f t="shared" si="54"/>
        <v/>
      </c>
      <c r="AS169" s="18" t="str">
        <f t="shared" si="55"/>
        <v/>
      </c>
      <c r="AT169" s="18" t="str">
        <f t="shared" si="56"/>
        <v/>
      </c>
      <c r="AU169" s="18" t="str">
        <f t="shared" si="57"/>
        <v>X</v>
      </c>
      <c r="AV169" s="18" t="str">
        <f t="shared" si="58"/>
        <v/>
      </c>
      <c r="AW169" s="18" t="str">
        <f t="shared" si="59"/>
        <v>X</v>
      </c>
      <c r="AX169" s="18" t="str">
        <f t="shared" si="60"/>
        <v/>
      </c>
      <c r="AY169" s="18" t="str">
        <f t="shared" si="61"/>
        <v/>
      </c>
      <c r="AZ169" s="18" t="str">
        <f t="shared" si="62"/>
        <v/>
      </c>
      <c r="BA169"/>
    </row>
    <row r="170" spans="1:53" ht="15.75" x14ac:dyDescent="0.5">
      <c r="A170" s="19" t="s">
        <v>380</v>
      </c>
      <c r="B170" s="19" t="s">
        <v>381</v>
      </c>
      <c r="C170" s="18" t="s">
        <v>68</v>
      </c>
      <c r="D170" s="18" t="s">
        <v>95</v>
      </c>
      <c r="E170" s="17" t="s">
        <v>116</v>
      </c>
      <c r="F170" s="15" t="s">
        <v>384</v>
      </c>
      <c r="G170" s="20" t="s">
        <v>854</v>
      </c>
      <c r="K170" s="44">
        <v>3</v>
      </c>
      <c r="L170" s="18" t="s">
        <v>85</v>
      </c>
      <c r="M170" s="44">
        <v>2</v>
      </c>
      <c r="N170" s="44">
        <v>17</v>
      </c>
      <c r="P170" s="18" t="s">
        <v>59</v>
      </c>
      <c r="R170" s="44">
        <v>1</v>
      </c>
      <c r="S170" s="44"/>
      <c r="T170" s="44"/>
      <c r="U170" s="44">
        <v>1</v>
      </c>
      <c r="V170" s="44"/>
      <c r="W170" s="44"/>
      <c r="X170" s="44"/>
      <c r="Y170" s="16"/>
      <c r="AA170" s="43">
        <f t="shared" si="43"/>
        <v>2</v>
      </c>
      <c r="AB170" s="18" t="s">
        <v>9</v>
      </c>
      <c r="AC170" s="18" t="s">
        <v>9</v>
      </c>
      <c r="AD170" s="16" t="s">
        <v>59</v>
      </c>
      <c r="AE170" s="18" t="s">
        <v>9</v>
      </c>
      <c r="AF170" s="18" t="str">
        <f t="shared" si="44"/>
        <v>X</v>
      </c>
      <c r="AG170" s="18" t="str">
        <f t="shared" si="45"/>
        <v/>
      </c>
      <c r="AH170" s="18">
        <f t="shared" si="46"/>
        <v>0</v>
      </c>
      <c r="AI170" s="18" t="str">
        <f t="shared" si="47"/>
        <v/>
      </c>
      <c r="AJ170" s="18" t="str">
        <f t="shared" si="48"/>
        <v/>
      </c>
      <c r="AK170" s="18" t="str">
        <f>IF(Tabuľka2[[#This Row],[Total food cost]] = 3, "X", "")</f>
        <v/>
      </c>
      <c r="AL170" s="18" t="str">
        <f t="shared" si="49"/>
        <v/>
      </c>
      <c r="AM170" s="18">
        <f t="shared" si="50"/>
        <v>0</v>
      </c>
      <c r="AN170" s="18" t="str">
        <f t="shared" si="51"/>
        <v/>
      </c>
      <c r="AO170" s="18" t="str">
        <f t="shared" si="52"/>
        <v/>
      </c>
      <c r="AP170" s="18" t="str">
        <f t="shared" si="53"/>
        <v/>
      </c>
      <c r="AQ170" s="18" t="str">
        <f t="shared" si="63"/>
        <v/>
      </c>
      <c r="AR170" s="18" t="str">
        <f t="shared" si="54"/>
        <v/>
      </c>
      <c r="AS170" s="18" t="str">
        <f t="shared" si="55"/>
        <v/>
      </c>
      <c r="AT170" s="18" t="str">
        <f t="shared" si="56"/>
        <v>X</v>
      </c>
      <c r="AU170" s="18" t="str">
        <f t="shared" si="57"/>
        <v/>
      </c>
      <c r="AV170" s="18" t="str">
        <f t="shared" si="58"/>
        <v>X</v>
      </c>
      <c r="AW170" s="18" t="str">
        <f t="shared" si="59"/>
        <v/>
      </c>
      <c r="AX170" s="18" t="str">
        <f t="shared" si="60"/>
        <v>X</v>
      </c>
      <c r="AY170" s="18" t="str">
        <f t="shared" si="61"/>
        <v/>
      </c>
      <c r="AZ170" s="18" t="str">
        <f t="shared" si="62"/>
        <v>X</v>
      </c>
      <c r="BA170"/>
    </row>
    <row r="171" spans="1:53" ht="15.75" x14ac:dyDescent="0.5">
      <c r="A171" s="19" t="s">
        <v>385</v>
      </c>
      <c r="B171" s="19" t="s">
        <v>386</v>
      </c>
      <c r="C171" s="18" t="s">
        <v>68</v>
      </c>
      <c r="D171" s="37" t="s">
        <v>83</v>
      </c>
      <c r="E171" s="17" t="s">
        <v>167</v>
      </c>
      <c r="F171" s="15" t="s">
        <v>168</v>
      </c>
      <c r="G171" s="20" t="s">
        <v>850</v>
      </c>
      <c r="H171" s="18" t="s">
        <v>59</v>
      </c>
      <c r="K171" s="44">
        <v>4</v>
      </c>
      <c r="L171" s="18" t="s">
        <v>65</v>
      </c>
      <c r="M171" s="44">
        <v>2</v>
      </c>
      <c r="N171" s="44">
        <v>113</v>
      </c>
      <c r="P171" s="18" t="s">
        <v>59</v>
      </c>
      <c r="R171" s="44"/>
      <c r="S171" s="44"/>
      <c r="T171" s="44"/>
      <c r="U171" s="44"/>
      <c r="V171" s="44">
        <v>2</v>
      </c>
      <c r="W171" s="44"/>
      <c r="X171" s="44"/>
      <c r="Y171" s="16"/>
      <c r="Z171" s="18" t="s">
        <v>59</v>
      </c>
      <c r="AA171" s="43">
        <f t="shared" si="43"/>
        <v>2</v>
      </c>
      <c r="AB171" s="18" t="s">
        <v>9</v>
      </c>
      <c r="AC171" s="18" t="s">
        <v>9</v>
      </c>
      <c r="AD171" s="16" t="s">
        <v>59</v>
      </c>
      <c r="AE171" s="18" t="s">
        <v>9</v>
      </c>
      <c r="AF171" s="18" t="str">
        <f t="shared" si="44"/>
        <v/>
      </c>
      <c r="AG171" s="18" t="str">
        <f t="shared" si="45"/>
        <v/>
      </c>
      <c r="AH171" s="18">
        <f t="shared" si="46"/>
        <v>0</v>
      </c>
      <c r="AI171" s="18" t="str">
        <f t="shared" si="47"/>
        <v/>
      </c>
      <c r="AJ171" s="18" t="str">
        <f t="shared" si="48"/>
        <v>X</v>
      </c>
      <c r="AK171" s="18" t="str">
        <f>IF(Tabuľka2[[#This Row],[Total food cost]] = 3, "X", "")</f>
        <v/>
      </c>
      <c r="AL171" s="18" t="str">
        <f t="shared" si="49"/>
        <v>X</v>
      </c>
      <c r="AM171" s="18" t="str">
        <f t="shared" si="50"/>
        <v>X</v>
      </c>
      <c r="AN171" s="18" t="str">
        <f t="shared" si="51"/>
        <v/>
      </c>
      <c r="AO171" s="18" t="str">
        <f t="shared" si="52"/>
        <v/>
      </c>
      <c r="AP171" s="18" t="str">
        <f t="shared" si="53"/>
        <v/>
      </c>
      <c r="AQ171" s="18" t="str">
        <f t="shared" si="63"/>
        <v>X</v>
      </c>
      <c r="AR171" s="18" t="str">
        <f t="shared" si="54"/>
        <v/>
      </c>
      <c r="AS171" s="18" t="str">
        <f t="shared" si="55"/>
        <v/>
      </c>
      <c r="AT171" s="18" t="str">
        <f t="shared" si="56"/>
        <v/>
      </c>
      <c r="AU171" s="18" t="str">
        <f t="shared" si="57"/>
        <v/>
      </c>
      <c r="AV171" s="18" t="str">
        <f t="shared" si="58"/>
        <v>X</v>
      </c>
      <c r="AW171" s="18" t="str">
        <f t="shared" si="59"/>
        <v>X</v>
      </c>
      <c r="AX171" s="18" t="str">
        <f t="shared" si="60"/>
        <v/>
      </c>
      <c r="AY171" s="18" t="str">
        <f t="shared" si="61"/>
        <v/>
      </c>
      <c r="AZ171" s="18" t="str">
        <f t="shared" si="62"/>
        <v/>
      </c>
      <c r="BA171"/>
    </row>
    <row r="172" spans="1:53" ht="15.75" x14ac:dyDescent="0.5">
      <c r="A172" s="20" t="s">
        <v>642</v>
      </c>
      <c r="B172" s="20" t="s">
        <v>643</v>
      </c>
      <c r="C172" s="18" t="s">
        <v>502</v>
      </c>
      <c r="D172" s="37" t="s">
        <v>83</v>
      </c>
      <c r="E172" s="14" t="s">
        <v>116</v>
      </c>
      <c r="F172" s="15" t="s">
        <v>494</v>
      </c>
      <c r="G172" s="20" t="s">
        <v>831</v>
      </c>
      <c r="K172" s="44">
        <v>4</v>
      </c>
      <c r="L172" s="18" t="s">
        <v>58</v>
      </c>
      <c r="M172" s="44">
        <v>5</v>
      </c>
      <c r="N172" s="44">
        <v>36</v>
      </c>
      <c r="P172" s="18" t="s">
        <v>59</v>
      </c>
      <c r="R172" s="44">
        <v>1</v>
      </c>
      <c r="S172" s="44"/>
      <c r="T172" s="44"/>
      <c r="U172" s="44">
        <v>1</v>
      </c>
      <c r="V172" s="44"/>
      <c r="W172" s="44"/>
      <c r="X172" s="44"/>
      <c r="Y172" s="16"/>
      <c r="AA172" s="43">
        <f t="shared" si="43"/>
        <v>2</v>
      </c>
      <c r="AB172" s="18" t="s">
        <v>9</v>
      </c>
      <c r="AC172" s="18" t="s">
        <v>59</v>
      </c>
      <c r="AD172" s="16" t="s">
        <v>9</v>
      </c>
      <c r="AE172" s="18" t="s">
        <v>59</v>
      </c>
      <c r="AF172" s="18" t="str">
        <f t="shared" si="44"/>
        <v/>
      </c>
      <c r="AG172" s="18" t="str">
        <f t="shared" si="45"/>
        <v/>
      </c>
      <c r="AH172" s="18">
        <f t="shared" si="46"/>
        <v>0</v>
      </c>
      <c r="AI172" s="18" t="str">
        <f t="shared" si="47"/>
        <v/>
      </c>
      <c r="AJ172" s="18" t="str">
        <f t="shared" si="48"/>
        <v/>
      </c>
      <c r="AK172" s="18" t="str">
        <f>IF(Tabuľka2[[#This Row],[Total food cost]] = 3, "X", "")</f>
        <v/>
      </c>
      <c r="AL172" s="18" t="str">
        <f t="shared" si="49"/>
        <v/>
      </c>
      <c r="AM172" s="18">
        <f t="shared" si="50"/>
        <v>0</v>
      </c>
      <c r="AN172" s="18" t="str">
        <f t="shared" si="51"/>
        <v/>
      </c>
      <c r="AO172" s="18" t="str">
        <f t="shared" si="52"/>
        <v/>
      </c>
      <c r="AP172" s="18" t="str">
        <f t="shared" si="53"/>
        <v/>
      </c>
      <c r="AQ172" s="18" t="str">
        <f t="shared" si="63"/>
        <v/>
      </c>
      <c r="AR172" s="18" t="str">
        <f t="shared" si="54"/>
        <v>X</v>
      </c>
      <c r="AS172" s="18" t="str">
        <f t="shared" si="55"/>
        <v/>
      </c>
      <c r="AT172" s="18" t="str">
        <f t="shared" si="56"/>
        <v/>
      </c>
      <c r="AU172" s="18" t="str">
        <f t="shared" si="57"/>
        <v/>
      </c>
      <c r="AV172" s="18" t="str">
        <f t="shared" si="58"/>
        <v>X</v>
      </c>
      <c r="AW172" s="18" t="str">
        <f t="shared" si="59"/>
        <v/>
      </c>
      <c r="AX172" s="18" t="str">
        <f t="shared" si="60"/>
        <v>X</v>
      </c>
      <c r="AY172" s="18" t="str">
        <f t="shared" si="61"/>
        <v/>
      </c>
      <c r="AZ172" s="18" t="str">
        <f t="shared" si="62"/>
        <v/>
      </c>
      <c r="BA172"/>
    </row>
    <row r="173" spans="1:53" ht="15.75" x14ac:dyDescent="0.5">
      <c r="A173" s="20" t="s">
        <v>644</v>
      </c>
      <c r="B173" s="20" t="s">
        <v>645</v>
      </c>
      <c r="C173" s="18" t="s">
        <v>502</v>
      </c>
      <c r="D173" s="18" t="s">
        <v>55</v>
      </c>
      <c r="E173" s="14" t="s">
        <v>56</v>
      </c>
      <c r="F173" s="15" t="s">
        <v>369</v>
      </c>
      <c r="G173" s="20"/>
      <c r="K173" s="44">
        <v>2</v>
      </c>
      <c r="L173" s="18" t="s">
        <v>58</v>
      </c>
      <c r="M173" s="44">
        <v>3</v>
      </c>
      <c r="N173" s="44">
        <v>23</v>
      </c>
      <c r="O173" s="18" t="s">
        <v>59</v>
      </c>
      <c r="R173" s="44">
        <v>1</v>
      </c>
      <c r="S173" s="44">
        <v>1</v>
      </c>
      <c r="T173" s="44"/>
      <c r="U173" s="44"/>
      <c r="V173" s="44"/>
      <c r="W173" s="44"/>
      <c r="X173" s="44"/>
      <c r="Y173" s="16" t="s">
        <v>59</v>
      </c>
      <c r="AA173" s="43">
        <f t="shared" si="43"/>
        <v>1</v>
      </c>
      <c r="AB173" s="18" t="s">
        <v>9</v>
      </c>
      <c r="AC173" s="18" t="s">
        <v>59</v>
      </c>
      <c r="AD173" s="16" t="s">
        <v>9</v>
      </c>
      <c r="AE173" s="18" t="s">
        <v>9</v>
      </c>
      <c r="AF173" s="18" t="str">
        <f t="shared" si="44"/>
        <v>X</v>
      </c>
      <c r="AG173" s="18" t="str">
        <f t="shared" si="45"/>
        <v/>
      </c>
      <c r="AH173" s="18">
        <f t="shared" si="46"/>
        <v>0</v>
      </c>
      <c r="AI173" s="18" t="str">
        <f t="shared" si="47"/>
        <v>X</v>
      </c>
      <c r="AJ173" s="18" t="str">
        <f t="shared" si="48"/>
        <v/>
      </c>
      <c r="AK173" s="18" t="str">
        <f>IF(Tabuľka2[[#This Row],[Total food cost]] = 3, "X", "")</f>
        <v/>
      </c>
      <c r="AL173" s="18" t="str">
        <f t="shared" si="49"/>
        <v/>
      </c>
      <c r="AM173" s="18">
        <f t="shared" si="50"/>
        <v>0</v>
      </c>
      <c r="AN173" s="18" t="str">
        <f t="shared" si="51"/>
        <v/>
      </c>
      <c r="AO173" s="18" t="str">
        <f t="shared" si="52"/>
        <v/>
      </c>
      <c r="AP173" s="18" t="str">
        <f t="shared" si="53"/>
        <v>X</v>
      </c>
      <c r="AQ173" s="18" t="str">
        <f t="shared" si="63"/>
        <v/>
      </c>
      <c r="AR173" s="18" t="str">
        <f t="shared" si="54"/>
        <v>X</v>
      </c>
      <c r="AS173" s="18" t="str">
        <f t="shared" si="55"/>
        <v/>
      </c>
      <c r="AT173" s="18" t="str">
        <f t="shared" si="56"/>
        <v>X</v>
      </c>
      <c r="AU173" s="18" t="str">
        <f t="shared" si="57"/>
        <v/>
      </c>
      <c r="AV173" s="18" t="str">
        <f t="shared" si="58"/>
        <v/>
      </c>
      <c r="AW173" s="18" t="str">
        <f t="shared" si="59"/>
        <v/>
      </c>
      <c r="AX173" s="18" t="str">
        <f t="shared" si="60"/>
        <v/>
      </c>
      <c r="AY173" s="18" t="str">
        <f t="shared" si="61"/>
        <v/>
      </c>
      <c r="AZ173" s="18" t="str">
        <f t="shared" si="62"/>
        <v/>
      </c>
      <c r="BA173"/>
    </row>
    <row r="174" spans="1:53" ht="15.75" x14ac:dyDescent="0.5">
      <c r="A174" s="20" t="s">
        <v>646</v>
      </c>
      <c r="B174" s="20" t="s">
        <v>647</v>
      </c>
      <c r="C174" s="18" t="s">
        <v>502</v>
      </c>
      <c r="D174" s="37" t="s">
        <v>55</v>
      </c>
      <c r="E174" s="14" t="s">
        <v>63</v>
      </c>
      <c r="F174" s="15" t="s">
        <v>353</v>
      </c>
      <c r="G174" s="20" t="s">
        <v>814</v>
      </c>
      <c r="K174" s="44">
        <v>0</v>
      </c>
      <c r="L174" s="18" t="s">
        <v>73</v>
      </c>
      <c r="M174" s="44">
        <v>5</v>
      </c>
      <c r="N174" s="44">
        <v>46</v>
      </c>
      <c r="O174" s="18" t="s">
        <v>59</v>
      </c>
      <c r="P174" s="18" t="s">
        <v>59</v>
      </c>
      <c r="Q174" s="18" t="s">
        <v>59</v>
      </c>
      <c r="R174" s="44"/>
      <c r="S174" s="44">
        <v>1</v>
      </c>
      <c r="T174" s="44"/>
      <c r="U174" s="44"/>
      <c r="V174" s="44"/>
      <c r="W174" s="44"/>
      <c r="X174" s="44"/>
      <c r="Y174" s="16"/>
      <c r="AA174" s="43">
        <f t="shared" si="43"/>
        <v>1</v>
      </c>
      <c r="AB174" s="18" t="s">
        <v>9</v>
      </c>
      <c r="AC174" s="18" t="s">
        <v>9</v>
      </c>
      <c r="AD174" s="16" t="s">
        <v>9</v>
      </c>
      <c r="AE174" s="18" t="s">
        <v>9</v>
      </c>
      <c r="AF174" s="18" t="str">
        <f t="shared" si="44"/>
        <v>X</v>
      </c>
      <c r="AG174" s="18" t="str">
        <f t="shared" si="45"/>
        <v>X</v>
      </c>
      <c r="AH174" s="18">
        <f t="shared" si="46"/>
        <v>0</v>
      </c>
      <c r="AI174" s="18" t="str">
        <f t="shared" si="47"/>
        <v>X</v>
      </c>
      <c r="AJ174" s="18" t="str">
        <f t="shared" si="48"/>
        <v/>
      </c>
      <c r="AK174" s="18" t="str">
        <f>IF(Tabuľka2[[#This Row],[Total food cost]] = 3, "X", "")</f>
        <v/>
      </c>
      <c r="AL174" s="18" t="str">
        <f t="shared" si="49"/>
        <v/>
      </c>
      <c r="AM174" s="18">
        <f t="shared" si="50"/>
        <v>0</v>
      </c>
      <c r="AN174" s="18" t="str">
        <f t="shared" si="51"/>
        <v/>
      </c>
      <c r="AO174" s="18" t="str">
        <f t="shared" si="52"/>
        <v/>
      </c>
      <c r="AP174" s="18" t="str">
        <f t="shared" si="53"/>
        <v/>
      </c>
      <c r="AQ174" s="18" t="str">
        <f t="shared" si="63"/>
        <v/>
      </c>
      <c r="AR174" s="18" t="str">
        <f t="shared" si="54"/>
        <v/>
      </c>
      <c r="AS174" s="18" t="str">
        <f t="shared" si="55"/>
        <v/>
      </c>
      <c r="AT174" s="18" t="str">
        <f t="shared" si="56"/>
        <v/>
      </c>
      <c r="AU174" s="18" t="str">
        <f t="shared" si="57"/>
        <v>X</v>
      </c>
      <c r="AV174" s="18" t="str">
        <f t="shared" si="58"/>
        <v/>
      </c>
      <c r="AW174" s="18" t="str">
        <f t="shared" si="59"/>
        <v/>
      </c>
      <c r="AX174" s="18" t="str">
        <f t="shared" si="60"/>
        <v/>
      </c>
      <c r="AY174" s="18" t="str">
        <f t="shared" si="61"/>
        <v/>
      </c>
      <c r="AZ174" s="18" t="str">
        <f t="shared" si="62"/>
        <v/>
      </c>
      <c r="BA174"/>
    </row>
    <row r="175" spans="1:53" ht="15.75" x14ac:dyDescent="0.5">
      <c r="A175" s="19" t="s">
        <v>389</v>
      </c>
      <c r="B175" s="19" t="s">
        <v>390</v>
      </c>
      <c r="C175" s="18" t="s">
        <v>68</v>
      </c>
      <c r="D175" s="37" t="s">
        <v>55</v>
      </c>
      <c r="E175" s="17" t="s">
        <v>10</v>
      </c>
      <c r="F175" s="15" t="s">
        <v>391</v>
      </c>
      <c r="G175" s="20" t="s">
        <v>847</v>
      </c>
      <c r="K175" s="44">
        <v>4</v>
      </c>
      <c r="L175" s="18" t="s">
        <v>65</v>
      </c>
      <c r="M175" s="44">
        <v>3</v>
      </c>
      <c r="N175" s="44">
        <v>220</v>
      </c>
      <c r="Q175" s="18" t="s">
        <v>59</v>
      </c>
      <c r="R175" s="44">
        <v>1</v>
      </c>
      <c r="S175" s="44">
        <v>1</v>
      </c>
      <c r="T175" s="44"/>
      <c r="U175" s="44"/>
      <c r="V175" s="44"/>
      <c r="W175" s="44"/>
      <c r="X175" s="44">
        <v>1</v>
      </c>
      <c r="Y175" s="16"/>
      <c r="AA175" s="43">
        <f t="shared" si="43"/>
        <v>3</v>
      </c>
      <c r="AB175" s="18" t="s">
        <v>9</v>
      </c>
      <c r="AC175" s="18" t="s">
        <v>9</v>
      </c>
      <c r="AD175" s="16" t="s">
        <v>9</v>
      </c>
      <c r="AE175" s="18" t="s">
        <v>9</v>
      </c>
      <c r="AF175" s="18" t="str">
        <f t="shared" si="44"/>
        <v/>
      </c>
      <c r="AG175" s="18" t="str">
        <f t="shared" si="45"/>
        <v/>
      </c>
      <c r="AH175" s="18">
        <f t="shared" si="46"/>
        <v>0</v>
      </c>
      <c r="AI175" s="18" t="str">
        <f t="shared" si="47"/>
        <v>X</v>
      </c>
      <c r="AJ175" s="18" t="str">
        <f t="shared" si="48"/>
        <v>X</v>
      </c>
      <c r="AK175" s="18" t="str">
        <f>IF(Tabuľka2[[#This Row],[Total food cost]] = 3, "X", "")</f>
        <v>X</v>
      </c>
      <c r="AL175" s="18" t="str">
        <f t="shared" si="49"/>
        <v>X</v>
      </c>
      <c r="AM175" s="18">
        <f t="shared" si="50"/>
        <v>0</v>
      </c>
      <c r="AN175" s="18" t="str">
        <f t="shared" si="51"/>
        <v/>
      </c>
      <c r="AO175" s="18" t="str">
        <f t="shared" si="52"/>
        <v/>
      </c>
      <c r="AP175" s="18" t="str">
        <f t="shared" si="53"/>
        <v/>
      </c>
      <c r="AQ175" s="18" t="str">
        <f t="shared" si="63"/>
        <v>X</v>
      </c>
      <c r="AR175" s="18" t="str">
        <f t="shared" si="54"/>
        <v/>
      </c>
      <c r="AS175" s="18" t="str">
        <f t="shared" si="55"/>
        <v>X</v>
      </c>
      <c r="AT175" s="18" t="str">
        <f t="shared" si="56"/>
        <v/>
      </c>
      <c r="AU175" s="18" t="str">
        <f t="shared" si="57"/>
        <v/>
      </c>
      <c r="AV175" s="18" t="str">
        <f t="shared" si="58"/>
        <v/>
      </c>
      <c r="AW175" s="18" t="str">
        <f t="shared" si="59"/>
        <v/>
      </c>
      <c r="AX175" s="18" t="str">
        <f t="shared" si="60"/>
        <v/>
      </c>
      <c r="AY175" s="18" t="str">
        <f t="shared" si="61"/>
        <v>X</v>
      </c>
      <c r="AZ175" s="18" t="str">
        <f t="shared" si="62"/>
        <v/>
      </c>
      <c r="BA175"/>
    </row>
    <row r="176" spans="1:53" ht="15.75" x14ac:dyDescent="0.5">
      <c r="A176" s="20" t="s">
        <v>648</v>
      </c>
      <c r="B176" s="20" t="s">
        <v>649</v>
      </c>
      <c r="C176" s="18" t="s">
        <v>502</v>
      </c>
      <c r="D176" s="37" t="s">
        <v>55</v>
      </c>
      <c r="E176" s="14" t="s">
        <v>63</v>
      </c>
      <c r="F176" s="15" t="s">
        <v>353</v>
      </c>
      <c r="G176" s="20"/>
      <c r="K176" s="44">
        <v>5</v>
      </c>
      <c r="L176" s="18" t="s">
        <v>65</v>
      </c>
      <c r="M176" s="44">
        <v>6</v>
      </c>
      <c r="N176" s="44">
        <v>33</v>
      </c>
      <c r="P176" s="18" t="s">
        <v>59</v>
      </c>
      <c r="R176" s="44"/>
      <c r="S176" s="44">
        <v>3</v>
      </c>
      <c r="T176" s="44"/>
      <c r="U176" s="44"/>
      <c r="V176" s="44"/>
      <c r="W176" s="44"/>
      <c r="X176" s="44"/>
      <c r="Y176" s="16"/>
      <c r="AA176" s="43">
        <f t="shared" si="43"/>
        <v>3</v>
      </c>
      <c r="AB176" s="18" t="s">
        <v>9</v>
      </c>
      <c r="AC176" s="18" t="s">
        <v>59</v>
      </c>
      <c r="AD176" s="16" t="s">
        <v>9</v>
      </c>
      <c r="AE176" s="18" t="s">
        <v>59</v>
      </c>
      <c r="AF176" s="18" t="str">
        <f t="shared" si="44"/>
        <v/>
      </c>
      <c r="AG176" s="18" t="str">
        <f t="shared" si="45"/>
        <v/>
      </c>
      <c r="AH176" s="18">
        <f t="shared" si="46"/>
        <v>0</v>
      </c>
      <c r="AI176" s="18" t="str">
        <f t="shared" si="47"/>
        <v>X</v>
      </c>
      <c r="AJ176" s="18" t="str">
        <f t="shared" si="48"/>
        <v/>
      </c>
      <c r="AK176" s="18" t="str">
        <f>IF(Tabuľka2[[#This Row],[Total food cost]] = 3, "X", "")</f>
        <v>X</v>
      </c>
      <c r="AL176" s="18" t="str">
        <f t="shared" si="49"/>
        <v>X</v>
      </c>
      <c r="AM176" s="18">
        <f t="shared" si="50"/>
        <v>0</v>
      </c>
      <c r="AN176" s="18" t="str">
        <f t="shared" si="51"/>
        <v/>
      </c>
      <c r="AO176" s="18" t="str">
        <f t="shared" si="52"/>
        <v/>
      </c>
      <c r="AP176" s="18" t="str">
        <f t="shared" si="53"/>
        <v/>
      </c>
      <c r="AQ176" s="18" t="str">
        <f t="shared" si="63"/>
        <v/>
      </c>
      <c r="AR176" s="18" t="str">
        <f t="shared" si="54"/>
        <v/>
      </c>
      <c r="AS176" s="18" t="str">
        <f t="shared" si="55"/>
        <v/>
      </c>
      <c r="AT176" s="18" t="str">
        <f t="shared" si="56"/>
        <v/>
      </c>
      <c r="AU176" s="18" t="str">
        <f t="shared" si="57"/>
        <v/>
      </c>
      <c r="AV176" s="18" t="str">
        <f t="shared" si="58"/>
        <v>X</v>
      </c>
      <c r="AW176" s="18" t="str">
        <f t="shared" si="59"/>
        <v/>
      </c>
      <c r="AX176" s="18" t="str">
        <f t="shared" si="60"/>
        <v/>
      </c>
      <c r="AY176" s="18" t="str">
        <f t="shared" si="61"/>
        <v/>
      </c>
      <c r="AZ176" s="18" t="str">
        <f t="shared" si="62"/>
        <v/>
      </c>
      <c r="BA176"/>
    </row>
    <row r="177" spans="1:53" ht="15.75" x14ac:dyDescent="0.5">
      <c r="A177" s="20" t="s">
        <v>650</v>
      </c>
      <c r="B177" s="20" t="s">
        <v>651</v>
      </c>
      <c r="C177" s="18" t="s">
        <v>502</v>
      </c>
      <c r="D177" s="37" t="s">
        <v>55</v>
      </c>
      <c r="E177" s="14" t="s">
        <v>79</v>
      </c>
      <c r="F177" s="15" t="s">
        <v>652</v>
      </c>
      <c r="G177" s="20"/>
      <c r="K177" s="44">
        <v>3</v>
      </c>
      <c r="L177" s="18" t="s">
        <v>85</v>
      </c>
      <c r="M177" s="44">
        <v>5</v>
      </c>
      <c r="N177" s="44">
        <v>30</v>
      </c>
      <c r="O177" s="18" t="s">
        <v>59</v>
      </c>
      <c r="R177" s="44"/>
      <c r="S177" s="44">
        <v>1</v>
      </c>
      <c r="T177" s="44"/>
      <c r="U177" s="44">
        <v>1</v>
      </c>
      <c r="V177" s="44"/>
      <c r="W177" s="44"/>
      <c r="X177" s="44"/>
      <c r="Y177" s="16"/>
      <c r="AA177" s="43">
        <f t="shared" si="43"/>
        <v>2</v>
      </c>
      <c r="AB177" s="18" t="s">
        <v>9</v>
      </c>
      <c r="AC177" s="18" t="s">
        <v>59</v>
      </c>
      <c r="AD177" s="16" t="s">
        <v>9</v>
      </c>
      <c r="AE177" s="18" t="s">
        <v>9</v>
      </c>
      <c r="AF177" s="18" t="str">
        <f t="shared" si="44"/>
        <v>X</v>
      </c>
      <c r="AG177" s="18" t="str">
        <f t="shared" si="45"/>
        <v/>
      </c>
      <c r="AH177" s="18">
        <f t="shared" si="46"/>
        <v>0</v>
      </c>
      <c r="AI177" s="18" t="str">
        <f t="shared" si="47"/>
        <v>X</v>
      </c>
      <c r="AJ177" s="18" t="str">
        <f t="shared" si="48"/>
        <v/>
      </c>
      <c r="AK177" s="18" t="str">
        <f>IF(Tabuľka2[[#This Row],[Total food cost]] = 3, "X", "")</f>
        <v/>
      </c>
      <c r="AL177" s="18" t="str">
        <f t="shared" si="49"/>
        <v/>
      </c>
      <c r="AM177" s="18">
        <f t="shared" si="50"/>
        <v>0</v>
      </c>
      <c r="AN177" s="18" t="str">
        <f t="shared" si="51"/>
        <v/>
      </c>
      <c r="AO177" s="18" t="str">
        <f t="shared" si="52"/>
        <v/>
      </c>
      <c r="AP177" s="18" t="str">
        <f t="shared" si="53"/>
        <v>X</v>
      </c>
      <c r="AQ177" s="18" t="str">
        <f t="shared" si="63"/>
        <v/>
      </c>
      <c r="AR177" s="18" t="str">
        <f t="shared" si="54"/>
        <v/>
      </c>
      <c r="AS177" s="18" t="str">
        <f t="shared" si="55"/>
        <v/>
      </c>
      <c r="AT177" s="18" t="str">
        <f t="shared" si="56"/>
        <v>X</v>
      </c>
      <c r="AU177" s="18" t="str">
        <f t="shared" si="57"/>
        <v/>
      </c>
      <c r="AV177" s="18" t="str">
        <f t="shared" si="58"/>
        <v/>
      </c>
      <c r="AW177" s="18" t="str">
        <f t="shared" si="59"/>
        <v/>
      </c>
      <c r="AX177" s="18" t="str">
        <f t="shared" si="60"/>
        <v>X</v>
      </c>
      <c r="AY177" s="18" t="str">
        <f t="shared" si="61"/>
        <v/>
      </c>
      <c r="AZ177" s="18" t="str">
        <f t="shared" si="62"/>
        <v>X</v>
      </c>
      <c r="BA177"/>
    </row>
    <row r="178" spans="1:53" ht="15.75" x14ac:dyDescent="0.5">
      <c r="A178" s="20" t="s">
        <v>653</v>
      </c>
      <c r="B178" s="20" t="s">
        <v>654</v>
      </c>
      <c r="C178" s="18" t="s">
        <v>502</v>
      </c>
      <c r="D178" s="37" t="s">
        <v>83</v>
      </c>
      <c r="E178" s="14" t="s">
        <v>131</v>
      </c>
      <c r="F178" s="15" t="s">
        <v>105</v>
      </c>
      <c r="G178" s="20"/>
      <c r="K178" s="44">
        <v>2</v>
      </c>
      <c r="L178" s="18" t="s">
        <v>58</v>
      </c>
      <c r="M178" s="44">
        <v>4</v>
      </c>
      <c r="N178" s="44">
        <v>51</v>
      </c>
      <c r="O178" s="18" t="s">
        <v>59</v>
      </c>
      <c r="P178" s="18" t="s">
        <v>59</v>
      </c>
      <c r="R178" s="44">
        <v>1</v>
      </c>
      <c r="S178" s="44">
        <v>1</v>
      </c>
      <c r="T178" s="44"/>
      <c r="U178" s="44">
        <v>1</v>
      </c>
      <c r="V178" s="44"/>
      <c r="W178" s="44"/>
      <c r="X178" s="44"/>
      <c r="Y178" s="16" t="s">
        <v>59</v>
      </c>
      <c r="AA178" s="43">
        <f t="shared" si="43"/>
        <v>1</v>
      </c>
      <c r="AB178" s="18" t="s">
        <v>9</v>
      </c>
      <c r="AC178" s="18" t="s">
        <v>59</v>
      </c>
      <c r="AD178" s="16" t="s">
        <v>9</v>
      </c>
      <c r="AE178" s="18" t="s">
        <v>9</v>
      </c>
      <c r="AF178" s="18" t="str">
        <f t="shared" si="44"/>
        <v>X</v>
      </c>
      <c r="AG178" s="18" t="str">
        <f t="shared" si="45"/>
        <v>X</v>
      </c>
      <c r="AH178" s="18">
        <f t="shared" si="46"/>
        <v>0</v>
      </c>
      <c r="AI178" s="18" t="str">
        <f t="shared" si="47"/>
        <v>X</v>
      </c>
      <c r="AJ178" s="18" t="str">
        <f t="shared" si="48"/>
        <v/>
      </c>
      <c r="AK178" s="18" t="str">
        <f>IF(Tabuľka2[[#This Row],[Total food cost]] = 3, "X", "")</f>
        <v/>
      </c>
      <c r="AL178" s="18" t="str">
        <f t="shared" si="49"/>
        <v/>
      </c>
      <c r="AM178" s="18">
        <f t="shared" si="50"/>
        <v>0</v>
      </c>
      <c r="AN178" s="18" t="str">
        <f t="shared" si="51"/>
        <v/>
      </c>
      <c r="AO178" s="18" t="str">
        <f t="shared" si="52"/>
        <v/>
      </c>
      <c r="AP178" s="18" t="str">
        <f t="shared" si="53"/>
        <v/>
      </c>
      <c r="AQ178" s="18" t="str">
        <f t="shared" si="63"/>
        <v/>
      </c>
      <c r="AR178" s="18" t="str">
        <f t="shared" si="54"/>
        <v>X</v>
      </c>
      <c r="AS178" s="18" t="str">
        <f t="shared" si="55"/>
        <v/>
      </c>
      <c r="AT178" s="18" t="str">
        <f t="shared" si="56"/>
        <v/>
      </c>
      <c r="AU178" s="18" t="str">
        <f t="shared" si="57"/>
        <v/>
      </c>
      <c r="AV178" s="18" t="str">
        <f t="shared" si="58"/>
        <v/>
      </c>
      <c r="AW178" s="18" t="str">
        <f t="shared" si="59"/>
        <v/>
      </c>
      <c r="AX178" s="18" t="str">
        <f t="shared" si="60"/>
        <v>X</v>
      </c>
      <c r="AY178" s="18" t="str">
        <f t="shared" si="61"/>
        <v/>
      </c>
      <c r="AZ178" s="18" t="str">
        <f t="shared" si="62"/>
        <v/>
      </c>
      <c r="BA178"/>
    </row>
    <row r="179" spans="1:53" ht="15.75" x14ac:dyDescent="0.5">
      <c r="A179" s="19" t="s">
        <v>395</v>
      </c>
      <c r="B179" s="19" t="s">
        <v>396</v>
      </c>
      <c r="C179" s="18" t="s">
        <v>68</v>
      </c>
      <c r="D179" s="37" t="s">
        <v>55</v>
      </c>
      <c r="E179" s="17" t="s">
        <v>167</v>
      </c>
      <c r="F179" s="15" t="s">
        <v>397</v>
      </c>
      <c r="G179" s="20"/>
      <c r="H179" s="18" t="s">
        <v>59</v>
      </c>
      <c r="K179" s="44">
        <v>5</v>
      </c>
      <c r="L179" s="18" t="s">
        <v>65</v>
      </c>
      <c r="M179" s="44">
        <v>1</v>
      </c>
      <c r="N179" s="44">
        <v>173</v>
      </c>
      <c r="Q179" s="18" t="s">
        <v>59</v>
      </c>
      <c r="R179" s="44"/>
      <c r="S179" s="44"/>
      <c r="T179" s="44">
        <v>2</v>
      </c>
      <c r="U179" s="44"/>
      <c r="V179" s="44"/>
      <c r="W179" s="44"/>
      <c r="X179" s="44"/>
      <c r="Y179" s="16"/>
      <c r="AA179" s="43">
        <f t="shared" si="43"/>
        <v>2</v>
      </c>
      <c r="AB179" s="18" t="s">
        <v>9</v>
      </c>
      <c r="AC179" s="18" t="s">
        <v>59</v>
      </c>
      <c r="AD179" s="16" t="s">
        <v>9</v>
      </c>
      <c r="AE179" s="18" t="s">
        <v>9</v>
      </c>
      <c r="AF179" s="18" t="str">
        <f t="shared" si="44"/>
        <v/>
      </c>
      <c r="AG179" s="18" t="str">
        <f t="shared" si="45"/>
        <v/>
      </c>
      <c r="AH179" s="18">
        <f t="shared" si="46"/>
        <v>0</v>
      </c>
      <c r="AI179" s="18" t="str">
        <f t="shared" si="47"/>
        <v/>
      </c>
      <c r="AJ179" s="18" t="str">
        <f t="shared" si="48"/>
        <v/>
      </c>
      <c r="AK179" s="18" t="str">
        <f>IF(Tabuľka2[[#This Row],[Total food cost]] = 3, "X", "")</f>
        <v/>
      </c>
      <c r="AL179" s="18" t="str">
        <f t="shared" si="49"/>
        <v>X</v>
      </c>
      <c r="AM179" s="18" t="str">
        <f t="shared" si="50"/>
        <v>X</v>
      </c>
      <c r="AN179" s="18" t="str">
        <f t="shared" si="51"/>
        <v>X</v>
      </c>
      <c r="AO179" s="18" t="str">
        <f t="shared" si="52"/>
        <v/>
      </c>
      <c r="AP179" s="18" t="str">
        <f t="shared" si="53"/>
        <v/>
      </c>
      <c r="AQ179" s="18" t="str">
        <f t="shared" si="63"/>
        <v>X</v>
      </c>
      <c r="AR179" s="18" t="str">
        <f t="shared" si="54"/>
        <v/>
      </c>
      <c r="AS179" s="18" t="str">
        <f t="shared" si="55"/>
        <v/>
      </c>
      <c r="AT179" s="18" t="str">
        <f t="shared" si="56"/>
        <v/>
      </c>
      <c r="AU179" s="18" t="str">
        <f t="shared" si="57"/>
        <v/>
      </c>
      <c r="AV179" s="18" t="str">
        <f t="shared" si="58"/>
        <v/>
      </c>
      <c r="AW179" s="18" t="str">
        <f t="shared" si="59"/>
        <v/>
      </c>
      <c r="AX179" s="18" t="str">
        <f t="shared" si="60"/>
        <v/>
      </c>
      <c r="AY179" s="18" t="str">
        <f t="shared" si="61"/>
        <v>X</v>
      </c>
      <c r="AZ179" s="18" t="str">
        <f t="shared" si="62"/>
        <v/>
      </c>
      <c r="BA179"/>
    </row>
    <row r="180" spans="1:53" ht="15.75" x14ac:dyDescent="0.5">
      <c r="A180" s="19" t="s">
        <v>400</v>
      </c>
      <c r="B180" s="19" t="s">
        <v>401</v>
      </c>
      <c r="C180" s="18" t="s">
        <v>68</v>
      </c>
      <c r="D180" s="37" t="s">
        <v>83</v>
      </c>
      <c r="E180" s="17" t="s">
        <v>135</v>
      </c>
      <c r="F180" s="15" t="s">
        <v>136</v>
      </c>
      <c r="G180" s="20" t="s">
        <v>849</v>
      </c>
      <c r="H180" s="18" t="s">
        <v>59</v>
      </c>
      <c r="K180" s="44">
        <v>5</v>
      </c>
      <c r="L180" s="18" t="s">
        <v>73</v>
      </c>
      <c r="M180" s="44">
        <v>2</v>
      </c>
      <c r="N180" s="44">
        <v>106</v>
      </c>
      <c r="O180" s="18" t="s">
        <v>59</v>
      </c>
      <c r="R180" s="44"/>
      <c r="S180" s="44"/>
      <c r="T180" s="44"/>
      <c r="U180" s="44"/>
      <c r="V180" s="44">
        <v>2</v>
      </c>
      <c r="W180" s="44"/>
      <c r="X180" s="44"/>
      <c r="Y180" s="16"/>
      <c r="Z180" s="18" t="s">
        <v>59</v>
      </c>
      <c r="AA180" s="43">
        <f t="shared" si="43"/>
        <v>2</v>
      </c>
      <c r="AB180" s="18" t="s">
        <v>9</v>
      </c>
      <c r="AC180" s="18" t="s">
        <v>59</v>
      </c>
      <c r="AD180" s="16" t="s">
        <v>9</v>
      </c>
      <c r="AE180" s="18" t="s">
        <v>9</v>
      </c>
      <c r="AF180" s="18" t="str">
        <f t="shared" si="44"/>
        <v/>
      </c>
      <c r="AG180" s="18" t="str">
        <f t="shared" si="45"/>
        <v/>
      </c>
      <c r="AH180" s="18">
        <f t="shared" si="46"/>
        <v>0</v>
      </c>
      <c r="AI180" s="18" t="str">
        <f t="shared" si="47"/>
        <v/>
      </c>
      <c r="AJ180" s="18" t="str">
        <f t="shared" si="48"/>
        <v>X</v>
      </c>
      <c r="AK180" s="18" t="str">
        <f>IF(Tabuľka2[[#This Row],[Total food cost]] = 3, "X", "")</f>
        <v/>
      </c>
      <c r="AL180" s="18" t="str">
        <f t="shared" si="49"/>
        <v/>
      </c>
      <c r="AM180" s="18" t="str">
        <f t="shared" si="50"/>
        <v>X</v>
      </c>
      <c r="AN180" s="18" t="str">
        <f t="shared" si="51"/>
        <v/>
      </c>
      <c r="AO180" s="18" t="str">
        <f t="shared" si="52"/>
        <v/>
      </c>
      <c r="AP180" s="18" t="str">
        <f t="shared" si="53"/>
        <v>X</v>
      </c>
      <c r="AQ180" s="18" t="str">
        <f t="shared" si="63"/>
        <v>X</v>
      </c>
      <c r="AR180" s="18" t="str">
        <f t="shared" si="54"/>
        <v/>
      </c>
      <c r="AS180" s="18" t="str">
        <f t="shared" si="55"/>
        <v/>
      </c>
      <c r="AT180" s="18" t="str">
        <f t="shared" si="56"/>
        <v/>
      </c>
      <c r="AU180" s="18" t="str">
        <f t="shared" si="57"/>
        <v>X</v>
      </c>
      <c r="AV180" s="18" t="str">
        <f t="shared" si="58"/>
        <v/>
      </c>
      <c r="AW180" s="18" t="str">
        <f t="shared" si="59"/>
        <v>X</v>
      </c>
      <c r="AX180" s="18" t="str">
        <f t="shared" si="60"/>
        <v/>
      </c>
      <c r="AY180" s="18" t="str">
        <f t="shared" si="61"/>
        <v/>
      </c>
      <c r="AZ180" s="18" t="str">
        <f t="shared" si="62"/>
        <v/>
      </c>
      <c r="BA180"/>
    </row>
    <row r="181" spans="1:53" ht="15.75" x14ac:dyDescent="0.5">
      <c r="A181" s="20" t="s">
        <v>655</v>
      </c>
      <c r="B181" s="20" t="s">
        <v>656</v>
      </c>
      <c r="C181" s="18" t="s">
        <v>502</v>
      </c>
      <c r="D181" s="37" t="s">
        <v>55</v>
      </c>
      <c r="E181" s="14" t="s">
        <v>88</v>
      </c>
      <c r="F181" s="15" t="s">
        <v>186</v>
      </c>
      <c r="G181" s="20" t="s">
        <v>826</v>
      </c>
      <c r="H181" s="18" t="s">
        <v>59</v>
      </c>
      <c r="K181" s="44">
        <v>3</v>
      </c>
      <c r="L181" s="18" t="s">
        <v>73</v>
      </c>
      <c r="M181" s="44">
        <v>2</v>
      </c>
      <c r="N181" s="44">
        <v>109</v>
      </c>
      <c r="P181" s="18" t="s">
        <v>59</v>
      </c>
      <c r="Q181" s="18" t="s">
        <v>59</v>
      </c>
      <c r="R181" s="44"/>
      <c r="S181" s="44"/>
      <c r="T181" s="44"/>
      <c r="U181" s="44"/>
      <c r="V181" s="44">
        <v>1</v>
      </c>
      <c r="W181" s="44"/>
      <c r="X181" s="44"/>
      <c r="Y181" s="16"/>
      <c r="AA181" s="43">
        <f t="shared" si="43"/>
        <v>1</v>
      </c>
      <c r="AB181" s="18" t="s">
        <v>9</v>
      </c>
      <c r="AC181" s="18" t="s">
        <v>59</v>
      </c>
      <c r="AD181" s="16" t="s">
        <v>9</v>
      </c>
      <c r="AE181" s="18" t="s">
        <v>9</v>
      </c>
      <c r="AF181" s="18" t="str">
        <f t="shared" si="44"/>
        <v>X</v>
      </c>
      <c r="AG181" s="18" t="str">
        <f t="shared" si="45"/>
        <v>X</v>
      </c>
      <c r="AH181" s="18">
        <f t="shared" si="46"/>
        <v>0</v>
      </c>
      <c r="AI181" s="18" t="str">
        <f t="shared" si="47"/>
        <v/>
      </c>
      <c r="AJ181" s="18" t="str">
        <f t="shared" si="48"/>
        <v>X</v>
      </c>
      <c r="AK181" s="18" t="str">
        <f>IF(Tabuľka2[[#This Row],[Total food cost]] = 3, "X", "")</f>
        <v/>
      </c>
      <c r="AL181" s="18" t="str">
        <f t="shared" si="49"/>
        <v/>
      </c>
      <c r="AM181" s="18" t="str">
        <f t="shared" si="50"/>
        <v>X</v>
      </c>
      <c r="AN181" s="18" t="str">
        <f t="shared" si="51"/>
        <v/>
      </c>
      <c r="AO181" s="18" t="str">
        <f t="shared" si="52"/>
        <v/>
      </c>
      <c r="AP181" s="18" t="str">
        <f t="shared" si="53"/>
        <v/>
      </c>
      <c r="AQ181" s="18" t="str">
        <f t="shared" si="63"/>
        <v>X</v>
      </c>
      <c r="AR181" s="18" t="str">
        <f t="shared" si="54"/>
        <v/>
      </c>
      <c r="AS181" s="18" t="str">
        <f t="shared" si="55"/>
        <v/>
      </c>
      <c r="AT181" s="18" t="str">
        <f t="shared" si="56"/>
        <v/>
      </c>
      <c r="AU181" s="18" t="str">
        <f t="shared" si="57"/>
        <v>X</v>
      </c>
      <c r="AV181" s="18" t="str">
        <f t="shared" si="58"/>
        <v/>
      </c>
      <c r="AW181" s="18" t="str">
        <f t="shared" si="59"/>
        <v>X</v>
      </c>
      <c r="AX181" s="18" t="str">
        <f t="shared" si="60"/>
        <v/>
      </c>
      <c r="AY181" s="18" t="str">
        <f t="shared" si="61"/>
        <v/>
      </c>
      <c r="AZ181" s="18" t="str">
        <f t="shared" si="62"/>
        <v/>
      </c>
      <c r="BA181"/>
    </row>
    <row r="182" spans="1:53" ht="15.75" x14ac:dyDescent="0.5">
      <c r="A182" s="20" t="s">
        <v>657</v>
      </c>
      <c r="B182" s="20" t="s">
        <v>658</v>
      </c>
      <c r="C182" s="18" t="s">
        <v>502</v>
      </c>
      <c r="D182" s="37" t="s">
        <v>55</v>
      </c>
      <c r="E182" s="14" t="s">
        <v>116</v>
      </c>
      <c r="F182" s="20" t="s">
        <v>583</v>
      </c>
      <c r="G182" s="20" t="s">
        <v>829</v>
      </c>
      <c r="K182" s="44">
        <v>2</v>
      </c>
      <c r="L182" s="18" t="s">
        <v>85</v>
      </c>
      <c r="M182" s="44">
        <v>4</v>
      </c>
      <c r="N182" s="44">
        <v>36</v>
      </c>
      <c r="O182" s="18" t="s">
        <v>59</v>
      </c>
      <c r="P182" s="18" t="s">
        <v>59</v>
      </c>
      <c r="Q182" s="18" t="s">
        <v>59</v>
      </c>
      <c r="R182" s="44">
        <v>1</v>
      </c>
      <c r="S182" s="44"/>
      <c r="T182" s="44"/>
      <c r="U182" s="44">
        <v>1</v>
      </c>
      <c r="V182" s="44"/>
      <c r="W182" s="44"/>
      <c r="X182" s="44"/>
      <c r="Y182" s="16"/>
      <c r="AA182" s="43">
        <f t="shared" si="43"/>
        <v>2</v>
      </c>
      <c r="AB182" s="18" t="s">
        <v>9</v>
      </c>
      <c r="AC182" s="18" t="s">
        <v>59</v>
      </c>
      <c r="AD182" s="16" t="s">
        <v>9</v>
      </c>
      <c r="AE182" s="18" t="s">
        <v>9</v>
      </c>
      <c r="AF182" s="18" t="str">
        <f t="shared" si="44"/>
        <v>X</v>
      </c>
      <c r="AG182" s="18" t="str">
        <f t="shared" si="45"/>
        <v>X</v>
      </c>
      <c r="AH182" s="18">
        <f t="shared" si="46"/>
        <v>0</v>
      </c>
      <c r="AI182" s="18" t="str">
        <f t="shared" si="47"/>
        <v/>
      </c>
      <c r="AJ182" s="18" t="str">
        <f t="shared" si="48"/>
        <v/>
      </c>
      <c r="AK182" s="18" t="str">
        <f>IF(Tabuľka2[[#This Row],[Total food cost]] = 3, "X", "")</f>
        <v/>
      </c>
      <c r="AL182" s="18" t="str">
        <f t="shared" si="49"/>
        <v/>
      </c>
      <c r="AM182" s="18">
        <f t="shared" si="50"/>
        <v>0</v>
      </c>
      <c r="AN182" s="18" t="str">
        <f t="shared" si="51"/>
        <v/>
      </c>
      <c r="AO182" s="18" t="str">
        <f t="shared" si="52"/>
        <v/>
      </c>
      <c r="AP182" s="18" t="str">
        <f t="shared" si="53"/>
        <v/>
      </c>
      <c r="AQ182" s="18" t="str">
        <f t="shared" si="63"/>
        <v/>
      </c>
      <c r="AR182" s="18" t="str">
        <f t="shared" si="54"/>
        <v/>
      </c>
      <c r="AS182" s="18" t="str">
        <f t="shared" si="55"/>
        <v/>
      </c>
      <c r="AT182" s="18" t="str">
        <f t="shared" si="56"/>
        <v/>
      </c>
      <c r="AU182" s="18" t="str">
        <f t="shared" si="57"/>
        <v/>
      </c>
      <c r="AV182" s="18" t="str">
        <f t="shared" si="58"/>
        <v/>
      </c>
      <c r="AW182" s="18" t="str">
        <f t="shared" si="59"/>
        <v/>
      </c>
      <c r="AX182" s="18" t="str">
        <f t="shared" si="60"/>
        <v>X</v>
      </c>
      <c r="AY182" s="18" t="str">
        <f t="shared" si="61"/>
        <v/>
      </c>
      <c r="AZ182" s="18" t="str">
        <f t="shared" si="62"/>
        <v>X</v>
      </c>
      <c r="BA182"/>
    </row>
    <row r="183" spans="1:53" ht="15.75" x14ac:dyDescent="0.5">
      <c r="A183" s="20" t="s">
        <v>659</v>
      </c>
      <c r="B183" s="20" t="s">
        <v>660</v>
      </c>
      <c r="C183" s="18" t="s">
        <v>502</v>
      </c>
      <c r="D183" s="37" t="s">
        <v>55</v>
      </c>
      <c r="E183" s="14" t="s">
        <v>71</v>
      </c>
      <c r="F183" s="15" t="s">
        <v>364</v>
      </c>
      <c r="G183" s="20" t="s">
        <v>820</v>
      </c>
      <c r="K183" s="44">
        <v>7</v>
      </c>
      <c r="L183" s="18" t="s">
        <v>65</v>
      </c>
      <c r="M183" s="44">
        <v>4</v>
      </c>
      <c r="N183" s="44">
        <v>76</v>
      </c>
      <c r="Q183" s="18" t="s">
        <v>59</v>
      </c>
      <c r="R183" s="44">
        <v>1</v>
      </c>
      <c r="S183" s="44">
        <v>2</v>
      </c>
      <c r="T183" s="44"/>
      <c r="U183" s="44"/>
      <c r="V183" s="44"/>
      <c r="W183" s="44"/>
      <c r="X183" s="44"/>
      <c r="Y183" s="16"/>
      <c r="AA183" s="43">
        <f t="shared" si="43"/>
        <v>3</v>
      </c>
      <c r="AB183" s="18" t="s">
        <v>9</v>
      </c>
      <c r="AC183" s="18" t="s">
        <v>59</v>
      </c>
      <c r="AD183" s="16" t="s">
        <v>9</v>
      </c>
      <c r="AE183" s="18" t="s">
        <v>9</v>
      </c>
      <c r="AF183" s="18" t="str">
        <f t="shared" si="44"/>
        <v/>
      </c>
      <c r="AG183" s="18" t="str">
        <f t="shared" si="45"/>
        <v/>
      </c>
      <c r="AH183" s="18">
        <f t="shared" si="46"/>
        <v>0</v>
      </c>
      <c r="AI183" s="18" t="str">
        <f t="shared" si="47"/>
        <v>X</v>
      </c>
      <c r="AJ183" s="18" t="str">
        <f t="shared" si="48"/>
        <v/>
      </c>
      <c r="AK183" s="18" t="str">
        <f>IF(Tabuľka2[[#This Row],[Total food cost]] = 3, "X", "")</f>
        <v>X</v>
      </c>
      <c r="AL183" s="18" t="str">
        <f t="shared" si="49"/>
        <v>X</v>
      </c>
      <c r="AM183" s="18">
        <f t="shared" si="50"/>
        <v>0</v>
      </c>
      <c r="AN183" s="18" t="str">
        <f t="shared" si="51"/>
        <v/>
      </c>
      <c r="AO183" s="18" t="str">
        <f t="shared" si="52"/>
        <v/>
      </c>
      <c r="AP183" s="18" t="str">
        <f t="shared" si="53"/>
        <v/>
      </c>
      <c r="AQ183" s="18" t="str">
        <f t="shared" si="63"/>
        <v>X</v>
      </c>
      <c r="AR183" s="18" t="str">
        <f t="shared" si="54"/>
        <v/>
      </c>
      <c r="AS183" s="18" t="str">
        <f t="shared" si="55"/>
        <v/>
      </c>
      <c r="AT183" s="18" t="str">
        <f t="shared" si="56"/>
        <v/>
      </c>
      <c r="AU183" s="18" t="str">
        <f t="shared" si="57"/>
        <v/>
      </c>
      <c r="AV183" s="18" t="str">
        <f t="shared" si="58"/>
        <v/>
      </c>
      <c r="AW183" s="18" t="str">
        <f t="shared" si="59"/>
        <v/>
      </c>
      <c r="AX183" s="18" t="str">
        <f t="shared" si="60"/>
        <v/>
      </c>
      <c r="AY183" s="18" t="str">
        <f t="shared" si="61"/>
        <v>X</v>
      </c>
      <c r="AZ183" s="18" t="str">
        <f t="shared" si="62"/>
        <v/>
      </c>
      <c r="BA183"/>
    </row>
    <row r="184" spans="1:53" ht="15.75" x14ac:dyDescent="0.5">
      <c r="A184" s="20" t="s">
        <v>661</v>
      </c>
      <c r="B184" s="20" t="s">
        <v>662</v>
      </c>
      <c r="C184" s="18" t="s">
        <v>502</v>
      </c>
      <c r="D184" s="37" t="s">
        <v>55</v>
      </c>
      <c r="E184" s="14" t="s">
        <v>79</v>
      </c>
      <c r="F184" s="15" t="s">
        <v>663</v>
      </c>
      <c r="G184" s="20"/>
      <c r="K184" s="44">
        <v>5</v>
      </c>
      <c r="L184" s="18" t="s">
        <v>73</v>
      </c>
      <c r="M184" s="44">
        <v>2</v>
      </c>
      <c r="N184" s="44">
        <v>160</v>
      </c>
      <c r="Q184" s="18" t="s">
        <v>59</v>
      </c>
      <c r="R184" s="44"/>
      <c r="S184" s="44"/>
      <c r="T184" s="44">
        <v>1</v>
      </c>
      <c r="U184" s="44"/>
      <c r="V184" s="44"/>
      <c r="W184" s="44"/>
      <c r="X184" s="44"/>
      <c r="Y184" s="16"/>
      <c r="AA184" s="43">
        <f t="shared" si="43"/>
        <v>1</v>
      </c>
      <c r="AB184" s="18" t="s">
        <v>9</v>
      </c>
      <c r="AC184" s="18" t="s">
        <v>9</v>
      </c>
      <c r="AD184" s="16" t="s">
        <v>9</v>
      </c>
      <c r="AE184" s="18" t="s">
        <v>9</v>
      </c>
      <c r="AF184" s="18" t="str">
        <f t="shared" si="44"/>
        <v/>
      </c>
      <c r="AG184" s="18" t="str">
        <f t="shared" si="45"/>
        <v/>
      </c>
      <c r="AH184" s="18">
        <f t="shared" si="46"/>
        <v>0</v>
      </c>
      <c r="AI184" s="18" t="str">
        <f t="shared" si="47"/>
        <v/>
      </c>
      <c r="AJ184" s="18" t="str">
        <f t="shared" si="48"/>
        <v/>
      </c>
      <c r="AK184" s="18" t="str">
        <f>IF(Tabuľka2[[#This Row],[Total food cost]] = 3, "X", "")</f>
        <v/>
      </c>
      <c r="AL184" s="18" t="str">
        <f t="shared" si="49"/>
        <v/>
      </c>
      <c r="AM184" s="18">
        <f t="shared" si="50"/>
        <v>0</v>
      </c>
      <c r="AN184" s="18" t="str">
        <f t="shared" si="51"/>
        <v>X</v>
      </c>
      <c r="AO184" s="18" t="str">
        <f t="shared" si="52"/>
        <v/>
      </c>
      <c r="AP184" s="18" t="str">
        <f t="shared" si="53"/>
        <v/>
      </c>
      <c r="AQ184" s="18" t="str">
        <f t="shared" si="63"/>
        <v>X</v>
      </c>
      <c r="AR184" s="18" t="str">
        <f t="shared" si="54"/>
        <v/>
      </c>
      <c r="AS184" s="18" t="str">
        <f t="shared" si="55"/>
        <v/>
      </c>
      <c r="AT184" s="18" t="str">
        <f t="shared" si="56"/>
        <v/>
      </c>
      <c r="AU184" s="18" t="str">
        <f t="shared" si="57"/>
        <v>X</v>
      </c>
      <c r="AV184" s="18" t="str">
        <f t="shared" si="58"/>
        <v/>
      </c>
      <c r="AW184" s="18" t="str">
        <f t="shared" si="59"/>
        <v/>
      </c>
      <c r="AX184" s="18" t="str">
        <f t="shared" si="60"/>
        <v/>
      </c>
      <c r="AY184" s="18" t="str">
        <f t="shared" si="61"/>
        <v>X</v>
      </c>
      <c r="AZ184" s="18" t="str">
        <f t="shared" si="62"/>
        <v/>
      </c>
      <c r="BA184"/>
    </row>
    <row r="185" spans="1:53" ht="15.75" x14ac:dyDescent="0.5">
      <c r="A185" s="20" t="s">
        <v>664</v>
      </c>
      <c r="B185" s="20" t="s">
        <v>665</v>
      </c>
      <c r="C185" s="18" t="s">
        <v>502</v>
      </c>
      <c r="D185" s="37" t="s">
        <v>83</v>
      </c>
      <c r="E185" s="14" t="s">
        <v>116</v>
      </c>
      <c r="F185" s="20" t="s">
        <v>147</v>
      </c>
      <c r="G185" s="20" t="s">
        <v>830</v>
      </c>
      <c r="J185" s="18" t="s">
        <v>59</v>
      </c>
      <c r="K185" s="44">
        <v>5</v>
      </c>
      <c r="L185" s="18" t="s">
        <v>85</v>
      </c>
      <c r="M185" s="44">
        <v>4</v>
      </c>
      <c r="N185" s="44">
        <v>23</v>
      </c>
      <c r="P185" s="18" t="s">
        <v>59</v>
      </c>
      <c r="R185" s="44">
        <v>1</v>
      </c>
      <c r="S185" s="44">
        <v>2</v>
      </c>
      <c r="T185" s="44"/>
      <c r="U185" s="44"/>
      <c r="V185" s="44"/>
      <c r="W185" s="44"/>
      <c r="X185" s="44"/>
      <c r="Y185" s="16"/>
      <c r="AA185" s="43">
        <f t="shared" si="43"/>
        <v>3</v>
      </c>
      <c r="AB185" s="18" t="s">
        <v>9</v>
      </c>
      <c r="AC185" s="18" t="s">
        <v>9</v>
      </c>
      <c r="AD185" s="16" t="s">
        <v>9</v>
      </c>
      <c r="AE185" s="18" t="s">
        <v>9</v>
      </c>
      <c r="AF185" s="18" t="str">
        <f t="shared" si="44"/>
        <v/>
      </c>
      <c r="AG185" s="18" t="str">
        <f t="shared" si="45"/>
        <v/>
      </c>
      <c r="AH185" s="18">
        <f t="shared" si="46"/>
        <v>0</v>
      </c>
      <c r="AI185" s="18" t="str">
        <f t="shared" si="47"/>
        <v>X</v>
      </c>
      <c r="AJ185" s="18" t="str">
        <f t="shared" si="48"/>
        <v/>
      </c>
      <c r="AK185" s="18" t="str">
        <f>IF(Tabuľka2[[#This Row],[Total food cost]] = 3, "X", "")</f>
        <v>X</v>
      </c>
      <c r="AL185" s="18" t="str">
        <f t="shared" si="49"/>
        <v/>
      </c>
      <c r="AM185" s="18">
        <f t="shared" si="50"/>
        <v>0</v>
      </c>
      <c r="AN185" s="18" t="str">
        <f t="shared" si="51"/>
        <v/>
      </c>
      <c r="AO185" s="18" t="str">
        <f t="shared" si="52"/>
        <v/>
      </c>
      <c r="AP185" s="18" t="str">
        <f t="shared" si="53"/>
        <v/>
      </c>
      <c r="AQ185" s="18" t="str">
        <f t="shared" si="63"/>
        <v/>
      </c>
      <c r="AR185" s="18" t="str">
        <f t="shared" si="54"/>
        <v/>
      </c>
      <c r="AS185" s="18" t="str">
        <f t="shared" si="55"/>
        <v/>
      </c>
      <c r="AT185" s="18" t="str">
        <f t="shared" si="56"/>
        <v>X</v>
      </c>
      <c r="AU185" s="18" t="str">
        <f t="shared" si="57"/>
        <v/>
      </c>
      <c r="AV185" s="18" t="str">
        <f t="shared" si="58"/>
        <v>X</v>
      </c>
      <c r="AW185" s="18" t="str">
        <f t="shared" si="59"/>
        <v/>
      </c>
      <c r="AX185" s="18" t="str">
        <f t="shared" si="60"/>
        <v/>
      </c>
      <c r="AY185" s="18" t="str">
        <f t="shared" si="61"/>
        <v/>
      </c>
      <c r="AZ185" s="18" t="str">
        <f t="shared" si="62"/>
        <v>X</v>
      </c>
      <c r="BA185"/>
    </row>
    <row r="186" spans="1:53" ht="15.75" x14ac:dyDescent="0.5">
      <c r="A186" s="19" t="s">
        <v>666</v>
      </c>
      <c r="B186" s="20" t="s">
        <v>667</v>
      </c>
      <c r="C186" s="18" t="s">
        <v>100</v>
      </c>
      <c r="D186" s="18" t="s">
        <v>55</v>
      </c>
      <c r="E186" s="14"/>
      <c r="F186" s="15" t="s">
        <v>278</v>
      </c>
      <c r="G186" s="20"/>
      <c r="K186" s="44">
        <v>1</v>
      </c>
      <c r="L186" s="18" t="s">
        <v>65</v>
      </c>
      <c r="M186" s="44">
        <v>3</v>
      </c>
      <c r="N186" s="44">
        <v>22</v>
      </c>
      <c r="O186" s="18" t="s">
        <v>59</v>
      </c>
      <c r="R186" s="44">
        <v>1</v>
      </c>
      <c r="S186" s="44"/>
      <c r="T186" s="44"/>
      <c r="U186" s="44"/>
      <c r="V186" s="44"/>
      <c r="W186" s="44"/>
      <c r="X186" s="44"/>
      <c r="Y186" s="16"/>
      <c r="AA186" s="43">
        <f t="shared" si="43"/>
        <v>1</v>
      </c>
      <c r="AB186" s="18" t="s">
        <v>9</v>
      </c>
      <c r="AC186" s="18" t="s">
        <v>9</v>
      </c>
      <c r="AD186" s="16" t="s">
        <v>9</v>
      </c>
      <c r="AE186" s="18" t="s">
        <v>59</v>
      </c>
      <c r="AF186" s="18" t="str">
        <f t="shared" si="44"/>
        <v>X</v>
      </c>
      <c r="AG186" s="18" t="str">
        <f t="shared" si="45"/>
        <v/>
      </c>
      <c r="AH186" s="18">
        <f t="shared" si="46"/>
        <v>0</v>
      </c>
      <c r="AI186" s="18" t="str">
        <f t="shared" si="47"/>
        <v/>
      </c>
      <c r="AJ186" s="18" t="str">
        <f t="shared" si="48"/>
        <v/>
      </c>
      <c r="AK186" s="18" t="str">
        <f>IF(Tabuľka2[[#This Row],[Total food cost]] = 3, "X", "")</f>
        <v/>
      </c>
      <c r="AL186" s="18" t="str">
        <f t="shared" si="49"/>
        <v>X</v>
      </c>
      <c r="AM186" s="18">
        <f t="shared" si="50"/>
        <v>0</v>
      </c>
      <c r="AN186" s="18" t="str">
        <f t="shared" si="51"/>
        <v/>
      </c>
      <c r="AO186" s="18" t="str">
        <f t="shared" si="52"/>
        <v>X</v>
      </c>
      <c r="AP186" s="18" t="str">
        <f t="shared" si="53"/>
        <v>X</v>
      </c>
      <c r="AQ186" s="18" t="str">
        <f t="shared" si="63"/>
        <v/>
      </c>
      <c r="AR186" s="18" t="str">
        <f t="shared" si="54"/>
        <v/>
      </c>
      <c r="AS186" s="18" t="str">
        <f t="shared" si="55"/>
        <v/>
      </c>
      <c r="AT186" s="18" t="str">
        <f t="shared" si="56"/>
        <v>X</v>
      </c>
      <c r="AU186" s="18" t="str">
        <f t="shared" si="57"/>
        <v/>
      </c>
      <c r="AV186" s="18" t="str">
        <f t="shared" si="58"/>
        <v/>
      </c>
      <c r="AW186" s="18" t="str">
        <f t="shared" si="59"/>
        <v/>
      </c>
      <c r="AX186" s="18" t="str">
        <f t="shared" si="60"/>
        <v/>
      </c>
      <c r="AY186" s="18" t="str">
        <f t="shared" si="61"/>
        <v/>
      </c>
      <c r="AZ186" s="18" t="str">
        <f t="shared" si="62"/>
        <v/>
      </c>
      <c r="BA186"/>
    </row>
    <row r="187" spans="1:53" ht="15.75" x14ac:dyDescent="0.5">
      <c r="A187" s="19" t="s">
        <v>402</v>
      </c>
      <c r="B187" s="19" t="s">
        <v>403</v>
      </c>
      <c r="C187" s="18" t="s">
        <v>68</v>
      </c>
      <c r="D187" s="18" t="s">
        <v>55</v>
      </c>
      <c r="E187" s="17" t="s">
        <v>104</v>
      </c>
      <c r="F187" s="32" t="s">
        <v>404</v>
      </c>
      <c r="G187" s="20" t="s">
        <v>832</v>
      </c>
      <c r="K187" s="44">
        <v>6</v>
      </c>
      <c r="L187" s="18" t="s">
        <v>85</v>
      </c>
      <c r="M187" s="44">
        <v>2</v>
      </c>
      <c r="N187" s="44">
        <v>30</v>
      </c>
      <c r="O187" s="18" t="s">
        <v>59</v>
      </c>
      <c r="R187" s="44"/>
      <c r="S187" s="44">
        <v>3</v>
      </c>
      <c r="T187" s="44"/>
      <c r="U187" s="44"/>
      <c r="V187" s="44"/>
      <c r="W187" s="44"/>
      <c r="X187" s="44"/>
      <c r="Y187" s="16"/>
      <c r="AA187" s="43">
        <f t="shared" si="43"/>
        <v>3</v>
      </c>
      <c r="AB187" s="18" t="s">
        <v>59</v>
      </c>
      <c r="AC187" s="18" t="s">
        <v>9</v>
      </c>
      <c r="AD187" s="16" t="s">
        <v>9</v>
      </c>
      <c r="AE187" s="18" t="s">
        <v>9</v>
      </c>
      <c r="AF187" s="18" t="str">
        <f t="shared" si="44"/>
        <v/>
      </c>
      <c r="AG187" s="18" t="str">
        <f t="shared" si="45"/>
        <v/>
      </c>
      <c r="AH187" s="18">
        <f t="shared" si="46"/>
        <v>0</v>
      </c>
      <c r="AI187" s="18" t="str">
        <f t="shared" si="47"/>
        <v>X</v>
      </c>
      <c r="AJ187" s="18" t="str">
        <f t="shared" si="48"/>
        <v/>
      </c>
      <c r="AK187" s="18" t="str">
        <f>IF(Tabuľka2[[#This Row],[Total food cost]] = 3, "X", "")</f>
        <v>X</v>
      </c>
      <c r="AL187" s="18" t="str">
        <f t="shared" si="49"/>
        <v/>
      </c>
      <c r="AM187" s="18">
        <f t="shared" si="50"/>
        <v>0</v>
      </c>
      <c r="AN187" s="18" t="str">
        <f t="shared" si="51"/>
        <v/>
      </c>
      <c r="AO187" s="18" t="str">
        <f t="shared" si="52"/>
        <v/>
      </c>
      <c r="AP187" s="18" t="str">
        <f t="shared" si="53"/>
        <v>X</v>
      </c>
      <c r="AQ187" s="18" t="str">
        <f t="shared" si="63"/>
        <v/>
      </c>
      <c r="AR187" s="18" t="str">
        <f t="shared" si="54"/>
        <v/>
      </c>
      <c r="AS187" s="18" t="str">
        <f t="shared" si="55"/>
        <v/>
      </c>
      <c r="AT187" s="18" t="str">
        <f t="shared" si="56"/>
        <v>X</v>
      </c>
      <c r="AU187" s="18" t="str">
        <f t="shared" si="57"/>
        <v/>
      </c>
      <c r="AV187" s="18" t="str">
        <f t="shared" si="58"/>
        <v/>
      </c>
      <c r="AW187" s="18" t="str">
        <f t="shared" si="59"/>
        <v/>
      </c>
      <c r="AX187" s="18" t="str">
        <f t="shared" si="60"/>
        <v/>
      </c>
      <c r="AY187" s="18" t="str">
        <f t="shared" si="61"/>
        <v/>
      </c>
      <c r="AZ187" s="18" t="str">
        <f t="shared" si="62"/>
        <v>X</v>
      </c>
      <c r="BA187"/>
    </row>
    <row r="188" spans="1:53" ht="15.75" x14ac:dyDescent="0.5">
      <c r="A188" s="20" t="s">
        <v>668</v>
      </c>
      <c r="B188" s="20" t="s">
        <v>669</v>
      </c>
      <c r="C188" s="18" t="s">
        <v>502</v>
      </c>
      <c r="D188" s="37" t="s">
        <v>55</v>
      </c>
      <c r="E188" s="14" t="s">
        <v>88</v>
      </c>
      <c r="F188" s="15" t="s">
        <v>578</v>
      </c>
      <c r="G188" s="20" t="s">
        <v>826</v>
      </c>
      <c r="H188" s="18" t="s">
        <v>59</v>
      </c>
      <c r="K188" s="44">
        <v>5</v>
      </c>
      <c r="L188" s="18" t="s">
        <v>73</v>
      </c>
      <c r="M188" s="44">
        <v>2</v>
      </c>
      <c r="N188" s="44">
        <v>104</v>
      </c>
      <c r="P188" s="18" t="s">
        <v>59</v>
      </c>
      <c r="Q188" s="18" t="s">
        <v>59</v>
      </c>
      <c r="R188" s="44"/>
      <c r="S188" s="44"/>
      <c r="T188" s="44"/>
      <c r="U188" s="44"/>
      <c r="V188" s="44">
        <v>2</v>
      </c>
      <c r="W188" s="44"/>
      <c r="X188" s="44"/>
      <c r="Y188" s="16"/>
      <c r="AA188" s="43">
        <f t="shared" si="43"/>
        <v>2</v>
      </c>
      <c r="AB188" s="18" t="s">
        <v>9</v>
      </c>
      <c r="AC188" s="18" t="s">
        <v>9</v>
      </c>
      <c r="AD188" s="16" t="s">
        <v>9</v>
      </c>
      <c r="AE188" s="18" t="s">
        <v>9</v>
      </c>
      <c r="AF188" s="18" t="str">
        <f t="shared" si="44"/>
        <v/>
      </c>
      <c r="AG188" s="18" t="str">
        <f t="shared" si="45"/>
        <v>X</v>
      </c>
      <c r="AH188" s="18">
        <f t="shared" si="46"/>
        <v>0</v>
      </c>
      <c r="AI188" s="18" t="str">
        <f t="shared" si="47"/>
        <v/>
      </c>
      <c r="AJ188" s="18" t="str">
        <f t="shared" si="48"/>
        <v>X</v>
      </c>
      <c r="AK188" s="18" t="str">
        <f>IF(Tabuľka2[[#This Row],[Total food cost]] = 3, "X", "")</f>
        <v/>
      </c>
      <c r="AL188" s="18" t="str">
        <f t="shared" si="49"/>
        <v/>
      </c>
      <c r="AM188" s="18" t="str">
        <f t="shared" si="50"/>
        <v>X</v>
      </c>
      <c r="AN188" s="18" t="str">
        <f t="shared" si="51"/>
        <v/>
      </c>
      <c r="AO188" s="18" t="str">
        <f t="shared" si="52"/>
        <v/>
      </c>
      <c r="AP188" s="18" t="str">
        <f t="shared" si="53"/>
        <v/>
      </c>
      <c r="AQ188" s="18" t="str">
        <f t="shared" si="63"/>
        <v>X</v>
      </c>
      <c r="AR188" s="18" t="str">
        <f t="shared" si="54"/>
        <v/>
      </c>
      <c r="AS188" s="18" t="str">
        <f t="shared" si="55"/>
        <v/>
      </c>
      <c r="AT188" s="18" t="str">
        <f t="shared" si="56"/>
        <v/>
      </c>
      <c r="AU188" s="18" t="str">
        <f t="shared" si="57"/>
        <v>X</v>
      </c>
      <c r="AV188" s="18" t="str">
        <f t="shared" si="58"/>
        <v/>
      </c>
      <c r="AW188" s="18" t="str">
        <f t="shared" si="59"/>
        <v>X</v>
      </c>
      <c r="AX188" s="18" t="str">
        <f t="shared" si="60"/>
        <v/>
      </c>
      <c r="AY188" s="18" t="str">
        <f t="shared" si="61"/>
        <v/>
      </c>
      <c r="AZ188" s="18" t="str">
        <f t="shared" si="62"/>
        <v/>
      </c>
      <c r="BA188"/>
    </row>
    <row r="189" spans="1:53" ht="15.75" x14ac:dyDescent="0.5">
      <c r="A189" s="20" t="s">
        <v>670</v>
      </c>
      <c r="B189" s="20" t="s">
        <v>671</v>
      </c>
      <c r="C189" s="18" t="s">
        <v>502</v>
      </c>
      <c r="D189" s="37" t="s">
        <v>55</v>
      </c>
      <c r="E189" s="14" t="s">
        <v>71</v>
      </c>
      <c r="F189" s="15" t="s">
        <v>474</v>
      </c>
      <c r="G189" s="20" t="s">
        <v>818</v>
      </c>
      <c r="K189" s="44">
        <v>0</v>
      </c>
      <c r="L189" s="18" t="s">
        <v>73</v>
      </c>
      <c r="M189" s="44">
        <v>4</v>
      </c>
      <c r="N189" s="44">
        <v>41</v>
      </c>
      <c r="Q189" s="18" t="s">
        <v>59</v>
      </c>
      <c r="R189" s="44">
        <v>1</v>
      </c>
      <c r="S189" s="44"/>
      <c r="T189" s="44">
        <v>1</v>
      </c>
      <c r="U189" s="44"/>
      <c r="V189" s="44"/>
      <c r="W189" s="44"/>
      <c r="X189" s="44"/>
      <c r="Y189" s="16" t="s">
        <v>59</v>
      </c>
      <c r="AA189" s="43">
        <f t="shared" si="43"/>
        <v>1</v>
      </c>
      <c r="AB189" s="18" t="s">
        <v>59</v>
      </c>
      <c r="AC189" s="18" t="s">
        <v>9</v>
      </c>
      <c r="AD189" s="16" t="s">
        <v>9</v>
      </c>
      <c r="AE189" s="18" t="s">
        <v>9</v>
      </c>
      <c r="AF189" s="18" t="str">
        <f t="shared" si="44"/>
        <v>X</v>
      </c>
      <c r="AG189" s="18" t="str">
        <f t="shared" si="45"/>
        <v/>
      </c>
      <c r="AH189" s="18">
        <f t="shared" si="46"/>
        <v>0</v>
      </c>
      <c r="AI189" s="18" t="str">
        <f t="shared" si="47"/>
        <v/>
      </c>
      <c r="AJ189" s="18" t="str">
        <f t="shared" si="48"/>
        <v/>
      </c>
      <c r="AK189" s="18" t="str">
        <f>IF(Tabuľka2[[#This Row],[Total food cost]] = 3, "X", "")</f>
        <v/>
      </c>
      <c r="AL189" s="18" t="str">
        <f t="shared" si="49"/>
        <v/>
      </c>
      <c r="AM189" s="18">
        <f t="shared" si="50"/>
        <v>0</v>
      </c>
      <c r="AN189" s="18" t="str">
        <f t="shared" si="51"/>
        <v>X</v>
      </c>
      <c r="AO189" s="18" t="str">
        <f t="shared" si="52"/>
        <v/>
      </c>
      <c r="AP189" s="18" t="str">
        <f t="shared" si="53"/>
        <v/>
      </c>
      <c r="AQ189" s="18" t="str">
        <f t="shared" si="63"/>
        <v/>
      </c>
      <c r="AR189" s="18" t="str">
        <f t="shared" si="54"/>
        <v/>
      </c>
      <c r="AS189" s="18" t="str">
        <f t="shared" si="55"/>
        <v/>
      </c>
      <c r="AT189" s="18" t="str">
        <f t="shared" si="56"/>
        <v/>
      </c>
      <c r="AU189" s="18" t="str">
        <f t="shared" si="57"/>
        <v>X</v>
      </c>
      <c r="AV189" s="18" t="str">
        <f t="shared" si="58"/>
        <v/>
      </c>
      <c r="AW189" s="18" t="str">
        <f t="shared" si="59"/>
        <v/>
      </c>
      <c r="AX189" s="18" t="str">
        <f t="shared" si="60"/>
        <v/>
      </c>
      <c r="AY189" s="18" t="str">
        <f t="shared" si="61"/>
        <v>X</v>
      </c>
      <c r="AZ189" s="18" t="str">
        <f t="shared" si="62"/>
        <v/>
      </c>
      <c r="BA189"/>
    </row>
    <row r="190" spans="1:53" ht="15.75" x14ac:dyDescent="0.5">
      <c r="A190" s="20" t="s">
        <v>672</v>
      </c>
      <c r="B190" s="20" t="s">
        <v>673</v>
      </c>
      <c r="C190" s="18" t="s">
        <v>502</v>
      </c>
      <c r="D190" s="37" t="s">
        <v>55</v>
      </c>
      <c r="E190" s="14" t="s">
        <v>63</v>
      </c>
      <c r="F190" s="15" t="s">
        <v>674</v>
      </c>
      <c r="G190" s="20" t="s">
        <v>816</v>
      </c>
      <c r="K190" s="44">
        <v>4</v>
      </c>
      <c r="L190" s="18" t="s">
        <v>58</v>
      </c>
      <c r="M190" s="44">
        <v>2</v>
      </c>
      <c r="N190" s="44">
        <v>74</v>
      </c>
      <c r="O190" s="18" t="s">
        <v>59</v>
      </c>
      <c r="R190" s="44">
        <v>1</v>
      </c>
      <c r="S190" s="44"/>
      <c r="T190" s="44"/>
      <c r="U190" s="44">
        <v>1</v>
      </c>
      <c r="V190" s="44"/>
      <c r="W190" s="44"/>
      <c r="X190" s="44"/>
      <c r="Y190" s="16"/>
      <c r="AA190" s="43">
        <f t="shared" si="43"/>
        <v>2</v>
      </c>
      <c r="AB190" s="18" t="s">
        <v>9</v>
      </c>
      <c r="AC190" s="18" t="s">
        <v>9</v>
      </c>
      <c r="AD190" s="16" t="s">
        <v>9</v>
      </c>
      <c r="AE190" s="18" t="s">
        <v>9</v>
      </c>
      <c r="AF190" s="18" t="str">
        <f t="shared" si="44"/>
        <v/>
      </c>
      <c r="AG190" s="18" t="str">
        <f t="shared" si="45"/>
        <v/>
      </c>
      <c r="AH190" s="18">
        <f t="shared" si="46"/>
        <v>0</v>
      </c>
      <c r="AI190" s="18" t="str">
        <f t="shared" si="47"/>
        <v/>
      </c>
      <c r="AJ190" s="18" t="str">
        <f t="shared" si="48"/>
        <v/>
      </c>
      <c r="AK190" s="18" t="str">
        <f>IF(Tabuľka2[[#This Row],[Total food cost]] = 3, "X", "")</f>
        <v/>
      </c>
      <c r="AL190" s="18" t="str">
        <f t="shared" si="49"/>
        <v/>
      </c>
      <c r="AM190" s="18">
        <f t="shared" si="50"/>
        <v>0</v>
      </c>
      <c r="AN190" s="18" t="str">
        <f t="shared" si="51"/>
        <v/>
      </c>
      <c r="AO190" s="18" t="str">
        <f t="shared" si="52"/>
        <v/>
      </c>
      <c r="AP190" s="18" t="str">
        <f t="shared" si="53"/>
        <v>X</v>
      </c>
      <c r="AQ190" s="18" t="str">
        <f t="shared" si="63"/>
        <v>X</v>
      </c>
      <c r="AR190" s="18" t="str">
        <f t="shared" si="54"/>
        <v>X</v>
      </c>
      <c r="AS190" s="18" t="str">
        <f t="shared" si="55"/>
        <v/>
      </c>
      <c r="AT190" s="18" t="str">
        <f t="shared" si="56"/>
        <v/>
      </c>
      <c r="AU190" s="18" t="str">
        <f t="shared" si="57"/>
        <v/>
      </c>
      <c r="AV190" s="18" t="str">
        <f t="shared" si="58"/>
        <v/>
      </c>
      <c r="AW190" s="18" t="str">
        <f t="shared" si="59"/>
        <v/>
      </c>
      <c r="AX190" s="18" t="str">
        <f t="shared" si="60"/>
        <v>X</v>
      </c>
      <c r="AY190" s="18" t="str">
        <f t="shared" si="61"/>
        <v/>
      </c>
      <c r="AZ190" s="18" t="str">
        <f t="shared" si="62"/>
        <v/>
      </c>
      <c r="BA190"/>
    </row>
    <row r="191" spans="1:53" ht="15.75" x14ac:dyDescent="0.5">
      <c r="A191" s="20" t="s">
        <v>675</v>
      </c>
      <c r="B191" s="20" t="s">
        <v>676</v>
      </c>
      <c r="C191" s="18" t="s">
        <v>502</v>
      </c>
      <c r="D191" s="37" t="s">
        <v>55</v>
      </c>
      <c r="E191" s="14" t="s">
        <v>10</v>
      </c>
      <c r="F191" s="15" t="s">
        <v>483</v>
      </c>
      <c r="G191" s="20" t="s">
        <v>824</v>
      </c>
      <c r="I191" s="18" t="s">
        <v>59</v>
      </c>
      <c r="K191" s="44">
        <v>3</v>
      </c>
      <c r="L191" s="18" t="s">
        <v>85</v>
      </c>
      <c r="M191" s="44">
        <v>2</v>
      </c>
      <c r="N191" s="44">
        <v>23</v>
      </c>
      <c r="O191" s="18" t="s">
        <v>59</v>
      </c>
      <c r="R191" s="44"/>
      <c r="S191" s="44">
        <v>2</v>
      </c>
      <c r="T191" s="44"/>
      <c r="U191" s="44"/>
      <c r="V191" s="44"/>
      <c r="W191" s="44"/>
      <c r="X191" s="44"/>
      <c r="Y191" s="16"/>
      <c r="AA191" s="43">
        <f t="shared" si="43"/>
        <v>2</v>
      </c>
      <c r="AB191" s="18" t="s">
        <v>9</v>
      </c>
      <c r="AC191" s="18" t="s">
        <v>9</v>
      </c>
      <c r="AD191" s="16" t="s">
        <v>9</v>
      </c>
      <c r="AE191" s="18" t="s">
        <v>9</v>
      </c>
      <c r="AF191" s="18" t="str">
        <f t="shared" si="44"/>
        <v>X</v>
      </c>
      <c r="AG191" s="18" t="str">
        <f t="shared" si="45"/>
        <v/>
      </c>
      <c r="AH191" s="18" t="str">
        <f t="shared" si="46"/>
        <v>X</v>
      </c>
      <c r="AI191" s="18" t="str">
        <f t="shared" si="47"/>
        <v>X</v>
      </c>
      <c r="AJ191" s="18" t="str">
        <f t="shared" si="48"/>
        <v>X</v>
      </c>
      <c r="AK191" s="18" t="str">
        <f>IF(Tabuľka2[[#This Row],[Total food cost]] = 3, "X", "")</f>
        <v/>
      </c>
      <c r="AL191" s="18" t="str">
        <f t="shared" si="49"/>
        <v/>
      </c>
      <c r="AM191" s="18">
        <f t="shared" si="50"/>
        <v>0</v>
      </c>
      <c r="AN191" s="18" t="str">
        <f t="shared" si="51"/>
        <v/>
      </c>
      <c r="AO191" s="18" t="str">
        <f t="shared" si="52"/>
        <v/>
      </c>
      <c r="AP191" s="18" t="str">
        <f t="shared" si="53"/>
        <v>X</v>
      </c>
      <c r="AQ191" s="18" t="str">
        <f t="shared" si="63"/>
        <v/>
      </c>
      <c r="AR191" s="18" t="str">
        <f t="shared" si="54"/>
        <v/>
      </c>
      <c r="AS191" s="18" t="str">
        <f t="shared" si="55"/>
        <v/>
      </c>
      <c r="AT191" s="18" t="str">
        <f t="shared" si="56"/>
        <v>X</v>
      </c>
      <c r="AU191" s="18" t="str">
        <f t="shared" si="57"/>
        <v/>
      </c>
      <c r="AV191" s="18" t="str">
        <f t="shared" si="58"/>
        <v/>
      </c>
      <c r="AW191" s="18" t="str">
        <f t="shared" si="59"/>
        <v/>
      </c>
      <c r="AX191" s="18" t="str">
        <f t="shared" si="60"/>
        <v/>
      </c>
      <c r="AY191" s="18" t="str">
        <f t="shared" si="61"/>
        <v/>
      </c>
      <c r="AZ191" s="18" t="str">
        <f t="shared" si="62"/>
        <v>X</v>
      </c>
      <c r="BA191"/>
    </row>
    <row r="192" spans="1:53" ht="15.75" x14ac:dyDescent="0.5">
      <c r="A192" s="20" t="s">
        <v>677</v>
      </c>
      <c r="B192" s="20" t="s">
        <v>678</v>
      </c>
      <c r="C192" s="18" t="s">
        <v>502</v>
      </c>
      <c r="D192" s="37"/>
      <c r="E192" s="14"/>
      <c r="F192" s="20"/>
      <c r="G192" s="20"/>
      <c r="K192" s="44">
        <v>8</v>
      </c>
      <c r="L192" s="18" t="s">
        <v>58</v>
      </c>
      <c r="M192" s="44">
        <v>4</v>
      </c>
      <c r="N192" s="44">
        <v>23</v>
      </c>
      <c r="O192" s="18" t="s">
        <v>59</v>
      </c>
      <c r="Q192" s="18" t="s">
        <v>59</v>
      </c>
      <c r="R192" s="44">
        <v>2</v>
      </c>
      <c r="S192" s="44">
        <v>1</v>
      </c>
      <c r="T192" s="44"/>
      <c r="U192" s="44"/>
      <c r="V192" s="44"/>
      <c r="W192" s="44"/>
      <c r="X192" s="44"/>
      <c r="Y192" s="16"/>
      <c r="AA192" s="43">
        <f t="shared" si="43"/>
        <v>3</v>
      </c>
      <c r="AB192" s="18" t="s">
        <v>9</v>
      </c>
      <c r="AC192" s="18" t="s">
        <v>9</v>
      </c>
      <c r="AD192" s="16" t="s">
        <v>9</v>
      </c>
      <c r="AE192" s="18" t="s">
        <v>9</v>
      </c>
      <c r="AF192" s="18" t="str">
        <f t="shared" si="44"/>
        <v/>
      </c>
      <c r="AG192" s="18" t="str">
        <f t="shared" si="45"/>
        <v>X</v>
      </c>
      <c r="AH192" s="18">
        <f t="shared" si="46"/>
        <v>0</v>
      </c>
      <c r="AI192" s="18" t="str">
        <f t="shared" si="47"/>
        <v>X</v>
      </c>
      <c r="AJ192" s="18" t="str">
        <f t="shared" si="48"/>
        <v/>
      </c>
      <c r="AK192" s="18" t="str">
        <f>IF(Tabuľka2[[#This Row],[Total food cost]] = 3, "X", "")</f>
        <v>X</v>
      </c>
      <c r="AL192" s="18" t="str">
        <f t="shared" si="49"/>
        <v/>
      </c>
      <c r="AM192" s="18">
        <f t="shared" si="50"/>
        <v>0</v>
      </c>
      <c r="AN192" s="18" t="str">
        <f t="shared" si="51"/>
        <v/>
      </c>
      <c r="AO192" s="18" t="str">
        <f t="shared" si="52"/>
        <v/>
      </c>
      <c r="AP192" s="18" t="str">
        <f t="shared" si="53"/>
        <v/>
      </c>
      <c r="AQ192" s="18" t="str">
        <f t="shared" si="63"/>
        <v/>
      </c>
      <c r="AR192" s="18" t="str">
        <f t="shared" si="54"/>
        <v>X</v>
      </c>
      <c r="AS192" s="18" t="str">
        <f t="shared" si="55"/>
        <v/>
      </c>
      <c r="AT192" s="18" t="str">
        <f t="shared" si="56"/>
        <v>X</v>
      </c>
      <c r="AU192" s="18" t="str">
        <f t="shared" si="57"/>
        <v/>
      </c>
      <c r="AV192" s="18" t="str">
        <f t="shared" si="58"/>
        <v/>
      </c>
      <c r="AW192" s="18" t="str">
        <f t="shared" si="59"/>
        <v/>
      </c>
      <c r="AX192" s="18" t="str">
        <f t="shared" si="60"/>
        <v/>
      </c>
      <c r="AY192" s="18" t="str">
        <f t="shared" si="61"/>
        <v/>
      </c>
      <c r="AZ192" s="18" t="str">
        <f t="shared" si="62"/>
        <v/>
      </c>
      <c r="BA192"/>
    </row>
    <row r="193" spans="1:53" ht="15.75" x14ac:dyDescent="0.5">
      <c r="A193" s="20" t="s">
        <v>679</v>
      </c>
      <c r="B193" s="20" t="s">
        <v>680</v>
      </c>
      <c r="C193" s="18" t="s">
        <v>502</v>
      </c>
      <c r="D193" s="37" t="s">
        <v>55</v>
      </c>
      <c r="E193" s="14" t="s">
        <v>71</v>
      </c>
      <c r="F193" s="15" t="s">
        <v>364</v>
      </c>
      <c r="G193" s="20" t="s">
        <v>820</v>
      </c>
      <c r="K193" s="44">
        <v>7</v>
      </c>
      <c r="L193" s="18" t="s">
        <v>73</v>
      </c>
      <c r="M193" s="44">
        <v>4</v>
      </c>
      <c r="N193" s="44">
        <v>56</v>
      </c>
      <c r="Q193" s="18" t="s">
        <v>59</v>
      </c>
      <c r="R193" s="44"/>
      <c r="S193" s="44">
        <v>1</v>
      </c>
      <c r="T193" s="44"/>
      <c r="U193" s="44">
        <v>1</v>
      </c>
      <c r="V193" s="44"/>
      <c r="W193" s="44"/>
      <c r="X193" s="44">
        <v>1</v>
      </c>
      <c r="Y193" s="16"/>
      <c r="AA193" s="43">
        <f t="shared" si="43"/>
        <v>3</v>
      </c>
      <c r="AB193" s="18" t="s">
        <v>9</v>
      </c>
      <c r="AC193" s="18" t="s">
        <v>9</v>
      </c>
      <c r="AD193" s="16" t="s">
        <v>9</v>
      </c>
      <c r="AE193" s="18" t="s">
        <v>59</v>
      </c>
      <c r="AF193" s="18" t="str">
        <f t="shared" si="44"/>
        <v/>
      </c>
      <c r="AG193" s="18" t="str">
        <f t="shared" si="45"/>
        <v/>
      </c>
      <c r="AH193" s="18">
        <f t="shared" si="46"/>
        <v>0</v>
      </c>
      <c r="AI193" s="18" t="str">
        <f t="shared" si="47"/>
        <v>X</v>
      </c>
      <c r="AJ193" s="18" t="str">
        <f t="shared" si="48"/>
        <v/>
      </c>
      <c r="AK193" s="18" t="str">
        <f>IF(Tabuľka2[[#This Row],[Total food cost]] = 3, "X", "")</f>
        <v>X</v>
      </c>
      <c r="AL193" s="18" t="str">
        <f t="shared" si="49"/>
        <v/>
      </c>
      <c r="AM193" s="18">
        <f t="shared" si="50"/>
        <v>0</v>
      </c>
      <c r="AN193" s="18" t="str">
        <f t="shared" si="51"/>
        <v/>
      </c>
      <c r="AO193" s="18" t="str">
        <f t="shared" si="52"/>
        <v/>
      </c>
      <c r="AP193" s="18" t="str">
        <f t="shared" si="53"/>
        <v/>
      </c>
      <c r="AQ193" s="18" t="str">
        <f t="shared" si="63"/>
        <v/>
      </c>
      <c r="AR193" s="18" t="str">
        <f t="shared" si="54"/>
        <v/>
      </c>
      <c r="AS193" s="18" t="str">
        <f t="shared" si="55"/>
        <v>X</v>
      </c>
      <c r="AT193" s="18" t="str">
        <f t="shared" si="56"/>
        <v/>
      </c>
      <c r="AU193" s="18" t="str">
        <f t="shared" si="57"/>
        <v>X</v>
      </c>
      <c r="AV193" s="18" t="str">
        <f t="shared" si="58"/>
        <v/>
      </c>
      <c r="AW193" s="18" t="str">
        <f t="shared" si="59"/>
        <v/>
      </c>
      <c r="AX193" s="18" t="str">
        <f t="shared" si="60"/>
        <v>X</v>
      </c>
      <c r="AY193" s="18" t="str">
        <f t="shared" si="61"/>
        <v>X</v>
      </c>
      <c r="AZ193" s="18" t="str">
        <f t="shared" si="62"/>
        <v/>
      </c>
      <c r="BA193"/>
    </row>
    <row r="194" spans="1:53" ht="15.75" x14ac:dyDescent="0.5">
      <c r="A194" s="20" t="s">
        <v>681</v>
      </c>
      <c r="B194" s="20" t="s">
        <v>682</v>
      </c>
      <c r="C194" s="18" t="s">
        <v>502</v>
      </c>
      <c r="D194" s="37" t="s">
        <v>55</v>
      </c>
      <c r="E194" s="14" t="s">
        <v>10</v>
      </c>
      <c r="F194" s="15" t="s">
        <v>76</v>
      </c>
      <c r="G194" s="20" t="s">
        <v>824</v>
      </c>
      <c r="I194" s="18" t="s">
        <v>59</v>
      </c>
      <c r="K194" s="44">
        <v>2</v>
      </c>
      <c r="L194" s="18" t="s">
        <v>58</v>
      </c>
      <c r="M194" s="44">
        <v>3</v>
      </c>
      <c r="N194" s="44">
        <v>46</v>
      </c>
      <c r="P194" s="18" t="s">
        <v>59</v>
      </c>
      <c r="Q194" s="18" t="s">
        <v>59</v>
      </c>
      <c r="R194" s="44">
        <v>1</v>
      </c>
      <c r="S194" s="44"/>
      <c r="T194" s="44"/>
      <c r="U194" s="44"/>
      <c r="V194" s="44"/>
      <c r="W194" s="44"/>
      <c r="X194" s="44"/>
      <c r="Y194" s="16"/>
      <c r="AA194" s="43">
        <f t="shared" si="43"/>
        <v>1</v>
      </c>
      <c r="AB194" s="18" t="s">
        <v>9</v>
      </c>
      <c r="AC194" s="18" t="s">
        <v>9</v>
      </c>
      <c r="AD194" s="16" t="s">
        <v>9</v>
      </c>
      <c r="AE194" s="18" t="s">
        <v>59</v>
      </c>
      <c r="AF194" s="18" t="str">
        <f t="shared" si="44"/>
        <v>X</v>
      </c>
      <c r="AG194" s="18" t="str">
        <f t="shared" si="45"/>
        <v>X</v>
      </c>
      <c r="AH194" s="18" t="str">
        <f t="shared" si="46"/>
        <v>X</v>
      </c>
      <c r="AI194" s="18" t="str">
        <f t="shared" si="47"/>
        <v/>
      </c>
      <c r="AJ194" s="18" t="str">
        <f t="shared" si="48"/>
        <v>X</v>
      </c>
      <c r="AK194" s="18" t="str">
        <f>IF(Tabuľka2[[#This Row],[Total food cost]] = 3, "X", "")</f>
        <v/>
      </c>
      <c r="AL194" s="18" t="str">
        <f t="shared" si="49"/>
        <v/>
      </c>
      <c r="AM194" s="18">
        <f t="shared" si="50"/>
        <v>0</v>
      </c>
      <c r="AN194" s="18" t="str">
        <f t="shared" si="51"/>
        <v/>
      </c>
      <c r="AO194" s="18" t="str">
        <f t="shared" si="52"/>
        <v>X</v>
      </c>
      <c r="AP194" s="18" t="str">
        <f t="shared" si="53"/>
        <v/>
      </c>
      <c r="AQ194" s="18" t="str">
        <f t="shared" si="63"/>
        <v/>
      </c>
      <c r="AR194" s="18" t="str">
        <f t="shared" si="54"/>
        <v>X</v>
      </c>
      <c r="AS194" s="18" t="str">
        <f t="shared" si="55"/>
        <v/>
      </c>
      <c r="AT194" s="18" t="str">
        <f t="shared" si="56"/>
        <v/>
      </c>
      <c r="AU194" s="18" t="str">
        <f t="shared" si="57"/>
        <v/>
      </c>
      <c r="AV194" s="18" t="str">
        <f t="shared" si="58"/>
        <v/>
      </c>
      <c r="AW194" s="18" t="str">
        <f t="shared" si="59"/>
        <v/>
      </c>
      <c r="AX194" s="18" t="str">
        <f t="shared" si="60"/>
        <v/>
      </c>
      <c r="AY194" s="18" t="str">
        <f t="shared" si="61"/>
        <v/>
      </c>
      <c r="AZ194" s="18" t="str">
        <f t="shared" si="62"/>
        <v/>
      </c>
      <c r="BA194"/>
    </row>
    <row r="195" spans="1:53" ht="15.75" x14ac:dyDescent="0.5">
      <c r="A195" s="20" t="s">
        <v>683</v>
      </c>
      <c r="B195" s="20" t="s">
        <v>684</v>
      </c>
      <c r="C195" s="18" t="s">
        <v>502</v>
      </c>
      <c r="D195" s="37" t="s">
        <v>55</v>
      </c>
      <c r="E195" s="14" t="s">
        <v>10</v>
      </c>
      <c r="F195" s="15" t="s">
        <v>685</v>
      </c>
      <c r="G195" s="20" t="s">
        <v>824</v>
      </c>
      <c r="I195" s="18" t="s">
        <v>59</v>
      </c>
      <c r="K195" s="44">
        <v>2</v>
      </c>
      <c r="L195" s="18" t="s">
        <v>58</v>
      </c>
      <c r="M195" s="44">
        <v>4</v>
      </c>
      <c r="N195" s="44">
        <v>20</v>
      </c>
      <c r="O195" s="18" t="s">
        <v>59</v>
      </c>
      <c r="R195" s="44">
        <v>1</v>
      </c>
      <c r="S195" s="44">
        <v>1</v>
      </c>
      <c r="T195" s="44"/>
      <c r="U195" s="44"/>
      <c r="V195" s="44"/>
      <c r="W195" s="44"/>
      <c r="X195" s="44"/>
      <c r="Y195" s="16"/>
      <c r="AA195" s="43">
        <f t="shared" si="43"/>
        <v>2</v>
      </c>
      <c r="AB195" s="18" t="s">
        <v>9</v>
      </c>
      <c r="AC195" s="18" t="s">
        <v>9</v>
      </c>
      <c r="AD195" s="16" t="s">
        <v>9</v>
      </c>
      <c r="AE195" s="18" t="s">
        <v>9</v>
      </c>
      <c r="AF195" s="18" t="str">
        <f t="shared" si="44"/>
        <v>X</v>
      </c>
      <c r="AG195" s="18" t="str">
        <f t="shared" si="45"/>
        <v/>
      </c>
      <c r="AH195" s="18" t="str">
        <f t="shared" si="46"/>
        <v>X</v>
      </c>
      <c r="AI195" s="18" t="str">
        <f t="shared" si="47"/>
        <v>X</v>
      </c>
      <c r="AJ195" s="18" t="str">
        <f t="shared" si="48"/>
        <v>X</v>
      </c>
      <c r="AK195" s="18" t="str">
        <f>IF(Tabuľka2[[#This Row],[Total food cost]] = 3, "X", "")</f>
        <v/>
      </c>
      <c r="AL195" s="18" t="str">
        <f t="shared" si="49"/>
        <v/>
      </c>
      <c r="AM195" s="18">
        <f t="shared" si="50"/>
        <v>0</v>
      </c>
      <c r="AN195" s="18" t="str">
        <f t="shared" si="51"/>
        <v/>
      </c>
      <c r="AO195" s="18" t="str">
        <f t="shared" si="52"/>
        <v/>
      </c>
      <c r="AP195" s="18" t="str">
        <f t="shared" si="53"/>
        <v>X</v>
      </c>
      <c r="AQ195" s="18" t="str">
        <f t="shared" si="63"/>
        <v/>
      </c>
      <c r="AR195" s="18" t="str">
        <f t="shared" si="54"/>
        <v>X</v>
      </c>
      <c r="AS195" s="18" t="str">
        <f t="shared" si="55"/>
        <v/>
      </c>
      <c r="AT195" s="18" t="str">
        <f t="shared" si="56"/>
        <v>X</v>
      </c>
      <c r="AU195" s="18" t="str">
        <f t="shared" si="57"/>
        <v/>
      </c>
      <c r="AV195" s="18" t="str">
        <f t="shared" si="58"/>
        <v/>
      </c>
      <c r="AW195" s="18" t="str">
        <f t="shared" si="59"/>
        <v/>
      </c>
      <c r="AX195" s="18" t="str">
        <f t="shared" si="60"/>
        <v/>
      </c>
      <c r="AY195" s="18" t="str">
        <f t="shared" si="61"/>
        <v/>
      </c>
      <c r="AZ195" s="18" t="str">
        <f t="shared" si="62"/>
        <v/>
      </c>
      <c r="BA195"/>
    </row>
    <row r="196" spans="1:53" ht="15.75" x14ac:dyDescent="0.5">
      <c r="A196" s="20" t="s">
        <v>686</v>
      </c>
      <c r="B196" s="20" t="s">
        <v>687</v>
      </c>
      <c r="C196" s="18" t="s">
        <v>502</v>
      </c>
      <c r="D196" s="37" t="s">
        <v>55</v>
      </c>
      <c r="E196" s="14" t="s">
        <v>79</v>
      </c>
      <c r="F196" s="15" t="s">
        <v>688</v>
      </c>
      <c r="G196" s="20"/>
      <c r="K196" s="44">
        <v>6</v>
      </c>
      <c r="L196" s="18" t="s">
        <v>85</v>
      </c>
      <c r="M196" s="44">
        <v>2</v>
      </c>
      <c r="N196" s="44">
        <v>28</v>
      </c>
      <c r="O196" s="18" t="s">
        <v>59</v>
      </c>
      <c r="R196" s="44"/>
      <c r="S196" s="44">
        <v>2</v>
      </c>
      <c r="T196" s="44"/>
      <c r="U196" s="44"/>
      <c r="V196" s="44"/>
      <c r="W196" s="44"/>
      <c r="X196" s="44"/>
      <c r="Y196" s="16"/>
      <c r="AA196" s="43">
        <f t="shared" ref="AA196:AA259" si="64">IF(ISBLANK($Y196), SUM(R196:X196), 1)</f>
        <v>2</v>
      </c>
      <c r="AB196" s="18" t="s">
        <v>59</v>
      </c>
      <c r="AC196" s="18" t="s">
        <v>9</v>
      </c>
      <c r="AD196" s="16" t="s">
        <v>9</v>
      </c>
      <c r="AE196" s="18" t="s">
        <v>59</v>
      </c>
      <c r="AF196" s="18" t="str">
        <f t="shared" ref="AF196:AF259" si="65">IF(K196&lt;4,"X","")</f>
        <v/>
      </c>
      <c r="AG196" s="18" t="str">
        <f t="shared" ref="AG196:AG259" si="66">IF(COUNTBLANK(O196:Q196)&lt;=1,"X","")</f>
        <v/>
      </c>
      <c r="AH196" s="18">
        <f t="shared" ref="AH196:AH259" si="67">$I196</f>
        <v>0</v>
      </c>
      <c r="AI196" s="18" t="str">
        <f t="shared" ref="AI196:AI259" si="68">IF($S196 &gt; 0, "X", "")</f>
        <v>X</v>
      </c>
      <c r="AJ196" s="18" t="str">
        <f t="shared" ref="AJ196:AJ259" si="69">IF(ISNUMBER(SEARCH("tuck", $F196, 1)), "X", "")</f>
        <v/>
      </c>
      <c r="AK196" s="18" t="str">
        <f>IF(Tabuľka2[[#This Row],[Total food cost]] = 3, "X", "")</f>
        <v/>
      </c>
      <c r="AL196" s="18" t="str">
        <f t="shared" ref="AL196:AL259" si="70">IF(OR($L196="ground", $L196="wild"), "X", "")</f>
        <v/>
      </c>
      <c r="AM196" s="18">
        <f t="shared" ref="AM196:AM259" si="71">$H196</f>
        <v>0</v>
      </c>
      <c r="AN196" s="18" t="str">
        <f t="shared" ref="AN196:AN259" si="72">IF($T196 &gt; 0, "X", "")</f>
        <v/>
      </c>
      <c r="AO196" s="18" t="str">
        <f t="shared" ref="AO196:AO259" si="73">IF(AND($R196 &gt; 0, ISBLANK(W196), ISBLANK($X196), ISBLANK($S196), ISBLANK($U196), ISBLANK($T196), ISBLANK($V196)), "X", "")</f>
        <v/>
      </c>
      <c r="AP196" s="18" t="str">
        <f t="shared" ref="AP196:AP259" si="74">IF(AND(NOT(ISBLANK($O196)), ISBLANK($P196), ISBLANK($Q196)), "X", "")</f>
        <v>X</v>
      </c>
      <c r="AQ196" s="18" t="str">
        <f t="shared" si="63"/>
        <v/>
      </c>
      <c r="AR196" s="18" t="str">
        <f t="shared" ref="AR196:AR259" si="75">IF(OR($L196="cavity", $L196="wild"), "X", "")</f>
        <v/>
      </c>
      <c r="AS196" s="18" t="str">
        <f t="shared" ref="AS196:AS259" si="76">IF($X196 &gt; 0, "X", "")</f>
        <v/>
      </c>
      <c r="AT196" s="18" t="str">
        <f t="shared" ref="AT196:AT259" si="77">IF(N196&lt;=30,"X","")</f>
        <v>X</v>
      </c>
      <c r="AU196" s="18" t="str">
        <f t="shared" ref="AU196:AU259" si="78">IF(OR($L196="platform", $L196="wild"), "X", "")</f>
        <v/>
      </c>
      <c r="AV196" s="18" t="str">
        <f t="shared" ref="AV196:AV259" si="79">IF(AND(NOT(ISBLANK($P196)), ISBLANK($Q196), ISBLANK($O196)), "X", "")</f>
        <v/>
      </c>
      <c r="AW196" s="18" t="str">
        <f t="shared" ref="AW196:AW259" si="80">IF($V196 &gt; 0, "X", "")</f>
        <v/>
      </c>
      <c r="AX196" s="18" t="str">
        <f t="shared" ref="AX196:AX259" si="81">IF($U196 &gt; 0, "X", "")</f>
        <v/>
      </c>
      <c r="AY196" s="18" t="str">
        <f t="shared" ref="AY196:AY259" si="82">IF(AND(NOT(ISBLANK($Q196)), ISBLANK($O196), ISBLANK($P196)), "X", "")</f>
        <v/>
      </c>
      <c r="AZ196" s="18" t="str">
        <f t="shared" ref="AZ196:AZ259" si="83">IF(OR($L196="bowl", $L196="wild"), "X", "")</f>
        <v>X</v>
      </c>
      <c r="BA196"/>
    </row>
    <row r="197" spans="1:53" ht="15.75" x14ac:dyDescent="0.5">
      <c r="A197" s="19" t="s">
        <v>407</v>
      </c>
      <c r="B197" s="19" t="s">
        <v>408</v>
      </c>
      <c r="C197" s="18" t="s">
        <v>68</v>
      </c>
      <c r="D197" s="37" t="s">
        <v>83</v>
      </c>
      <c r="E197" s="17" t="s">
        <v>167</v>
      </c>
      <c r="F197" s="15" t="s">
        <v>168</v>
      </c>
      <c r="G197" s="20" t="s">
        <v>850</v>
      </c>
      <c r="H197" s="18" t="s">
        <v>59</v>
      </c>
      <c r="K197" s="44">
        <v>4</v>
      </c>
      <c r="L197" s="18" t="s">
        <v>73</v>
      </c>
      <c r="M197" s="44">
        <v>2</v>
      </c>
      <c r="N197" s="44">
        <v>157</v>
      </c>
      <c r="O197" s="18" t="s">
        <v>59</v>
      </c>
      <c r="P197" s="18" t="s">
        <v>59</v>
      </c>
      <c r="Q197" s="18" t="s">
        <v>59</v>
      </c>
      <c r="R197" s="44"/>
      <c r="S197" s="44"/>
      <c r="T197" s="44"/>
      <c r="U197" s="44"/>
      <c r="V197" s="44">
        <v>1</v>
      </c>
      <c r="W197" s="44"/>
      <c r="X197" s="44">
        <v>1</v>
      </c>
      <c r="Y197" s="16"/>
      <c r="Z197" s="18" t="s">
        <v>59</v>
      </c>
      <c r="AA197" s="43">
        <f t="shared" si="64"/>
        <v>2</v>
      </c>
      <c r="AB197" s="18" t="s">
        <v>9</v>
      </c>
      <c r="AC197" s="18" t="s">
        <v>9</v>
      </c>
      <c r="AD197" s="16" t="s">
        <v>9</v>
      </c>
      <c r="AE197" s="18" t="s">
        <v>59</v>
      </c>
      <c r="AF197" s="18" t="str">
        <f t="shared" si="65"/>
        <v/>
      </c>
      <c r="AG197" s="18" t="str">
        <f t="shared" si="66"/>
        <v>X</v>
      </c>
      <c r="AH197" s="18">
        <f t="shared" si="67"/>
        <v>0</v>
      </c>
      <c r="AI197" s="18" t="str">
        <f t="shared" si="68"/>
        <v/>
      </c>
      <c r="AJ197" s="18" t="str">
        <f t="shared" si="69"/>
        <v>X</v>
      </c>
      <c r="AK197" s="18" t="str">
        <f>IF(Tabuľka2[[#This Row],[Total food cost]] = 3, "X", "")</f>
        <v/>
      </c>
      <c r="AL197" s="18" t="str">
        <f t="shared" si="70"/>
        <v/>
      </c>
      <c r="AM197" s="18" t="str">
        <f t="shared" si="71"/>
        <v>X</v>
      </c>
      <c r="AN197" s="18" t="str">
        <f t="shared" si="72"/>
        <v/>
      </c>
      <c r="AO197" s="18" t="str">
        <f t="shared" si="73"/>
        <v/>
      </c>
      <c r="AP197" s="18" t="str">
        <f t="shared" si="74"/>
        <v/>
      </c>
      <c r="AQ197" s="18" t="str">
        <f t="shared" si="63"/>
        <v>X</v>
      </c>
      <c r="AR197" s="18" t="str">
        <f t="shared" si="75"/>
        <v/>
      </c>
      <c r="AS197" s="18" t="str">
        <f t="shared" si="76"/>
        <v>X</v>
      </c>
      <c r="AT197" s="18" t="str">
        <f t="shared" si="77"/>
        <v/>
      </c>
      <c r="AU197" s="18" t="str">
        <f t="shared" si="78"/>
        <v>X</v>
      </c>
      <c r="AV197" s="18" t="str">
        <f t="shared" si="79"/>
        <v/>
      </c>
      <c r="AW197" s="18" t="str">
        <f t="shared" si="80"/>
        <v>X</v>
      </c>
      <c r="AX197" s="18" t="str">
        <f t="shared" si="81"/>
        <v/>
      </c>
      <c r="AY197" s="18" t="str">
        <f t="shared" si="82"/>
        <v/>
      </c>
      <c r="AZ197" s="18" t="str">
        <f t="shared" si="83"/>
        <v/>
      </c>
      <c r="BA197"/>
    </row>
    <row r="198" spans="1:53" ht="15.75" x14ac:dyDescent="0.5">
      <c r="A198" s="19" t="s">
        <v>412</v>
      </c>
      <c r="B198" s="19" t="s">
        <v>413</v>
      </c>
      <c r="C198" s="18" t="s">
        <v>68</v>
      </c>
      <c r="D198" s="37" t="s">
        <v>83</v>
      </c>
      <c r="E198" s="17" t="s">
        <v>116</v>
      </c>
      <c r="F198" s="15" t="s">
        <v>117</v>
      </c>
      <c r="G198" s="20" t="s">
        <v>855</v>
      </c>
      <c r="J198" s="18" t="s">
        <v>59</v>
      </c>
      <c r="K198" s="44">
        <v>7</v>
      </c>
      <c r="L198" s="18" t="s">
        <v>65</v>
      </c>
      <c r="M198" s="44">
        <v>2</v>
      </c>
      <c r="N198" s="44">
        <v>50</v>
      </c>
      <c r="Q198" s="18" t="s">
        <v>59</v>
      </c>
      <c r="R198" s="44">
        <v>3</v>
      </c>
      <c r="S198" s="44"/>
      <c r="T198" s="44"/>
      <c r="U198" s="44"/>
      <c r="V198" s="44"/>
      <c r="W198" s="44"/>
      <c r="X198" s="44"/>
      <c r="Y198" s="16"/>
      <c r="AA198" s="43">
        <f t="shared" si="64"/>
        <v>3</v>
      </c>
      <c r="AB198" s="18" t="s">
        <v>9</v>
      </c>
      <c r="AC198" s="18" t="s">
        <v>9</v>
      </c>
      <c r="AD198" s="16" t="s">
        <v>9</v>
      </c>
      <c r="AE198" s="18" t="s">
        <v>59</v>
      </c>
      <c r="AF198" s="18" t="str">
        <f t="shared" si="65"/>
        <v/>
      </c>
      <c r="AG198" s="18" t="str">
        <f t="shared" si="66"/>
        <v/>
      </c>
      <c r="AH198" s="18">
        <f t="shared" si="67"/>
        <v>0</v>
      </c>
      <c r="AI198" s="18" t="str">
        <f t="shared" si="68"/>
        <v/>
      </c>
      <c r="AJ198" s="18" t="str">
        <f t="shared" si="69"/>
        <v/>
      </c>
      <c r="AK198" s="18" t="str">
        <f>IF(Tabuľka2[[#This Row],[Total food cost]] = 3, "X", "")</f>
        <v>X</v>
      </c>
      <c r="AL198" s="18" t="str">
        <f t="shared" si="70"/>
        <v>X</v>
      </c>
      <c r="AM198" s="18">
        <f t="shared" si="71"/>
        <v>0</v>
      </c>
      <c r="AN198" s="18" t="str">
        <f t="shared" si="72"/>
        <v/>
      </c>
      <c r="AO198" s="18" t="str">
        <f t="shared" si="73"/>
        <v>X</v>
      </c>
      <c r="AP198" s="18" t="str">
        <f t="shared" si="74"/>
        <v/>
      </c>
      <c r="AQ198" s="18" t="str">
        <f t="shared" ref="AQ198:AQ265" si="84">IF(N198&gt;65,"X","")</f>
        <v/>
      </c>
      <c r="AR198" s="18" t="str">
        <f t="shared" si="75"/>
        <v/>
      </c>
      <c r="AS198" s="18" t="str">
        <f t="shared" si="76"/>
        <v/>
      </c>
      <c r="AT198" s="18" t="str">
        <f t="shared" si="77"/>
        <v/>
      </c>
      <c r="AU198" s="18" t="str">
        <f t="shared" si="78"/>
        <v/>
      </c>
      <c r="AV198" s="18" t="str">
        <f t="shared" si="79"/>
        <v/>
      </c>
      <c r="AW198" s="18" t="str">
        <f t="shared" si="80"/>
        <v/>
      </c>
      <c r="AX198" s="18" t="str">
        <f t="shared" si="81"/>
        <v/>
      </c>
      <c r="AY198" s="18" t="str">
        <f t="shared" si="82"/>
        <v>X</v>
      </c>
      <c r="AZ198" s="18" t="str">
        <f t="shared" si="83"/>
        <v/>
      </c>
      <c r="BA198"/>
    </row>
    <row r="199" spans="1:53" ht="15.75" x14ac:dyDescent="0.5">
      <c r="A199" s="19" t="s">
        <v>416</v>
      </c>
      <c r="B199" s="19" t="s">
        <v>417</v>
      </c>
      <c r="C199" s="18" t="s">
        <v>68</v>
      </c>
      <c r="D199" s="37" t="s">
        <v>55</v>
      </c>
      <c r="E199" s="17" t="s">
        <v>104</v>
      </c>
      <c r="F199" s="15" t="s">
        <v>418</v>
      </c>
      <c r="G199" s="20" t="s">
        <v>834</v>
      </c>
      <c r="K199" s="44">
        <v>5</v>
      </c>
      <c r="L199" s="18" t="s">
        <v>85</v>
      </c>
      <c r="M199" s="44">
        <v>2</v>
      </c>
      <c r="N199" s="44">
        <v>33</v>
      </c>
      <c r="P199" s="18" t="s">
        <v>59</v>
      </c>
      <c r="R199" s="44">
        <v>1</v>
      </c>
      <c r="S199" s="44"/>
      <c r="T199" s="44"/>
      <c r="U199" s="44"/>
      <c r="V199" s="44">
        <v>1</v>
      </c>
      <c r="W199" s="44"/>
      <c r="X199" s="44">
        <v>1</v>
      </c>
      <c r="Y199" s="16"/>
      <c r="AA199" s="43">
        <f t="shared" si="64"/>
        <v>3</v>
      </c>
      <c r="AB199" s="18" t="s">
        <v>59</v>
      </c>
      <c r="AC199" s="18" t="s">
        <v>9</v>
      </c>
      <c r="AD199" s="16" t="s">
        <v>9</v>
      </c>
      <c r="AE199" s="18" t="s">
        <v>59</v>
      </c>
      <c r="AF199" s="18" t="str">
        <f t="shared" si="65"/>
        <v/>
      </c>
      <c r="AG199" s="18" t="str">
        <f t="shared" si="66"/>
        <v/>
      </c>
      <c r="AH199" s="18">
        <f t="shared" si="67"/>
        <v>0</v>
      </c>
      <c r="AI199" s="18" t="str">
        <f t="shared" si="68"/>
        <v/>
      </c>
      <c r="AJ199" s="18" t="str">
        <f t="shared" si="69"/>
        <v/>
      </c>
      <c r="AK199" s="18" t="str">
        <f>IF(Tabuľka2[[#This Row],[Total food cost]] = 3, "X", "")</f>
        <v>X</v>
      </c>
      <c r="AL199" s="18" t="str">
        <f t="shared" si="70"/>
        <v/>
      </c>
      <c r="AM199" s="18">
        <f t="shared" si="71"/>
        <v>0</v>
      </c>
      <c r="AN199" s="18" t="str">
        <f t="shared" si="72"/>
        <v/>
      </c>
      <c r="AO199" s="18" t="str">
        <f t="shared" si="73"/>
        <v/>
      </c>
      <c r="AP199" s="18" t="str">
        <f t="shared" si="74"/>
        <v/>
      </c>
      <c r="AQ199" s="18" t="str">
        <f t="shared" si="84"/>
        <v/>
      </c>
      <c r="AR199" s="18" t="str">
        <f t="shared" si="75"/>
        <v/>
      </c>
      <c r="AS199" s="18" t="str">
        <f t="shared" si="76"/>
        <v>X</v>
      </c>
      <c r="AT199" s="18" t="str">
        <f t="shared" si="77"/>
        <v/>
      </c>
      <c r="AU199" s="18" t="str">
        <f t="shared" si="78"/>
        <v/>
      </c>
      <c r="AV199" s="18" t="str">
        <f t="shared" si="79"/>
        <v>X</v>
      </c>
      <c r="AW199" s="18" t="str">
        <f t="shared" si="80"/>
        <v>X</v>
      </c>
      <c r="AX199" s="18" t="str">
        <f t="shared" si="81"/>
        <v/>
      </c>
      <c r="AY199" s="18" t="str">
        <f t="shared" si="82"/>
        <v/>
      </c>
      <c r="AZ199" s="18" t="str">
        <f t="shared" si="83"/>
        <v>X</v>
      </c>
      <c r="BA199"/>
    </row>
    <row r="200" spans="1:53" ht="15.75" x14ac:dyDescent="0.5">
      <c r="A200" s="20" t="s">
        <v>689</v>
      </c>
      <c r="B200" s="20" t="s">
        <v>690</v>
      </c>
      <c r="C200" s="18" t="s">
        <v>502</v>
      </c>
      <c r="D200" s="18" t="s">
        <v>55</v>
      </c>
      <c r="E200" s="14" t="s">
        <v>56</v>
      </c>
      <c r="F200" s="15" t="s">
        <v>57</v>
      </c>
      <c r="G200" s="20" t="s">
        <v>814</v>
      </c>
      <c r="K200" s="44">
        <v>1</v>
      </c>
      <c r="L200" s="18" t="s">
        <v>58</v>
      </c>
      <c r="M200" s="44">
        <v>3</v>
      </c>
      <c r="N200" s="44">
        <v>41</v>
      </c>
      <c r="O200" s="18" t="s">
        <v>59</v>
      </c>
      <c r="R200" s="44">
        <v>1</v>
      </c>
      <c r="S200" s="44">
        <v>1</v>
      </c>
      <c r="T200" s="44"/>
      <c r="U200" s="44"/>
      <c r="V200" s="44"/>
      <c r="W200" s="44"/>
      <c r="X200" s="44"/>
      <c r="Y200" s="16" t="s">
        <v>59</v>
      </c>
      <c r="AA200" s="43">
        <f t="shared" si="64"/>
        <v>1</v>
      </c>
      <c r="AB200" s="18" t="s">
        <v>59</v>
      </c>
      <c r="AC200" s="18" t="s">
        <v>9</v>
      </c>
      <c r="AD200" s="16" t="s">
        <v>9</v>
      </c>
      <c r="AE200" s="18" t="s">
        <v>59</v>
      </c>
      <c r="AF200" s="18" t="str">
        <f t="shared" si="65"/>
        <v>X</v>
      </c>
      <c r="AG200" s="18" t="str">
        <f t="shared" si="66"/>
        <v/>
      </c>
      <c r="AH200" s="18">
        <f t="shared" si="67"/>
        <v>0</v>
      </c>
      <c r="AI200" s="18" t="str">
        <f t="shared" si="68"/>
        <v>X</v>
      </c>
      <c r="AJ200" s="18" t="str">
        <f t="shared" si="69"/>
        <v/>
      </c>
      <c r="AK200" s="18" t="str">
        <f>IF(Tabuľka2[[#This Row],[Total food cost]] = 3, "X", "")</f>
        <v/>
      </c>
      <c r="AL200" s="18" t="str">
        <f t="shared" si="70"/>
        <v/>
      </c>
      <c r="AM200" s="18">
        <f t="shared" si="71"/>
        <v>0</v>
      </c>
      <c r="AN200" s="18" t="str">
        <f t="shared" si="72"/>
        <v/>
      </c>
      <c r="AO200" s="18" t="str">
        <f t="shared" si="73"/>
        <v/>
      </c>
      <c r="AP200" s="18" t="str">
        <f t="shared" si="74"/>
        <v>X</v>
      </c>
      <c r="AQ200" s="18" t="str">
        <f t="shared" si="84"/>
        <v/>
      </c>
      <c r="AR200" s="18" t="str">
        <f t="shared" si="75"/>
        <v>X</v>
      </c>
      <c r="AS200" s="18" t="str">
        <f t="shared" si="76"/>
        <v/>
      </c>
      <c r="AT200" s="18" t="str">
        <f t="shared" si="77"/>
        <v/>
      </c>
      <c r="AU200" s="18" t="str">
        <f t="shared" si="78"/>
        <v/>
      </c>
      <c r="AV200" s="18" t="str">
        <f t="shared" si="79"/>
        <v/>
      </c>
      <c r="AW200" s="18" t="str">
        <f t="shared" si="80"/>
        <v/>
      </c>
      <c r="AX200" s="18" t="str">
        <f t="shared" si="81"/>
        <v/>
      </c>
      <c r="AY200" s="18" t="str">
        <f t="shared" si="82"/>
        <v/>
      </c>
      <c r="AZ200" s="18" t="str">
        <f t="shared" si="83"/>
        <v/>
      </c>
      <c r="BA200"/>
    </row>
    <row r="201" spans="1:53" ht="15.75" x14ac:dyDescent="0.5">
      <c r="A201" s="19" t="s">
        <v>691</v>
      </c>
      <c r="B201" s="20" t="s">
        <v>692</v>
      </c>
      <c r="C201" s="18" t="s">
        <v>100</v>
      </c>
      <c r="D201" s="37" t="s">
        <v>55</v>
      </c>
      <c r="E201" s="14"/>
      <c r="F201" s="15" t="s">
        <v>474</v>
      </c>
      <c r="G201" s="20"/>
      <c r="K201" s="44">
        <v>3</v>
      </c>
      <c r="L201" s="18" t="s">
        <v>65</v>
      </c>
      <c r="M201" s="44">
        <v>4</v>
      </c>
      <c r="N201" s="44">
        <v>78</v>
      </c>
      <c r="Q201" s="18" t="s">
        <v>59</v>
      </c>
      <c r="R201" s="44">
        <v>1</v>
      </c>
      <c r="S201" s="44"/>
      <c r="T201" s="44">
        <v>1</v>
      </c>
      <c r="U201" s="44"/>
      <c r="V201" s="44"/>
      <c r="W201" s="44"/>
      <c r="X201" s="44"/>
      <c r="Y201" s="16"/>
      <c r="AA201" s="43">
        <f t="shared" si="64"/>
        <v>2</v>
      </c>
      <c r="AB201" s="18" t="s">
        <v>59</v>
      </c>
      <c r="AC201" s="18" t="s">
        <v>9</v>
      </c>
      <c r="AD201" s="16" t="s">
        <v>9</v>
      </c>
      <c r="AE201" s="18" t="s">
        <v>59</v>
      </c>
      <c r="AF201" s="18" t="str">
        <f t="shared" si="65"/>
        <v>X</v>
      </c>
      <c r="AG201" s="18" t="str">
        <f t="shared" si="66"/>
        <v/>
      </c>
      <c r="AH201" s="18">
        <f t="shared" si="67"/>
        <v>0</v>
      </c>
      <c r="AI201" s="18" t="str">
        <f t="shared" si="68"/>
        <v/>
      </c>
      <c r="AJ201" s="18" t="str">
        <f t="shared" si="69"/>
        <v/>
      </c>
      <c r="AK201" s="18" t="str">
        <f>IF(Tabuľka2[[#This Row],[Total food cost]] = 3, "X", "")</f>
        <v/>
      </c>
      <c r="AL201" s="18" t="str">
        <f t="shared" si="70"/>
        <v>X</v>
      </c>
      <c r="AM201" s="18">
        <f t="shared" si="71"/>
        <v>0</v>
      </c>
      <c r="AN201" s="18" t="str">
        <f t="shared" si="72"/>
        <v>X</v>
      </c>
      <c r="AO201" s="18" t="str">
        <f t="shared" si="73"/>
        <v/>
      </c>
      <c r="AP201" s="18" t="str">
        <f t="shared" si="74"/>
        <v/>
      </c>
      <c r="AQ201" s="18" t="str">
        <f t="shared" si="84"/>
        <v>X</v>
      </c>
      <c r="AR201" s="18" t="str">
        <f t="shared" si="75"/>
        <v/>
      </c>
      <c r="AS201" s="18" t="str">
        <f t="shared" si="76"/>
        <v/>
      </c>
      <c r="AT201" s="18" t="str">
        <f t="shared" si="77"/>
        <v/>
      </c>
      <c r="AU201" s="18" t="str">
        <f t="shared" si="78"/>
        <v/>
      </c>
      <c r="AV201" s="18" t="str">
        <f t="shared" si="79"/>
        <v/>
      </c>
      <c r="AW201" s="18" t="str">
        <f t="shared" si="80"/>
        <v/>
      </c>
      <c r="AX201" s="18" t="str">
        <f t="shared" si="81"/>
        <v/>
      </c>
      <c r="AY201" s="18" t="str">
        <f t="shared" si="82"/>
        <v>X</v>
      </c>
      <c r="AZ201" s="18" t="str">
        <f t="shared" si="83"/>
        <v/>
      </c>
      <c r="BA201"/>
    </row>
    <row r="202" spans="1:53" ht="15.75" x14ac:dyDescent="0.5">
      <c r="A202" s="20" t="s">
        <v>693</v>
      </c>
      <c r="B202" s="20" t="s">
        <v>694</v>
      </c>
      <c r="C202" s="18" t="s">
        <v>502</v>
      </c>
      <c r="D202" s="37" t="s">
        <v>55</v>
      </c>
      <c r="E202" s="14" t="s">
        <v>56</v>
      </c>
      <c r="F202" s="15" t="s">
        <v>369</v>
      </c>
      <c r="G202" s="20" t="s">
        <v>814</v>
      </c>
      <c r="K202" s="44">
        <v>2</v>
      </c>
      <c r="L202" s="18" t="s">
        <v>58</v>
      </c>
      <c r="M202" s="44">
        <v>3</v>
      </c>
      <c r="N202" s="44">
        <v>23</v>
      </c>
      <c r="O202" s="18" t="s">
        <v>59</v>
      </c>
      <c r="R202" s="44">
        <v>1</v>
      </c>
      <c r="S202" s="44">
        <v>1</v>
      </c>
      <c r="T202" s="44"/>
      <c r="U202" s="44"/>
      <c r="V202" s="44"/>
      <c r="W202" s="44"/>
      <c r="X202" s="44"/>
      <c r="Y202" s="16" t="s">
        <v>59</v>
      </c>
      <c r="AA202" s="43">
        <f t="shared" si="64"/>
        <v>1</v>
      </c>
      <c r="AB202" s="18" t="s">
        <v>59</v>
      </c>
      <c r="AC202" s="18" t="s">
        <v>9</v>
      </c>
      <c r="AD202" s="16" t="s">
        <v>9</v>
      </c>
      <c r="AE202" s="18" t="s">
        <v>59</v>
      </c>
      <c r="AF202" s="18" t="str">
        <f t="shared" si="65"/>
        <v>X</v>
      </c>
      <c r="AG202" s="18" t="str">
        <f t="shared" si="66"/>
        <v/>
      </c>
      <c r="AH202" s="18">
        <f t="shared" si="67"/>
        <v>0</v>
      </c>
      <c r="AI202" s="18" t="str">
        <f t="shared" si="68"/>
        <v>X</v>
      </c>
      <c r="AJ202" s="18" t="str">
        <f t="shared" si="69"/>
        <v/>
      </c>
      <c r="AK202" s="18" t="str">
        <f>IF(Tabuľka2[[#This Row],[Total food cost]] = 3, "X", "")</f>
        <v/>
      </c>
      <c r="AL202" s="18" t="str">
        <f t="shared" si="70"/>
        <v/>
      </c>
      <c r="AM202" s="18">
        <f t="shared" si="71"/>
        <v>0</v>
      </c>
      <c r="AN202" s="18" t="str">
        <f t="shared" si="72"/>
        <v/>
      </c>
      <c r="AO202" s="18" t="str">
        <f t="shared" si="73"/>
        <v/>
      </c>
      <c r="AP202" s="18" t="str">
        <f t="shared" si="74"/>
        <v>X</v>
      </c>
      <c r="AQ202" s="18" t="str">
        <f t="shared" si="84"/>
        <v/>
      </c>
      <c r="AR202" s="18" t="str">
        <f t="shared" si="75"/>
        <v>X</v>
      </c>
      <c r="AS202" s="18" t="str">
        <f t="shared" si="76"/>
        <v/>
      </c>
      <c r="AT202" s="18" t="str">
        <f t="shared" si="77"/>
        <v>X</v>
      </c>
      <c r="AU202" s="18" t="str">
        <f t="shared" si="78"/>
        <v/>
      </c>
      <c r="AV202" s="18" t="str">
        <f t="shared" si="79"/>
        <v/>
      </c>
      <c r="AW202" s="18" t="str">
        <f t="shared" si="80"/>
        <v/>
      </c>
      <c r="AX202" s="18" t="str">
        <f t="shared" si="81"/>
        <v/>
      </c>
      <c r="AY202" s="18" t="str">
        <f t="shared" si="82"/>
        <v/>
      </c>
      <c r="AZ202" s="18" t="str">
        <f t="shared" si="83"/>
        <v/>
      </c>
      <c r="BA202"/>
    </row>
    <row r="203" spans="1:53" ht="15.75" x14ac:dyDescent="0.5">
      <c r="A203" s="20" t="s">
        <v>695</v>
      </c>
      <c r="B203" s="20" t="s">
        <v>696</v>
      </c>
      <c r="C203" s="18" t="s">
        <v>502</v>
      </c>
      <c r="D203" s="18" t="s">
        <v>83</v>
      </c>
      <c r="E203" s="14" t="s">
        <v>116</v>
      </c>
      <c r="F203" s="20" t="s">
        <v>147</v>
      </c>
      <c r="G203" s="20" t="s">
        <v>830</v>
      </c>
      <c r="J203" s="18" t="s">
        <v>59</v>
      </c>
      <c r="K203" s="44">
        <v>4</v>
      </c>
      <c r="L203" s="18" t="s">
        <v>58</v>
      </c>
      <c r="M203" s="44">
        <v>2</v>
      </c>
      <c r="N203" s="44">
        <v>36</v>
      </c>
      <c r="O203" s="18" t="s">
        <v>59</v>
      </c>
      <c r="R203" s="44">
        <v>1</v>
      </c>
      <c r="S203" s="44"/>
      <c r="T203" s="44"/>
      <c r="U203" s="44">
        <v>1</v>
      </c>
      <c r="V203" s="44"/>
      <c r="W203" s="44"/>
      <c r="X203" s="44"/>
      <c r="Y203" s="16"/>
      <c r="AA203" s="43">
        <f t="shared" si="64"/>
        <v>2</v>
      </c>
      <c r="AB203" s="18" t="s">
        <v>9</v>
      </c>
      <c r="AC203" s="18" t="s">
        <v>9</v>
      </c>
      <c r="AD203" s="16" t="s">
        <v>9</v>
      </c>
      <c r="AE203" s="18" t="s">
        <v>59</v>
      </c>
      <c r="AF203" s="18" t="str">
        <f t="shared" si="65"/>
        <v/>
      </c>
      <c r="AG203" s="18" t="str">
        <f t="shared" si="66"/>
        <v/>
      </c>
      <c r="AH203" s="18">
        <f t="shared" si="67"/>
        <v>0</v>
      </c>
      <c r="AI203" s="18" t="str">
        <f t="shared" si="68"/>
        <v/>
      </c>
      <c r="AJ203" s="18" t="str">
        <f t="shared" si="69"/>
        <v/>
      </c>
      <c r="AK203" s="18" t="str">
        <f>IF(Tabuľka2[[#This Row],[Total food cost]] = 3, "X", "")</f>
        <v/>
      </c>
      <c r="AL203" s="18" t="str">
        <f t="shared" si="70"/>
        <v/>
      </c>
      <c r="AM203" s="18">
        <f t="shared" si="71"/>
        <v>0</v>
      </c>
      <c r="AN203" s="18" t="str">
        <f t="shared" si="72"/>
        <v/>
      </c>
      <c r="AO203" s="18" t="str">
        <f t="shared" si="73"/>
        <v/>
      </c>
      <c r="AP203" s="18" t="str">
        <f t="shared" si="74"/>
        <v>X</v>
      </c>
      <c r="AQ203" s="18" t="str">
        <f t="shared" si="84"/>
        <v/>
      </c>
      <c r="AR203" s="18" t="str">
        <f t="shared" si="75"/>
        <v>X</v>
      </c>
      <c r="AS203" s="18" t="str">
        <f t="shared" si="76"/>
        <v/>
      </c>
      <c r="AT203" s="18" t="str">
        <f t="shared" si="77"/>
        <v/>
      </c>
      <c r="AU203" s="18" t="str">
        <f t="shared" si="78"/>
        <v/>
      </c>
      <c r="AV203" s="18" t="str">
        <f t="shared" si="79"/>
        <v/>
      </c>
      <c r="AW203" s="18" t="str">
        <f t="shared" si="80"/>
        <v/>
      </c>
      <c r="AX203" s="18" t="str">
        <f t="shared" si="81"/>
        <v>X</v>
      </c>
      <c r="AY203" s="18" t="str">
        <f t="shared" si="82"/>
        <v/>
      </c>
      <c r="AZ203" s="18" t="str">
        <f t="shared" si="83"/>
        <v/>
      </c>
      <c r="BA203"/>
    </row>
    <row r="204" spans="1:53" ht="15.75" x14ac:dyDescent="0.5">
      <c r="A204" s="19" t="s">
        <v>475</v>
      </c>
      <c r="B204" s="19" t="s">
        <v>476</v>
      </c>
      <c r="C204" s="18" t="s">
        <v>477</v>
      </c>
      <c r="D204" s="37" t="s">
        <v>83</v>
      </c>
      <c r="E204" s="17"/>
      <c r="F204" s="22" t="s">
        <v>478</v>
      </c>
      <c r="G204" s="20"/>
      <c r="J204" s="18" t="s">
        <v>59</v>
      </c>
      <c r="K204" s="44">
        <v>7</v>
      </c>
      <c r="L204" s="18" t="s">
        <v>65</v>
      </c>
      <c r="M204" s="44">
        <v>1</v>
      </c>
      <c r="N204" s="44">
        <v>235</v>
      </c>
      <c r="Q204" s="18" t="s">
        <v>59</v>
      </c>
      <c r="R204" s="44">
        <v>1</v>
      </c>
      <c r="S204" s="44">
        <v>1</v>
      </c>
      <c r="T204" s="44">
        <v>1</v>
      </c>
      <c r="U204" s="44"/>
      <c r="V204" s="44"/>
      <c r="W204" s="44"/>
      <c r="X204" s="44"/>
      <c r="Y204" s="16"/>
      <c r="AA204" s="43">
        <f t="shared" si="64"/>
        <v>3</v>
      </c>
      <c r="AB204" s="18" t="s">
        <v>59</v>
      </c>
      <c r="AC204" s="18" t="s">
        <v>9</v>
      </c>
      <c r="AD204" s="16" t="s">
        <v>9</v>
      </c>
      <c r="AE204" s="18" t="s">
        <v>59</v>
      </c>
      <c r="AF204" s="18" t="str">
        <f t="shared" si="65"/>
        <v/>
      </c>
      <c r="AG204" s="18" t="str">
        <f t="shared" si="66"/>
        <v/>
      </c>
      <c r="AH204" s="18">
        <f t="shared" si="67"/>
        <v>0</v>
      </c>
      <c r="AI204" s="18" t="str">
        <f t="shared" si="68"/>
        <v>X</v>
      </c>
      <c r="AJ204" s="18" t="str">
        <f t="shared" si="69"/>
        <v/>
      </c>
      <c r="AK204" s="18" t="str">
        <f>IF(Tabuľka2[[#This Row],[Total food cost]] = 3, "X", "")</f>
        <v>X</v>
      </c>
      <c r="AL204" s="18" t="str">
        <f t="shared" si="70"/>
        <v>X</v>
      </c>
      <c r="AM204" s="18">
        <f t="shared" si="71"/>
        <v>0</v>
      </c>
      <c r="AN204" s="18" t="str">
        <f t="shared" si="72"/>
        <v>X</v>
      </c>
      <c r="AO204" s="18" t="str">
        <f t="shared" si="73"/>
        <v/>
      </c>
      <c r="AP204" s="18" t="str">
        <f t="shared" si="74"/>
        <v/>
      </c>
      <c r="AQ204" s="18" t="str">
        <f t="shared" si="84"/>
        <v>X</v>
      </c>
      <c r="AR204" s="18" t="str">
        <f t="shared" si="75"/>
        <v/>
      </c>
      <c r="AS204" s="18" t="str">
        <f t="shared" si="76"/>
        <v/>
      </c>
      <c r="AT204" s="18" t="str">
        <f t="shared" si="77"/>
        <v/>
      </c>
      <c r="AU204" s="18" t="str">
        <f t="shared" si="78"/>
        <v/>
      </c>
      <c r="AV204" s="18" t="str">
        <f t="shared" si="79"/>
        <v/>
      </c>
      <c r="AW204" s="18" t="str">
        <f t="shared" si="80"/>
        <v/>
      </c>
      <c r="AX204" s="18" t="str">
        <f t="shared" si="81"/>
        <v/>
      </c>
      <c r="AY204" s="18" t="str">
        <f t="shared" si="82"/>
        <v>X</v>
      </c>
      <c r="AZ204" s="18" t="str">
        <f t="shared" si="83"/>
        <v/>
      </c>
      <c r="BA204"/>
    </row>
    <row r="205" spans="1:53" ht="15.75" x14ac:dyDescent="0.5">
      <c r="A205" s="20" t="s">
        <v>697</v>
      </c>
      <c r="B205" s="20" t="s">
        <v>698</v>
      </c>
      <c r="C205" s="18" t="s">
        <v>502</v>
      </c>
      <c r="D205" s="37" t="s">
        <v>83</v>
      </c>
      <c r="E205" s="14" t="s">
        <v>116</v>
      </c>
      <c r="F205" s="15" t="s">
        <v>491</v>
      </c>
      <c r="G205" s="20" t="s">
        <v>831</v>
      </c>
      <c r="K205" s="44">
        <v>3</v>
      </c>
      <c r="L205" s="18" t="s">
        <v>97</v>
      </c>
      <c r="M205" s="44">
        <v>2</v>
      </c>
      <c r="N205" s="44">
        <v>25</v>
      </c>
      <c r="O205" s="18" t="s">
        <v>59</v>
      </c>
      <c r="R205" s="44">
        <v>1</v>
      </c>
      <c r="S205" s="44"/>
      <c r="T205" s="44"/>
      <c r="U205" s="44">
        <v>1</v>
      </c>
      <c r="V205" s="44"/>
      <c r="W205" s="44"/>
      <c r="X205" s="44"/>
      <c r="Y205" s="16" t="s">
        <v>59</v>
      </c>
      <c r="AA205" s="43">
        <f t="shared" si="64"/>
        <v>1</v>
      </c>
      <c r="AB205" s="18" t="s">
        <v>59</v>
      </c>
      <c r="AC205" s="18" t="s">
        <v>9</v>
      </c>
      <c r="AD205" s="16" t="s">
        <v>9</v>
      </c>
      <c r="AE205" s="18" t="s">
        <v>59</v>
      </c>
      <c r="AF205" s="18" t="str">
        <f t="shared" si="65"/>
        <v>X</v>
      </c>
      <c r="AG205" s="18" t="str">
        <f t="shared" si="66"/>
        <v/>
      </c>
      <c r="AH205" s="18">
        <f t="shared" si="67"/>
        <v>0</v>
      </c>
      <c r="AI205" s="18" t="str">
        <f t="shared" si="68"/>
        <v/>
      </c>
      <c r="AJ205" s="18" t="str">
        <f t="shared" si="69"/>
        <v/>
      </c>
      <c r="AK205" s="18" t="str">
        <f>IF(Tabuľka2[[#This Row],[Total food cost]] = 3, "X", "")</f>
        <v/>
      </c>
      <c r="AL205" s="18" t="str">
        <f t="shared" si="70"/>
        <v>X</v>
      </c>
      <c r="AM205" s="18">
        <f t="shared" si="71"/>
        <v>0</v>
      </c>
      <c r="AN205" s="18" t="str">
        <f t="shared" si="72"/>
        <v/>
      </c>
      <c r="AO205" s="18" t="str">
        <f t="shared" si="73"/>
        <v/>
      </c>
      <c r="AP205" s="18" t="str">
        <f t="shared" si="74"/>
        <v>X</v>
      </c>
      <c r="AQ205" s="18" t="str">
        <f t="shared" si="84"/>
        <v/>
      </c>
      <c r="AR205" s="18" t="str">
        <f t="shared" si="75"/>
        <v>X</v>
      </c>
      <c r="AS205" s="18" t="str">
        <f t="shared" si="76"/>
        <v/>
      </c>
      <c r="AT205" s="18" t="str">
        <f t="shared" si="77"/>
        <v>X</v>
      </c>
      <c r="AU205" s="18" t="str">
        <f t="shared" si="78"/>
        <v>X</v>
      </c>
      <c r="AV205" s="18" t="str">
        <f t="shared" si="79"/>
        <v/>
      </c>
      <c r="AW205" s="18" t="str">
        <f t="shared" si="80"/>
        <v/>
      </c>
      <c r="AX205" s="18" t="str">
        <f t="shared" si="81"/>
        <v>X</v>
      </c>
      <c r="AY205" s="18" t="str">
        <f t="shared" si="82"/>
        <v/>
      </c>
      <c r="AZ205" s="18" t="str">
        <f t="shared" si="83"/>
        <v>X</v>
      </c>
      <c r="BA205"/>
    </row>
    <row r="206" spans="1:53" ht="15.75" x14ac:dyDescent="0.5">
      <c r="A206" s="20" t="s">
        <v>699</v>
      </c>
      <c r="B206" s="20" t="s">
        <v>700</v>
      </c>
      <c r="C206" s="18" t="s">
        <v>502</v>
      </c>
      <c r="D206" s="37" t="s">
        <v>55</v>
      </c>
      <c r="E206" s="14" t="s">
        <v>56</v>
      </c>
      <c r="F206" s="15" t="s">
        <v>57</v>
      </c>
      <c r="G206" s="20" t="s">
        <v>814</v>
      </c>
      <c r="K206" s="44">
        <v>4</v>
      </c>
      <c r="L206" s="18" t="s">
        <v>58</v>
      </c>
      <c r="M206" s="44">
        <v>3</v>
      </c>
      <c r="N206" s="44">
        <v>43</v>
      </c>
      <c r="O206" s="18" t="s">
        <v>59</v>
      </c>
      <c r="P206" s="18" t="s">
        <v>59</v>
      </c>
      <c r="Q206" s="18" t="s">
        <v>59</v>
      </c>
      <c r="R206" s="44">
        <v>1</v>
      </c>
      <c r="S206" s="44">
        <v>1</v>
      </c>
      <c r="T206" s="44"/>
      <c r="U206" s="44"/>
      <c r="V206" s="44"/>
      <c r="W206" s="44"/>
      <c r="X206" s="44">
        <v>1</v>
      </c>
      <c r="Y206" s="16"/>
      <c r="AA206" s="43">
        <f t="shared" si="64"/>
        <v>3</v>
      </c>
      <c r="AB206" s="18" t="s">
        <v>59</v>
      </c>
      <c r="AC206" s="18" t="s">
        <v>9</v>
      </c>
      <c r="AD206" s="16" t="s">
        <v>9</v>
      </c>
      <c r="AE206" s="18" t="s">
        <v>59</v>
      </c>
      <c r="AF206" s="18" t="str">
        <f t="shared" si="65"/>
        <v/>
      </c>
      <c r="AG206" s="18" t="str">
        <f t="shared" si="66"/>
        <v>X</v>
      </c>
      <c r="AH206" s="18">
        <f t="shared" si="67"/>
        <v>0</v>
      </c>
      <c r="AI206" s="18" t="str">
        <f t="shared" si="68"/>
        <v>X</v>
      </c>
      <c r="AJ206" s="18" t="str">
        <f t="shared" si="69"/>
        <v/>
      </c>
      <c r="AK206" s="18" t="str">
        <f>IF(Tabuľka2[[#This Row],[Total food cost]] = 3, "X", "")</f>
        <v>X</v>
      </c>
      <c r="AL206" s="18" t="str">
        <f t="shared" si="70"/>
        <v/>
      </c>
      <c r="AM206" s="18">
        <f t="shared" si="71"/>
        <v>0</v>
      </c>
      <c r="AN206" s="18" t="str">
        <f t="shared" si="72"/>
        <v/>
      </c>
      <c r="AO206" s="18" t="str">
        <f t="shared" si="73"/>
        <v/>
      </c>
      <c r="AP206" s="18" t="str">
        <f t="shared" si="74"/>
        <v/>
      </c>
      <c r="AQ206" s="18" t="str">
        <f t="shared" si="84"/>
        <v/>
      </c>
      <c r="AR206" s="18" t="str">
        <f t="shared" si="75"/>
        <v>X</v>
      </c>
      <c r="AS206" s="18" t="str">
        <f t="shared" si="76"/>
        <v>X</v>
      </c>
      <c r="AT206" s="18" t="str">
        <f t="shared" si="77"/>
        <v/>
      </c>
      <c r="AU206" s="18" t="str">
        <f t="shared" si="78"/>
        <v/>
      </c>
      <c r="AV206" s="18" t="str">
        <f t="shared" si="79"/>
        <v/>
      </c>
      <c r="AW206" s="18" t="str">
        <f t="shared" si="80"/>
        <v/>
      </c>
      <c r="AX206" s="18" t="str">
        <f t="shared" si="81"/>
        <v/>
      </c>
      <c r="AY206" s="18" t="str">
        <f t="shared" si="82"/>
        <v/>
      </c>
      <c r="AZ206" s="18" t="str">
        <f t="shared" si="83"/>
        <v/>
      </c>
      <c r="BA206"/>
    </row>
    <row r="207" spans="1:53" ht="15.75" x14ac:dyDescent="0.5">
      <c r="A207" s="19" t="s">
        <v>421</v>
      </c>
      <c r="B207" s="19" t="s">
        <v>422</v>
      </c>
      <c r="C207" s="18" t="s">
        <v>68</v>
      </c>
      <c r="D207" s="37" t="s">
        <v>55</v>
      </c>
      <c r="E207" s="17" t="s">
        <v>63</v>
      </c>
      <c r="F207" s="15" t="s">
        <v>423</v>
      </c>
      <c r="G207" s="20"/>
      <c r="K207" s="44">
        <v>1</v>
      </c>
      <c r="L207" s="18" t="s">
        <v>65</v>
      </c>
      <c r="M207" s="44">
        <v>6</v>
      </c>
      <c r="N207" s="44">
        <v>48</v>
      </c>
      <c r="P207" s="18" t="s">
        <v>59</v>
      </c>
      <c r="R207" s="44"/>
      <c r="S207" s="44">
        <v>3</v>
      </c>
      <c r="T207" s="44"/>
      <c r="U207" s="44"/>
      <c r="V207" s="44"/>
      <c r="W207" s="44"/>
      <c r="X207" s="44"/>
      <c r="Y207" s="16"/>
      <c r="AA207" s="43">
        <f t="shared" si="64"/>
        <v>3</v>
      </c>
      <c r="AB207" s="18" t="s">
        <v>59</v>
      </c>
      <c r="AC207" s="18" t="s">
        <v>9</v>
      </c>
      <c r="AD207" s="16" t="s">
        <v>9</v>
      </c>
      <c r="AE207" s="18" t="s">
        <v>59</v>
      </c>
      <c r="AF207" s="18" t="str">
        <f t="shared" si="65"/>
        <v>X</v>
      </c>
      <c r="AG207" s="18" t="str">
        <f t="shared" si="66"/>
        <v/>
      </c>
      <c r="AH207" s="18">
        <f t="shared" si="67"/>
        <v>0</v>
      </c>
      <c r="AI207" s="18" t="str">
        <f t="shared" si="68"/>
        <v>X</v>
      </c>
      <c r="AJ207" s="18" t="str">
        <f t="shared" si="69"/>
        <v/>
      </c>
      <c r="AK207" s="18" t="str">
        <f>IF(Tabuľka2[[#This Row],[Total food cost]] = 3, "X", "")</f>
        <v>X</v>
      </c>
      <c r="AL207" s="18" t="str">
        <f t="shared" si="70"/>
        <v>X</v>
      </c>
      <c r="AM207" s="18">
        <f t="shared" si="71"/>
        <v>0</v>
      </c>
      <c r="AN207" s="18" t="str">
        <f t="shared" si="72"/>
        <v/>
      </c>
      <c r="AO207" s="18" t="str">
        <f t="shared" si="73"/>
        <v/>
      </c>
      <c r="AP207" s="18" t="str">
        <f t="shared" si="74"/>
        <v/>
      </c>
      <c r="AQ207" s="18" t="str">
        <f t="shared" si="84"/>
        <v/>
      </c>
      <c r="AR207" s="18" t="str">
        <f t="shared" si="75"/>
        <v/>
      </c>
      <c r="AS207" s="18" t="str">
        <f t="shared" si="76"/>
        <v/>
      </c>
      <c r="AT207" s="18" t="str">
        <f t="shared" si="77"/>
        <v/>
      </c>
      <c r="AU207" s="18" t="str">
        <f t="shared" si="78"/>
        <v/>
      </c>
      <c r="AV207" s="18" t="str">
        <f t="shared" si="79"/>
        <v>X</v>
      </c>
      <c r="AW207" s="18" t="str">
        <f t="shared" si="80"/>
        <v/>
      </c>
      <c r="AX207" s="18" t="str">
        <f t="shared" si="81"/>
        <v/>
      </c>
      <c r="AY207" s="18" t="str">
        <f t="shared" si="82"/>
        <v/>
      </c>
      <c r="AZ207" s="18" t="str">
        <f t="shared" si="83"/>
        <v/>
      </c>
      <c r="BA207"/>
    </row>
    <row r="208" spans="1:53" ht="15.75" x14ac:dyDescent="0.5">
      <c r="A208" s="17" t="s">
        <v>701</v>
      </c>
      <c r="B208" s="14" t="s">
        <v>702</v>
      </c>
      <c r="C208" s="18" t="s">
        <v>502</v>
      </c>
      <c r="D208" s="37" t="s">
        <v>55</v>
      </c>
      <c r="E208" s="14" t="s">
        <v>88</v>
      </c>
      <c r="F208" s="15" t="s">
        <v>748</v>
      </c>
      <c r="G208" s="20" t="s">
        <v>826</v>
      </c>
      <c r="H208" s="18" t="s">
        <v>59</v>
      </c>
      <c r="K208" s="44">
        <v>3</v>
      </c>
      <c r="L208" s="18" t="s">
        <v>73</v>
      </c>
      <c r="M208" s="44">
        <v>2</v>
      </c>
      <c r="N208" s="44">
        <v>102</v>
      </c>
      <c r="O208" s="18" t="s">
        <v>59</v>
      </c>
      <c r="R208" s="44"/>
      <c r="S208" s="44"/>
      <c r="T208" s="44"/>
      <c r="U208" s="44"/>
      <c r="V208" s="44">
        <v>1</v>
      </c>
      <c r="W208" s="44"/>
      <c r="X208" s="44"/>
      <c r="Y208" s="16"/>
      <c r="AA208" s="43">
        <f t="shared" si="64"/>
        <v>1</v>
      </c>
      <c r="AB208" s="18" t="s">
        <v>59</v>
      </c>
      <c r="AC208" s="18" t="s">
        <v>9</v>
      </c>
      <c r="AD208" s="16" t="s">
        <v>9</v>
      </c>
      <c r="AE208" s="18" t="s">
        <v>59</v>
      </c>
      <c r="AF208" s="18" t="str">
        <f t="shared" si="65"/>
        <v>X</v>
      </c>
      <c r="AG208" s="18" t="str">
        <f t="shared" si="66"/>
        <v/>
      </c>
      <c r="AH208" s="18">
        <f t="shared" si="67"/>
        <v>0</v>
      </c>
      <c r="AI208" s="18" t="str">
        <f t="shared" si="68"/>
        <v/>
      </c>
      <c r="AJ208" s="18" t="str">
        <f t="shared" si="69"/>
        <v>X</v>
      </c>
      <c r="AK208" s="18" t="str">
        <f>IF(Tabuľka2[[#This Row],[Total food cost]] = 3, "X", "")</f>
        <v/>
      </c>
      <c r="AL208" s="18" t="str">
        <f t="shared" si="70"/>
        <v/>
      </c>
      <c r="AM208" s="18" t="str">
        <f t="shared" si="71"/>
        <v>X</v>
      </c>
      <c r="AN208" s="18" t="str">
        <f t="shared" si="72"/>
        <v/>
      </c>
      <c r="AO208" s="18" t="str">
        <f t="shared" si="73"/>
        <v/>
      </c>
      <c r="AP208" s="18" t="str">
        <f t="shared" si="74"/>
        <v>X</v>
      </c>
      <c r="AQ208" s="18" t="str">
        <f t="shared" si="84"/>
        <v>X</v>
      </c>
      <c r="AR208" s="18" t="str">
        <f t="shared" si="75"/>
        <v/>
      </c>
      <c r="AS208" s="18" t="str">
        <f t="shared" si="76"/>
        <v/>
      </c>
      <c r="AT208" s="18" t="str">
        <f t="shared" si="77"/>
        <v/>
      </c>
      <c r="AU208" s="18" t="str">
        <f t="shared" si="78"/>
        <v>X</v>
      </c>
      <c r="AV208" s="18" t="str">
        <f t="shared" si="79"/>
        <v/>
      </c>
      <c r="AW208" s="18" t="str">
        <f t="shared" si="80"/>
        <v>X</v>
      </c>
      <c r="AX208" s="18" t="str">
        <f t="shared" si="81"/>
        <v/>
      </c>
      <c r="AY208" s="18" t="str">
        <f t="shared" si="82"/>
        <v/>
      </c>
      <c r="AZ208" s="18" t="str">
        <f t="shared" si="83"/>
        <v/>
      </c>
      <c r="BA208"/>
    </row>
    <row r="209" spans="1:53" ht="15.75" x14ac:dyDescent="0.5">
      <c r="A209" s="20" t="s">
        <v>703</v>
      </c>
      <c r="B209" s="20" t="s">
        <v>704</v>
      </c>
      <c r="C209" s="18" t="s">
        <v>502</v>
      </c>
      <c r="D209" s="37" t="s">
        <v>55</v>
      </c>
      <c r="E209" s="14" t="s">
        <v>88</v>
      </c>
      <c r="F209" s="20" t="s">
        <v>186</v>
      </c>
      <c r="G209" s="20" t="s">
        <v>826</v>
      </c>
      <c r="H209" s="18" t="s">
        <v>59</v>
      </c>
      <c r="K209" s="44">
        <v>5</v>
      </c>
      <c r="L209" s="18" t="s">
        <v>73</v>
      </c>
      <c r="M209" s="44">
        <v>2</v>
      </c>
      <c r="N209" s="44">
        <v>124</v>
      </c>
      <c r="O209" s="18" t="s">
        <v>59</v>
      </c>
      <c r="P209" s="18" t="s">
        <v>59</v>
      </c>
      <c r="Q209" s="18" t="s">
        <v>59</v>
      </c>
      <c r="R209" s="44"/>
      <c r="S209" s="44"/>
      <c r="T209" s="44"/>
      <c r="U209" s="44"/>
      <c r="V209" s="44">
        <v>2</v>
      </c>
      <c r="W209" s="44"/>
      <c r="X209" s="44"/>
      <c r="Y209" s="16"/>
      <c r="AA209" s="43">
        <f t="shared" si="64"/>
        <v>2</v>
      </c>
      <c r="AB209" s="18" t="s">
        <v>59</v>
      </c>
      <c r="AC209" s="18" t="s">
        <v>9</v>
      </c>
      <c r="AD209" s="16" t="s">
        <v>9</v>
      </c>
      <c r="AE209" s="18" t="s">
        <v>59</v>
      </c>
      <c r="AF209" s="18" t="str">
        <f t="shared" si="65"/>
        <v/>
      </c>
      <c r="AG209" s="18" t="str">
        <f t="shared" si="66"/>
        <v>X</v>
      </c>
      <c r="AH209" s="18">
        <f t="shared" si="67"/>
        <v>0</v>
      </c>
      <c r="AI209" s="18" t="str">
        <f t="shared" si="68"/>
        <v/>
      </c>
      <c r="AJ209" s="18" t="str">
        <f t="shared" si="69"/>
        <v>X</v>
      </c>
      <c r="AK209" s="18" t="str">
        <f>IF(Tabuľka2[[#This Row],[Total food cost]] = 3, "X", "")</f>
        <v/>
      </c>
      <c r="AL209" s="18" t="str">
        <f t="shared" si="70"/>
        <v/>
      </c>
      <c r="AM209" s="18" t="str">
        <f t="shared" si="71"/>
        <v>X</v>
      </c>
      <c r="AN209" s="18" t="str">
        <f t="shared" si="72"/>
        <v/>
      </c>
      <c r="AO209" s="18" t="str">
        <f t="shared" si="73"/>
        <v/>
      </c>
      <c r="AP209" s="18" t="str">
        <f t="shared" si="74"/>
        <v/>
      </c>
      <c r="AQ209" s="18" t="str">
        <f t="shared" si="84"/>
        <v>X</v>
      </c>
      <c r="AR209" s="18" t="str">
        <f t="shared" si="75"/>
        <v/>
      </c>
      <c r="AS209" s="18" t="str">
        <f t="shared" si="76"/>
        <v/>
      </c>
      <c r="AT209" s="18" t="str">
        <f t="shared" si="77"/>
        <v/>
      </c>
      <c r="AU209" s="18" t="str">
        <f t="shared" si="78"/>
        <v>X</v>
      </c>
      <c r="AV209" s="18" t="str">
        <f t="shared" si="79"/>
        <v/>
      </c>
      <c r="AW209" s="18" t="str">
        <f t="shared" si="80"/>
        <v>X</v>
      </c>
      <c r="AX209" s="18" t="str">
        <f t="shared" si="81"/>
        <v/>
      </c>
      <c r="AY209" s="18" t="str">
        <f t="shared" si="82"/>
        <v/>
      </c>
      <c r="AZ209" s="18" t="str">
        <f t="shared" si="83"/>
        <v/>
      </c>
      <c r="BA209"/>
    </row>
    <row r="210" spans="1:53" ht="15.75" x14ac:dyDescent="0.5">
      <c r="A210" s="20" t="s">
        <v>705</v>
      </c>
      <c r="B210" s="20" t="s">
        <v>706</v>
      </c>
      <c r="C210" s="18" t="s">
        <v>502</v>
      </c>
      <c r="D210" s="37" t="s">
        <v>55</v>
      </c>
      <c r="E210" s="14" t="s">
        <v>10</v>
      </c>
      <c r="F210" s="15" t="s">
        <v>309</v>
      </c>
      <c r="G210" s="20" t="s">
        <v>824</v>
      </c>
      <c r="I210" s="18" t="s">
        <v>59</v>
      </c>
      <c r="K210" s="44">
        <v>2</v>
      </c>
      <c r="L210" s="18" t="s">
        <v>85</v>
      </c>
      <c r="M210" s="44">
        <v>3</v>
      </c>
      <c r="N210" s="44">
        <v>33</v>
      </c>
      <c r="P210" s="18" t="s">
        <v>59</v>
      </c>
      <c r="Q210" s="18" t="s">
        <v>59</v>
      </c>
      <c r="R210" s="44"/>
      <c r="S210" s="44">
        <v>1</v>
      </c>
      <c r="T210" s="44"/>
      <c r="U210" s="44"/>
      <c r="V210" s="44"/>
      <c r="W210" s="44"/>
      <c r="X210" s="44"/>
      <c r="Y210" s="16"/>
      <c r="AA210" s="43">
        <f t="shared" si="64"/>
        <v>1</v>
      </c>
      <c r="AB210" s="18" t="s">
        <v>59</v>
      </c>
      <c r="AC210" s="18" t="s">
        <v>9</v>
      </c>
      <c r="AD210" s="16" t="s">
        <v>9</v>
      </c>
      <c r="AE210" s="18" t="s">
        <v>59</v>
      </c>
      <c r="AF210" s="18" t="str">
        <f t="shared" si="65"/>
        <v>X</v>
      </c>
      <c r="AG210" s="18" t="str">
        <f t="shared" si="66"/>
        <v>X</v>
      </c>
      <c r="AH210" s="18" t="str">
        <f t="shared" si="67"/>
        <v>X</v>
      </c>
      <c r="AI210" s="18" t="str">
        <f t="shared" si="68"/>
        <v>X</v>
      </c>
      <c r="AJ210" s="18" t="str">
        <f t="shared" si="69"/>
        <v>X</v>
      </c>
      <c r="AK210" s="18" t="str">
        <f>IF(Tabuľka2[[#This Row],[Total food cost]] = 3, "X", "")</f>
        <v/>
      </c>
      <c r="AL210" s="18" t="str">
        <f t="shared" si="70"/>
        <v/>
      </c>
      <c r="AM210" s="18">
        <f t="shared" si="71"/>
        <v>0</v>
      </c>
      <c r="AN210" s="18" t="str">
        <f t="shared" si="72"/>
        <v/>
      </c>
      <c r="AO210" s="18" t="str">
        <f t="shared" si="73"/>
        <v/>
      </c>
      <c r="AP210" s="18" t="str">
        <f t="shared" si="74"/>
        <v/>
      </c>
      <c r="AQ210" s="18" t="str">
        <f t="shared" si="84"/>
        <v/>
      </c>
      <c r="AR210" s="18" t="str">
        <f t="shared" si="75"/>
        <v/>
      </c>
      <c r="AS210" s="18" t="str">
        <f t="shared" si="76"/>
        <v/>
      </c>
      <c r="AT210" s="18" t="str">
        <f t="shared" si="77"/>
        <v/>
      </c>
      <c r="AU210" s="18" t="str">
        <f t="shared" si="78"/>
        <v/>
      </c>
      <c r="AV210" s="18" t="str">
        <f t="shared" si="79"/>
        <v/>
      </c>
      <c r="AW210" s="18" t="str">
        <f t="shared" si="80"/>
        <v/>
      </c>
      <c r="AX210" s="18" t="str">
        <f t="shared" si="81"/>
        <v/>
      </c>
      <c r="AY210" s="18" t="str">
        <f t="shared" si="82"/>
        <v/>
      </c>
      <c r="AZ210" s="18" t="str">
        <f t="shared" si="83"/>
        <v>X</v>
      </c>
      <c r="BA210"/>
    </row>
    <row r="211" spans="1:53" ht="15.75" x14ac:dyDescent="0.5">
      <c r="A211" s="20" t="s">
        <v>707</v>
      </c>
      <c r="B211" s="20" t="s">
        <v>708</v>
      </c>
      <c r="C211" s="18" t="s">
        <v>502</v>
      </c>
      <c r="D211" s="37" t="s">
        <v>55</v>
      </c>
      <c r="E211" s="14" t="s">
        <v>10</v>
      </c>
      <c r="F211" s="15" t="s">
        <v>76</v>
      </c>
      <c r="G211" s="20" t="s">
        <v>824</v>
      </c>
      <c r="I211" s="18" t="s">
        <v>59</v>
      </c>
      <c r="K211" s="44">
        <v>4</v>
      </c>
      <c r="L211" s="18" t="s">
        <v>65</v>
      </c>
      <c r="M211" s="44">
        <v>2</v>
      </c>
      <c r="N211" s="44">
        <v>122</v>
      </c>
      <c r="Q211" s="18" t="s">
        <v>59</v>
      </c>
      <c r="R211" s="44"/>
      <c r="S211" s="44"/>
      <c r="T211" s="44"/>
      <c r="U211" s="44"/>
      <c r="V211" s="44"/>
      <c r="W211" s="44"/>
      <c r="X211" s="44">
        <v>2</v>
      </c>
      <c r="Y211" s="16"/>
      <c r="AA211" s="43">
        <f t="shared" si="64"/>
        <v>2</v>
      </c>
      <c r="AB211" s="18" t="s">
        <v>59</v>
      </c>
      <c r="AC211" s="18" t="s">
        <v>9</v>
      </c>
      <c r="AD211" s="16" t="s">
        <v>9</v>
      </c>
      <c r="AE211" s="18" t="s">
        <v>9</v>
      </c>
      <c r="AF211" s="18" t="str">
        <f t="shared" si="65"/>
        <v/>
      </c>
      <c r="AG211" s="18" t="str">
        <f t="shared" si="66"/>
        <v/>
      </c>
      <c r="AH211" s="18" t="str">
        <f t="shared" si="67"/>
        <v>X</v>
      </c>
      <c r="AI211" s="18" t="str">
        <f t="shared" si="68"/>
        <v/>
      </c>
      <c r="AJ211" s="18" t="str">
        <f t="shared" si="69"/>
        <v>X</v>
      </c>
      <c r="AK211" s="18" t="str">
        <f>IF(Tabuľka2[[#This Row],[Total food cost]] = 3, "X", "")</f>
        <v/>
      </c>
      <c r="AL211" s="18" t="str">
        <f t="shared" si="70"/>
        <v>X</v>
      </c>
      <c r="AM211" s="18">
        <f t="shared" si="71"/>
        <v>0</v>
      </c>
      <c r="AN211" s="18" t="str">
        <f t="shared" si="72"/>
        <v/>
      </c>
      <c r="AO211" s="18" t="str">
        <f t="shared" si="73"/>
        <v/>
      </c>
      <c r="AP211" s="18" t="str">
        <f t="shared" si="74"/>
        <v/>
      </c>
      <c r="AQ211" s="18" t="str">
        <f t="shared" si="84"/>
        <v>X</v>
      </c>
      <c r="AR211" s="18" t="str">
        <f t="shared" si="75"/>
        <v/>
      </c>
      <c r="AS211" s="18" t="str">
        <f t="shared" si="76"/>
        <v>X</v>
      </c>
      <c r="AT211" s="18" t="str">
        <f t="shared" si="77"/>
        <v/>
      </c>
      <c r="AU211" s="18" t="str">
        <f t="shared" si="78"/>
        <v/>
      </c>
      <c r="AV211" s="18" t="str">
        <f t="shared" si="79"/>
        <v/>
      </c>
      <c r="AW211" s="18" t="str">
        <f t="shared" si="80"/>
        <v/>
      </c>
      <c r="AX211" s="18" t="str">
        <f t="shared" si="81"/>
        <v/>
      </c>
      <c r="AY211" s="18" t="str">
        <f t="shared" si="82"/>
        <v>X</v>
      </c>
      <c r="AZ211" s="18" t="str">
        <f t="shared" si="83"/>
        <v/>
      </c>
      <c r="BA211"/>
    </row>
    <row r="212" spans="1:53" ht="15.75" x14ac:dyDescent="0.5">
      <c r="A212" s="20" t="s">
        <v>712</v>
      </c>
      <c r="B212" s="20" t="s">
        <v>713</v>
      </c>
      <c r="C212" s="18" t="s">
        <v>502</v>
      </c>
      <c r="D212" s="37" t="s">
        <v>83</v>
      </c>
      <c r="E212" s="14" t="s">
        <v>116</v>
      </c>
      <c r="F212" s="15" t="s">
        <v>147</v>
      </c>
      <c r="G212" s="20" t="s">
        <v>830</v>
      </c>
      <c r="J212" s="18" t="s">
        <v>59</v>
      </c>
      <c r="K212" s="44">
        <v>6</v>
      </c>
      <c r="L212" s="18" t="s">
        <v>73</v>
      </c>
      <c r="M212" s="44">
        <v>2</v>
      </c>
      <c r="N212" s="44">
        <v>127</v>
      </c>
      <c r="Q212" s="18" t="s">
        <v>59</v>
      </c>
      <c r="R212" s="44">
        <v>1</v>
      </c>
      <c r="S212" s="44">
        <v>1</v>
      </c>
      <c r="T212" s="44">
        <v>1</v>
      </c>
      <c r="U212" s="44"/>
      <c r="V212" s="44"/>
      <c r="W212" s="44"/>
      <c r="X212" s="44"/>
      <c r="Y212" s="16"/>
      <c r="AA212" s="43">
        <f t="shared" si="64"/>
        <v>3</v>
      </c>
      <c r="AB212" s="18" t="s">
        <v>59</v>
      </c>
      <c r="AC212" s="18" t="s">
        <v>9</v>
      </c>
      <c r="AD212" s="16" t="s">
        <v>9</v>
      </c>
      <c r="AE212" s="18" t="s">
        <v>59</v>
      </c>
      <c r="AF212" s="18" t="str">
        <f t="shared" si="65"/>
        <v/>
      </c>
      <c r="AG212" s="18" t="str">
        <f t="shared" si="66"/>
        <v/>
      </c>
      <c r="AH212" s="18">
        <f t="shared" si="67"/>
        <v>0</v>
      </c>
      <c r="AI212" s="18" t="str">
        <f t="shared" si="68"/>
        <v>X</v>
      </c>
      <c r="AJ212" s="18" t="str">
        <f t="shared" si="69"/>
        <v/>
      </c>
      <c r="AK212" s="18" t="str">
        <f>IF(Tabuľka2[[#This Row],[Total food cost]] = 3, "X", "")</f>
        <v>X</v>
      </c>
      <c r="AL212" s="18" t="str">
        <f t="shared" si="70"/>
        <v/>
      </c>
      <c r="AM212" s="18">
        <f t="shared" si="71"/>
        <v>0</v>
      </c>
      <c r="AN212" s="18" t="str">
        <f t="shared" si="72"/>
        <v>X</v>
      </c>
      <c r="AO212" s="18" t="str">
        <f t="shared" si="73"/>
        <v/>
      </c>
      <c r="AP212" s="18" t="str">
        <f t="shared" si="74"/>
        <v/>
      </c>
      <c r="AQ212" s="18" t="str">
        <f t="shared" si="84"/>
        <v>X</v>
      </c>
      <c r="AR212" s="18" t="str">
        <f t="shared" si="75"/>
        <v/>
      </c>
      <c r="AS212" s="18" t="str">
        <f t="shared" si="76"/>
        <v/>
      </c>
      <c r="AT212" s="18" t="str">
        <f t="shared" si="77"/>
        <v/>
      </c>
      <c r="AU212" s="18" t="str">
        <f t="shared" si="78"/>
        <v>X</v>
      </c>
      <c r="AV212" s="18" t="str">
        <f t="shared" si="79"/>
        <v/>
      </c>
      <c r="AW212" s="18" t="str">
        <f t="shared" si="80"/>
        <v/>
      </c>
      <c r="AX212" s="18" t="str">
        <f t="shared" si="81"/>
        <v/>
      </c>
      <c r="AY212" s="18" t="str">
        <f t="shared" si="82"/>
        <v>X</v>
      </c>
      <c r="AZ212" s="18" t="str">
        <f t="shared" si="83"/>
        <v/>
      </c>
      <c r="BA212"/>
    </row>
    <row r="213" spans="1:53" ht="15.75" x14ac:dyDescent="0.5">
      <c r="A213" s="14" t="s">
        <v>709</v>
      </c>
      <c r="B213" s="14" t="s">
        <v>710</v>
      </c>
      <c r="C213" s="18" t="s">
        <v>502</v>
      </c>
      <c r="D213" s="37" t="s">
        <v>55</v>
      </c>
      <c r="E213" s="14" t="s">
        <v>131</v>
      </c>
      <c r="F213" s="20" t="s">
        <v>711</v>
      </c>
      <c r="G213" s="20"/>
      <c r="K213" s="44">
        <v>6</v>
      </c>
      <c r="L213" s="18" t="s">
        <v>85</v>
      </c>
      <c r="M213" s="44">
        <v>3</v>
      </c>
      <c r="N213" s="44">
        <v>33</v>
      </c>
      <c r="O213" s="18" t="s">
        <v>59</v>
      </c>
      <c r="R213" s="44">
        <v>1</v>
      </c>
      <c r="S213" s="44">
        <v>1</v>
      </c>
      <c r="T213" s="44"/>
      <c r="U213" s="44">
        <v>1</v>
      </c>
      <c r="V213" s="44"/>
      <c r="W213" s="44"/>
      <c r="X213" s="44"/>
      <c r="Y213" s="16"/>
      <c r="AA213" s="43">
        <f t="shared" si="64"/>
        <v>3</v>
      </c>
      <c r="AB213" s="18" t="s">
        <v>59</v>
      </c>
      <c r="AC213" s="18" t="s">
        <v>9</v>
      </c>
      <c r="AD213" s="16" t="s">
        <v>9</v>
      </c>
      <c r="AE213" s="18" t="s">
        <v>59</v>
      </c>
      <c r="AF213" s="18" t="str">
        <f t="shared" si="65"/>
        <v/>
      </c>
      <c r="AG213" s="18" t="str">
        <f t="shared" si="66"/>
        <v/>
      </c>
      <c r="AH213" s="18">
        <f t="shared" si="67"/>
        <v>0</v>
      </c>
      <c r="AI213" s="18" t="str">
        <f t="shared" si="68"/>
        <v>X</v>
      </c>
      <c r="AJ213" s="18" t="str">
        <f t="shared" si="69"/>
        <v/>
      </c>
      <c r="AK213" s="18" t="str">
        <f>IF(Tabuľka2[[#This Row],[Total food cost]] = 3, "X", "")</f>
        <v>X</v>
      </c>
      <c r="AL213" s="18" t="str">
        <f t="shared" si="70"/>
        <v/>
      </c>
      <c r="AM213" s="18">
        <f t="shared" si="71"/>
        <v>0</v>
      </c>
      <c r="AN213" s="18" t="str">
        <f t="shared" si="72"/>
        <v/>
      </c>
      <c r="AO213" s="18" t="str">
        <f t="shared" si="73"/>
        <v/>
      </c>
      <c r="AP213" s="18" t="str">
        <f t="shared" si="74"/>
        <v>X</v>
      </c>
      <c r="AQ213" s="18" t="str">
        <f t="shared" si="84"/>
        <v/>
      </c>
      <c r="AR213" s="18" t="str">
        <f t="shared" si="75"/>
        <v/>
      </c>
      <c r="AS213" s="18" t="str">
        <f t="shared" si="76"/>
        <v/>
      </c>
      <c r="AT213" s="18" t="str">
        <f t="shared" si="77"/>
        <v/>
      </c>
      <c r="AU213" s="18" t="str">
        <f t="shared" si="78"/>
        <v/>
      </c>
      <c r="AV213" s="18" t="str">
        <f t="shared" si="79"/>
        <v/>
      </c>
      <c r="AW213" s="18" t="str">
        <f t="shared" si="80"/>
        <v/>
      </c>
      <c r="AX213" s="18" t="str">
        <f t="shared" si="81"/>
        <v>X</v>
      </c>
      <c r="AY213" s="18" t="str">
        <f t="shared" si="82"/>
        <v/>
      </c>
      <c r="AZ213" s="18" t="str">
        <f t="shared" si="83"/>
        <v>X</v>
      </c>
      <c r="BA213"/>
    </row>
    <row r="214" spans="1:53" ht="15.75" x14ac:dyDescent="0.5">
      <c r="A214" s="20" t="s">
        <v>714</v>
      </c>
      <c r="B214" s="20" t="s">
        <v>715</v>
      </c>
      <c r="C214" s="18" t="s">
        <v>502</v>
      </c>
      <c r="D214" s="37" t="s">
        <v>83</v>
      </c>
      <c r="E214" s="14" t="s">
        <v>116</v>
      </c>
      <c r="F214" s="15" t="s">
        <v>491</v>
      </c>
      <c r="G214" s="20" t="s">
        <v>831</v>
      </c>
      <c r="K214" s="44">
        <v>2</v>
      </c>
      <c r="L214" s="18" t="s">
        <v>85</v>
      </c>
      <c r="M214" s="44">
        <v>3</v>
      </c>
      <c r="N214" s="44">
        <v>20</v>
      </c>
      <c r="O214" s="18" t="s">
        <v>59</v>
      </c>
      <c r="R214" s="44">
        <v>1</v>
      </c>
      <c r="S214" s="44">
        <v>1</v>
      </c>
      <c r="T214" s="44"/>
      <c r="U214" s="44">
        <v>1</v>
      </c>
      <c r="V214" s="44"/>
      <c r="W214" s="44"/>
      <c r="X214" s="44"/>
      <c r="Y214" s="16" t="s">
        <v>59</v>
      </c>
      <c r="AA214" s="43">
        <f t="shared" si="64"/>
        <v>1</v>
      </c>
      <c r="AB214" s="18" t="s">
        <v>59</v>
      </c>
      <c r="AC214" s="18" t="s">
        <v>9</v>
      </c>
      <c r="AD214" s="16" t="s">
        <v>9</v>
      </c>
      <c r="AE214" s="18" t="s">
        <v>59</v>
      </c>
      <c r="AF214" s="18" t="str">
        <f t="shared" si="65"/>
        <v>X</v>
      </c>
      <c r="AG214" s="18" t="str">
        <f t="shared" si="66"/>
        <v/>
      </c>
      <c r="AH214" s="18">
        <f t="shared" si="67"/>
        <v>0</v>
      </c>
      <c r="AI214" s="18" t="str">
        <f t="shared" si="68"/>
        <v>X</v>
      </c>
      <c r="AJ214" s="18" t="str">
        <f t="shared" si="69"/>
        <v/>
      </c>
      <c r="AK214" s="18" t="str">
        <f>IF(Tabuľka2[[#This Row],[Total food cost]] = 3, "X", "")</f>
        <v/>
      </c>
      <c r="AL214" s="18" t="str">
        <f t="shared" si="70"/>
        <v/>
      </c>
      <c r="AM214" s="18">
        <f t="shared" si="71"/>
        <v>0</v>
      </c>
      <c r="AN214" s="18" t="str">
        <f t="shared" si="72"/>
        <v/>
      </c>
      <c r="AO214" s="18" t="str">
        <f t="shared" si="73"/>
        <v/>
      </c>
      <c r="AP214" s="18" t="str">
        <f t="shared" si="74"/>
        <v>X</v>
      </c>
      <c r="AQ214" s="18" t="str">
        <f t="shared" si="84"/>
        <v/>
      </c>
      <c r="AR214" s="18" t="str">
        <f t="shared" si="75"/>
        <v/>
      </c>
      <c r="AS214" s="18" t="str">
        <f t="shared" si="76"/>
        <v/>
      </c>
      <c r="AT214" s="18" t="str">
        <f t="shared" si="77"/>
        <v>X</v>
      </c>
      <c r="AU214" s="18" t="str">
        <f t="shared" si="78"/>
        <v/>
      </c>
      <c r="AV214" s="18" t="str">
        <f t="shared" si="79"/>
        <v/>
      </c>
      <c r="AW214" s="18" t="str">
        <f t="shared" si="80"/>
        <v/>
      </c>
      <c r="AX214" s="18" t="str">
        <f t="shared" si="81"/>
        <v>X</v>
      </c>
      <c r="AY214" s="18" t="str">
        <f t="shared" si="82"/>
        <v/>
      </c>
      <c r="AZ214" s="18" t="str">
        <f t="shared" si="83"/>
        <v>X</v>
      </c>
      <c r="BA214"/>
    </row>
    <row r="215" spans="1:53" ht="15.75" x14ac:dyDescent="0.5">
      <c r="A215" s="20" t="s">
        <v>716</v>
      </c>
      <c r="B215" s="20" t="s">
        <v>717</v>
      </c>
      <c r="C215" s="18" t="s">
        <v>502</v>
      </c>
      <c r="D215" s="37" t="s">
        <v>55</v>
      </c>
      <c r="E215" s="14" t="s">
        <v>131</v>
      </c>
      <c r="F215" s="15" t="s">
        <v>132</v>
      </c>
      <c r="G215" s="20" t="s">
        <v>809</v>
      </c>
      <c r="K215" s="44">
        <v>4</v>
      </c>
      <c r="L215" s="18" t="s">
        <v>85</v>
      </c>
      <c r="M215" s="44">
        <v>2</v>
      </c>
      <c r="N215" s="44">
        <v>10</v>
      </c>
      <c r="O215" s="18" t="s">
        <v>59</v>
      </c>
      <c r="P215" s="18" t="s">
        <v>59</v>
      </c>
      <c r="Q215" s="18" t="s">
        <v>59</v>
      </c>
      <c r="R215" s="44"/>
      <c r="S215" s="44"/>
      <c r="T215" s="44"/>
      <c r="U215" s="44"/>
      <c r="V215" s="44"/>
      <c r="W215" s="44"/>
      <c r="X215" s="44">
        <v>1</v>
      </c>
      <c r="Y215" s="16"/>
      <c r="AA215" s="43">
        <f t="shared" si="64"/>
        <v>1</v>
      </c>
      <c r="AB215" s="18" t="s">
        <v>59</v>
      </c>
      <c r="AC215" s="18" t="s">
        <v>9</v>
      </c>
      <c r="AD215" s="16" t="s">
        <v>9</v>
      </c>
      <c r="AE215" s="18" t="s">
        <v>59</v>
      </c>
      <c r="AF215" s="18" t="str">
        <f t="shared" si="65"/>
        <v/>
      </c>
      <c r="AG215" s="18" t="str">
        <f t="shared" si="66"/>
        <v>X</v>
      </c>
      <c r="AH215" s="18">
        <f t="shared" si="67"/>
        <v>0</v>
      </c>
      <c r="AI215" s="18" t="str">
        <f t="shared" si="68"/>
        <v/>
      </c>
      <c r="AJ215" s="18" t="str">
        <f t="shared" si="69"/>
        <v/>
      </c>
      <c r="AK215" s="18" t="str">
        <f>IF(Tabuľka2[[#This Row],[Total food cost]] = 3, "X", "")</f>
        <v/>
      </c>
      <c r="AL215" s="18" t="str">
        <f t="shared" si="70"/>
        <v/>
      </c>
      <c r="AM215" s="18">
        <f t="shared" si="71"/>
        <v>0</v>
      </c>
      <c r="AN215" s="18" t="str">
        <f t="shared" si="72"/>
        <v/>
      </c>
      <c r="AO215" s="18" t="str">
        <f t="shared" si="73"/>
        <v/>
      </c>
      <c r="AP215" s="18" t="str">
        <f t="shared" si="74"/>
        <v/>
      </c>
      <c r="AQ215" s="18" t="str">
        <f t="shared" si="84"/>
        <v/>
      </c>
      <c r="AR215" s="18" t="str">
        <f t="shared" si="75"/>
        <v/>
      </c>
      <c r="AS215" s="18" t="str">
        <f t="shared" si="76"/>
        <v>X</v>
      </c>
      <c r="AT215" s="18" t="str">
        <f t="shared" si="77"/>
        <v>X</v>
      </c>
      <c r="AU215" s="18" t="str">
        <f t="shared" si="78"/>
        <v/>
      </c>
      <c r="AV215" s="18" t="str">
        <f t="shared" si="79"/>
        <v/>
      </c>
      <c r="AW215" s="18" t="str">
        <f t="shared" si="80"/>
        <v/>
      </c>
      <c r="AX215" s="18" t="str">
        <f t="shared" si="81"/>
        <v/>
      </c>
      <c r="AY215" s="18" t="str">
        <f t="shared" si="82"/>
        <v/>
      </c>
      <c r="AZ215" s="18" t="str">
        <f t="shared" si="83"/>
        <v>X</v>
      </c>
      <c r="BA215"/>
    </row>
    <row r="216" spans="1:53" ht="15.75" x14ac:dyDescent="0.5">
      <c r="A216" s="20" t="s">
        <v>718</v>
      </c>
      <c r="B216" s="20" t="s">
        <v>719</v>
      </c>
      <c r="C216" s="18" t="s">
        <v>502</v>
      </c>
      <c r="D216" s="37" t="s">
        <v>55</v>
      </c>
      <c r="E216" s="14" t="s">
        <v>71</v>
      </c>
      <c r="F216" s="15" t="s">
        <v>474</v>
      </c>
      <c r="G216" s="20" t="s">
        <v>818</v>
      </c>
      <c r="K216" s="44">
        <v>0</v>
      </c>
      <c r="L216" s="18" t="s">
        <v>73</v>
      </c>
      <c r="M216" s="44">
        <v>5</v>
      </c>
      <c r="N216" s="44">
        <v>48</v>
      </c>
      <c r="Q216" s="18" t="s">
        <v>59</v>
      </c>
      <c r="R216" s="44">
        <v>1</v>
      </c>
      <c r="S216" s="44">
        <v>1</v>
      </c>
      <c r="T216" s="44"/>
      <c r="U216" s="44"/>
      <c r="V216" s="44"/>
      <c r="W216" s="44"/>
      <c r="X216" s="44"/>
      <c r="Y216" s="16" t="s">
        <v>59</v>
      </c>
      <c r="AA216" s="43">
        <f t="shared" si="64"/>
        <v>1</v>
      </c>
      <c r="AB216" s="18" t="s">
        <v>9</v>
      </c>
      <c r="AC216" s="18" t="s">
        <v>9</v>
      </c>
      <c r="AD216" s="16" t="s">
        <v>9</v>
      </c>
      <c r="AE216" s="18" t="s">
        <v>59</v>
      </c>
      <c r="AF216" s="18" t="str">
        <f t="shared" si="65"/>
        <v>X</v>
      </c>
      <c r="AG216" s="18" t="str">
        <f t="shared" si="66"/>
        <v/>
      </c>
      <c r="AH216" s="18">
        <f t="shared" si="67"/>
        <v>0</v>
      </c>
      <c r="AI216" s="18" t="str">
        <f t="shared" si="68"/>
        <v>X</v>
      </c>
      <c r="AJ216" s="18" t="str">
        <f t="shared" si="69"/>
        <v/>
      </c>
      <c r="AK216" s="18" t="str">
        <f>IF(Tabuľka2[[#This Row],[Total food cost]] = 3, "X", "")</f>
        <v/>
      </c>
      <c r="AL216" s="18" t="str">
        <f t="shared" si="70"/>
        <v/>
      </c>
      <c r="AM216" s="18">
        <f t="shared" si="71"/>
        <v>0</v>
      </c>
      <c r="AN216" s="18" t="str">
        <f t="shared" si="72"/>
        <v/>
      </c>
      <c r="AO216" s="18" t="str">
        <f t="shared" si="73"/>
        <v/>
      </c>
      <c r="AP216" s="18" t="str">
        <f t="shared" si="74"/>
        <v/>
      </c>
      <c r="AQ216" s="18" t="str">
        <f t="shared" si="84"/>
        <v/>
      </c>
      <c r="AR216" s="18" t="str">
        <f t="shared" si="75"/>
        <v/>
      </c>
      <c r="AS216" s="18" t="str">
        <f t="shared" si="76"/>
        <v/>
      </c>
      <c r="AT216" s="18" t="str">
        <f t="shared" si="77"/>
        <v/>
      </c>
      <c r="AU216" s="18" t="str">
        <f t="shared" si="78"/>
        <v>X</v>
      </c>
      <c r="AV216" s="18" t="str">
        <f t="shared" si="79"/>
        <v/>
      </c>
      <c r="AW216" s="18" t="str">
        <f t="shared" si="80"/>
        <v/>
      </c>
      <c r="AX216" s="18" t="str">
        <f t="shared" si="81"/>
        <v/>
      </c>
      <c r="AY216" s="18" t="str">
        <f t="shared" si="82"/>
        <v>X</v>
      </c>
      <c r="AZ216" s="18" t="str">
        <f t="shared" si="83"/>
        <v/>
      </c>
      <c r="BA216"/>
    </row>
    <row r="217" spans="1:53" ht="15.75" x14ac:dyDescent="0.5">
      <c r="A217" s="19" t="s">
        <v>426</v>
      </c>
      <c r="B217" s="19" t="s">
        <v>427</v>
      </c>
      <c r="C217" s="18" t="s">
        <v>68</v>
      </c>
      <c r="D217" s="37" t="s">
        <v>95</v>
      </c>
      <c r="E217" s="17" t="s">
        <v>10</v>
      </c>
      <c r="F217" s="15" t="s">
        <v>428</v>
      </c>
      <c r="G217" s="20"/>
      <c r="I217" s="18" t="s">
        <v>59</v>
      </c>
      <c r="K217" s="44">
        <v>2</v>
      </c>
      <c r="L217" s="18" t="s">
        <v>65</v>
      </c>
      <c r="M217" s="44">
        <v>2</v>
      </c>
      <c r="N217" s="44">
        <v>56</v>
      </c>
      <c r="P217" s="18" t="s">
        <v>59</v>
      </c>
      <c r="Q217" s="18" t="s">
        <v>59</v>
      </c>
      <c r="R217" s="44">
        <v>1</v>
      </c>
      <c r="S217" s="44"/>
      <c r="T217" s="44"/>
      <c r="U217" s="44"/>
      <c r="V217" s="44"/>
      <c r="W217" s="44"/>
      <c r="X217" s="44">
        <v>1</v>
      </c>
      <c r="Y217" s="16"/>
      <c r="AA217" s="43">
        <f t="shared" si="64"/>
        <v>2</v>
      </c>
      <c r="AB217" s="18" t="s">
        <v>9</v>
      </c>
      <c r="AC217" s="18" t="s">
        <v>9</v>
      </c>
      <c r="AD217" s="16" t="s">
        <v>9</v>
      </c>
      <c r="AE217" s="18" t="s">
        <v>9</v>
      </c>
      <c r="AF217" s="18" t="str">
        <f t="shared" si="65"/>
        <v>X</v>
      </c>
      <c r="AG217" s="18" t="str">
        <f t="shared" si="66"/>
        <v>X</v>
      </c>
      <c r="AH217" s="18" t="str">
        <f t="shared" si="67"/>
        <v>X</v>
      </c>
      <c r="AI217" s="18" t="str">
        <f t="shared" si="68"/>
        <v/>
      </c>
      <c r="AJ217" s="18" t="str">
        <f t="shared" si="69"/>
        <v>X</v>
      </c>
      <c r="AK217" s="18" t="str">
        <f>IF(Tabuľka2[[#This Row],[Total food cost]] = 3, "X", "")</f>
        <v/>
      </c>
      <c r="AL217" s="18" t="str">
        <f t="shared" si="70"/>
        <v>X</v>
      </c>
      <c r="AM217" s="18">
        <f t="shared" si="71"/>
        <v>0</v>
      </c>
      <c r="AN217" s="18" t="str">
        <f t="shared" si="72"/>
        <v/>
      </c>
      <c r="AO217" s="18" t="str">
        <f t="shared" si="73"/>
        <v/>
      </c>
      <c r="AP217" s="18" t="str">
        <f t="shared" si="74"/>
        <v/>
      </c>
      <c r="AQ217" s="18" t="str">
        <f t="shared" si="84"/>
        <v/>
      </c>
      <c r="AR217" s="18" t="str">
        <f t="shared" si="75"/>
        <v/>
      </c>
      <c r="AS217" s="18" t="str">
        <f t="shared" si="76"/>
        <v>X</v>
      </c>
      <c r="AT217" s="18" t="str">
        <f t="shared" si="77"/>
        <v/>
      </c>
      <c r="AU217" s="18" t="str">
        <f t="shared" si="78"/>
        <v/>
      </c>
      <c r="AV217" s="18" t="str">
        <f t="shared" si="79"/>
        <v/>
      </c>
      <c r="AW217" s="18" t="str">
        <f t="shared" si="80"/>
        <v/>
      </c>
      <c r="AX217" s="18" t="str">
        <f t="shared" si="81"/>
        <v/>
      </c>
      <c r="AY217" s="18" t="str">
        <f t="shared" si="82"/>
        <v/>
      </c>
      <c r="AZ217" s="18" t="str">
        <f t="shared" si="83"/>
        <v/>
      </c>
      <c r="BA217"/>
    </row>
    <row r="218" spans="1:53" ht="15.75" x14ac:dyDescent="0.5">
      <c r="A218" s="20" t="s">
        <v>720</v>
      </c>
      <c r="B218" s="14" t="s">
        <v>721</v>
      </c>
      <c r="C218" s="18" t="s">
        <v>502</v>
      </c>
      <c r="D218" s="37" t="s">
        <v>55</v>
      </c>
      <c r="E218" s="14" t="s">
        <v>10</v>
      </c>
      <c r="F218" s="15" t="s">
        <v>239</v>
      </c>
      <c r="G218" s="20" t="s">
        <v>825</v>
      </c>
      <c r="I218" s="18" t="s">
        <v>59</v>
      </c>
      <c r="K218" s="44">
        <v>5</v>
      </c>
      <c r="L218" s="18" t="s">
        <v>65</v>
      </c>
      <c r="M218" s="44">
        <v>1</v>
      </c>
      <c r="N218" s="44">
        <v>196</v>
      </c>
      <c r="P218" s="18" t="s">
        <v>59</v>
      </c>
      <c r="Q218" s="18" t="s">
        <v>59</v>
      </c>
      <c r="R218" s="44"/>
      <c r="S218" s="44">
        <v>2</v>
      </c>
      <c r="T218" s="44"/>
      <c r="U218" s="44"/>
      <c r="V218" s="44"/>
      <c r="W218" s="44"/>
      <c r="X218" s="44">
        <v>1</v>
      </c>
      <c r="Y218" s="16"/>
      <c r="AA218" s="43">
        <f t="shared" si="64"/>
        <v>3</v>
      </c>
      <c r="AB218" s="18" t="s">
        <v>9</v>
      </c>
      <c r="AC218" s="18" t="s">
        <v>59</v>
      </c>
      <c r="AD218" s="16" t="s">
        <v>9</v>
      </c>
      <c r="AE218" s="18" t="s">
        <v>9</v>
      </c>
      <c r="AF218" s="18" t="str">
        <f t="shared" si="65"/>
        <v/>
      </c>
      <c r="AG218" s="18" t="str">
        <f t="shared" si="66"/>
        <v>X</v>
      </c>
      <c r="AH218" s="18" t="str">
        <f t="shared" si="67"/>
        <v>X</v>
      </c>
      <c r="AI218" s="18" t="str">
        <f t="shared" si="68"/>
        <v>X</v>
      </c>
      <c r="AJ218" s="18" t="str">
        <f t="shared" si="69"/>
        <v>X</v>
      </c>
      <c r="AK218" s="18" t="str">
        <f>IF(Tabuľka2[[#This Row],[Total food cost]] = 3, "X", "")</f>
        <v>X</v>
      </c>
      <c r="AL218" s="18" t="str">
        <f t="shared" si="70"/>
        <v>X</v>
      </c>
      <c r="AM218" s="18">
        <f t="shared" si="71"/>
        <v>0</v>
      </c>
      <c r="AN218" s="18" t="str">
        <f t="shared" si="72"/>
        <v/>
      </c>
      <c r="AO218" s="18" t="str">
        <f t="shared" si="73"/>
        <v/>
      </c>
      <c r="AP218" s="18" t="str">
        <f t="shared" si="74"/>
        <v/>
      </c>
      <c r="AQ218" s="18" t="str">
        <f t="shared" si="84"/>
        <v>X</v>
      </c>
      <c r="AR218" s="18" t="str">
        <f t="shared" si="75"/>
        <v/>
      </c>
      <c r="AS218" s="18" t="str">
        <f t="shared" si="76"/>
        <v>X</v>
      </c>
      <c r="AT218" s="18" t="str">
        <f t="shared" si="77"/>
        <v/>
      </c>
      <c r="AU218" s="18" t="str">
        <f t="shared" si="78"/>
        <v/>
      </c>
      <c r="AV218" s="18" t="str">
        <f t="shared" si="79"/>
        <v/>
      </c>
      <c r="AW218" s="18" t="str">
        <f t="shared" si="80"/>
        <v/>
      </c>
      <c r="AX218" s="18" t="str">
        <f t="shared" si="81"/>
        <v/>
      </c>
      <c r="AY218" s="18" t="str">
        <f t="shared" si="82"/>
        <v/>
      </c>
      <c r="AZ218" s="18" t="str">
        <f t="shared" si="83"/>
        <v/>
      </c>
      <c r="BA218"/>
    </row>
    <row r="219" spans="1:53" ht="15.75" x14ac:dyDescent="0.5">
      <c r="A219" s="20" t="s">
        <v>722</v>
      </c>
      <c r="B219" s="20" t="s">
        <v>723</v>
      </c>
      <c r="C219" s="18" t="s">
        <v>502</v>
      </c>
      <c r="D219" s="37" t="s">
        <v>83</v>
      </c>
      <c r="E219" s="14" t="s">
        <v>116</v>
      </c>
      <c r="F219" s="15" t="s">
        <v>494</v>
      </c>
      <c r="G219" s="20" t="s">
        <v>831</v>
      </c>
      <c r="K219" s="44">
        <v>2</v>
      </c>
      <c r="L219" s="18" t="s">
        <v>65</v>
      </c>
      <c r="M219" s="44">
        <v>3</v>
      </c>
      <c r="N219" s="44">
        <v>18</v>
      </c>
      <c r="P219" s="18" t="s">
        <v>59</v>
      </c>
      <c r="R219" s="44">
        <v>1</v>
      </c>
      <c r="S219" s="44">
        <v>1</v>
      </c>
      <c r="T219" s="44"/>
      <c r="U219" s="44"/>
      <c r="V219" s="44"/>
      <c r="W219" s="44"/>
      <c r="X219" s="44"/>
      <c r="Y219" s="16" t="s">
        <v>59</v>
      </c>
      <c r="AA219" s="43">
        <f t="shared" si="64"/>
        <v>1</v>
      </c>
      <c r="AB219" s="18" t="s">
        <v>9</v>
      </c>
      <c r="AC219" s="18" t="s">
        <v>59</v>
      </c>
      <c r="AD219" s="16" t="s">
        <v>9</v>
      </c>
      <c r="AE219" s="18" t="s">
        <v>9</v>
      </c>
      <c r="AF219" s="18" t="str">
        <f t="shared" si="65"/>
        <v>X</v>
      </c>
      <c r="AG219" s="18" t="str">
        <f t="shared" si="66"/>
        <v/>
      </c>
      <c r="AH219" s="18">
        <f t="shared" si="67"/>
        <v>0</v>
      </c>
      <c r="AI219" s="18" t="str">
        <f t="shared" si="68"/>
        <v>X</v>
      </c>
      <c r="AJ219" s="18" t="str">
        <f t="shared" si="69"/>
        <v/>
      </c>
      <c r="AK219" s="18" t="str">
        <f>IF(Tabuľka2[[#This Row],[Total food cost]] = 3, "X", "")</f>
        <v/>
      </c>
      <c r="AL219" s="18" t="str">
        <f t="shared" si="70"/>
        <v>X</v>
      </c>
      <c r="AM219" s="18">
        <f t="shared" si="71"/>
        <v>0</v>
      </c>
      <c r="AN219" s="18" t="str">
        <f t="shared" si="72"/>
        <v/>
      </c>
      <c r="AO219" s="18" t="str">
        <f t="shared" si="73"/>
        <v/>
      </c>
      <c r="AP219" s="18" t="str">
        <f t="shared" si="74"/>
        <v/>
      </c>
      <c r="AQ219" s="18" t="str">
        <f t="shared" si="84"/>
        <v/>
      </c>
      <c r="AR219" s="18" t="str">
        <f t="shared" si="75"/>
        <v/>
      </c>
      <c r="AS219" s="18" t="str">
        <f t="shared" si="76"/>
        <v/>
      </c>
      <c r="AT219" s="18" t="str">
        <f t="shared" si="77"/>
        <v>X</v>
      </c>
      <c r="AU219" s="18" t="str">
        <f t="shared" si="78"/>
        <v/>
      </c>
      <c r="AV219" s="18" t="str">
        <f t="shared" si="79"/>
        <v>X</v>
      </c>
      <c r="AW219" s="18" t="str">
        <f t="shared" si="80"/>
        <v/>
      </c>
      <c r="AX219" s="18" t="str">
        <f t="shared" si="81"/>
        <v/>
      </c>
      <c r="AY219" s="18" t="str">
        <f t="shared" si="82"/>
        <v/>
      </c>
      <c r="AZ219" s="18" t="str">
        <f t="shared" si="83"/>
        <v/>
      </c>
      <c r="BA219"/>
    </row>
    <row r="220" spans="1:53" ht="15.75" x14ac:dyDescent="0.5">
      <c r="A220" s="19" t="s">
        <v>429</v>
      </c>
      <c r="B220" s="19" t="s">
        <v>430</v>
      </c>
      <c r="C220" s="18" t="s">
        <v>68</v>
      </c>
      <c r="D220" s="37" t="s">
        <v>55</v>
      </c>
      <c r="E220" s="17" t="s">
        <v>71</v>
      </c>
      <c r="F220" s="15" t="s">
        <v>433</v>
      </c>
      <c r="G220" s="20" t="s">
        <v>844</v>
      </c>
      <c r="K220" s="44">
        <v>1</v>
      </c>
      <c r="L220" s="18" t="s">
        <v>85</v>
      </c>
      <c r="M220" s="44">
        <v>4</v>
      </c>
      <c r="N220" s="44">
        <v>20</v>
      </c>
      <c r="Q220" s="18" t="s">
        <v>59</v>
      </c>
      <c r="R220" s="44">
        <v>1</v>
      </c>
      <c r="S220" s="44"/>
      <c r="T220" s="44"/>
      <c r="U220" s="44"/>
      <c r="V220" s="44"/>
      <c r="W220" s="44"/>
      <c r="X220" s="44"/>
      <c r="Y220" s="16"/>
      <c r="AA220" s="43">
        <f t="shared" si="64"/>
        <v>1</v>
      </c>
      <c r="AB220" s="18" t="s">
        <v>9</v>
      </c>
      <c r="AC220" s="18" t="s">
        <v>9</v>
      </c>
      <c r="AD220" s="16" t="s">
        <v>59</v>
      </c>
      <c r="AE220" s="18" t="s">
        <v>9</v>
      </c>
      <c r="AF220" s="18" t="str">
        <f t="shared" si="65"/>
        <v>X</v>
      </c>
      <c r="AG220" s="18" t="str">
        <f t="shared" si="66"/>
        <v/>
      </c>
      <c r="AH220" s="18">
        <f t="shared" si="67"/>
        <v>0</v>
      </c>
      <c r="AI220" s="18" t="str">
        <f t="shared" si="68"/>
        <v/>
      </c>
      <c r="AJ220" s="18" t="str">
        <f t="shared" si="69"/>
        <v/>
      </c>
      <c r="AK220" s="18" t="str">
        <f>IF(Tabuľka2[[#This Row],[Total food cost]] = 3, "X", "")</f>
        <v/>
      </c>
      <c r="AL220" s="18" t="str">
        <f t="shared" si="70"/>
        <v/>
      </c>
      <c r="AM220" s="18">
        <f t="shared" si="71"/>
        <v>0</v>
      </c>
      <c r="AN220" s="18" t="str">
        <f t="shared" si="72"/>
        <v/>
      </c>
      <c r="AO220" s="18" t="str">
        <f t="shared" si="73"/>
        <v>X</v>
      </c>
      <c r="AP220" s="18" t="str">
        <f t="shared" si="74"/>
        <v/>
      </c>
      <c r="AQ220" s="18" t="str">
        <f t="shared" si="84"/>
        <v/>
      </c>
      <c r="AR220" s="18" t="str">
        <f t="shared" si="75"/>
        <v/>
      </c>
      <c r="AS220" s="18" t="str">
        <f t="shared" si="76"/>
        <v/>
      </c>
      <c r="AT220" s="18" t="str">
        <f t="shared" si="77"/>
        <v>X</v>
      </c>
      <c r="AU220" s="18" t="str">
        <f t="shared" si="78"/>
        <v/>
      </c>
      <c r="AV220" s="18" t="str">
        <f t="shared" si="79"/>
        <v/>
      </c>
      <c r="AW220" s="18" t="str">
        <f t="shared" si="80"/>
        <v/>
      </c>
      <c r="AX220" s="18" t="str">
        <f t="shared" si="81"/>
        <v/>
      </c>
      <c r="AY220" s="18" t="str">
        <f t="shared" si="82"/>
        <v>X</v>
      </c>
      <c r="AZ220" s="18" t="str">
        <f t="shared" si="83"/>
        <v>X</v>
      </c>
      <c r="BA220"/>
    </row>
    <row r="221" spans="1:53" ht="15.75" x14ac:dyDescent="0.5">
      <c r="A221" s="17" t="s">
        <v>724</v>
      </c>
      <c r="B221" s="14" t="s">
        <v>725</v>
      </c>
      <c r="C221" s="18" t="s">
        <v>502</v>
      </c>
      <c r="D221" s="37" t="s">
        <v>83</v>
      </c>
      <c r="E221" s="14" t="s">
        <v>63</v>
      </c>
      <c r="F221" s="15" t="s">
        <v>726</v>
      </c>
      <c r="G221" s="20" t="s">
        <v>815</v>
      </c>
      <c r="K221" s="44">
        <v>5</v>
      </c>
      <c r="L221" s="18" t="s">
        <v>85</v>
      </c>
      <c r="M221" s="44">
        <v>3</v>
      </c>
      <c r="N221" s="44">
        <v>33</v>
      </c>
      <c r="P221" s="18" t="s">
        <v>59</v>
      </c>
      <c r="R221" s="44">
        <v>3</v>
      </c>
      <c r="S221" s="44"/>
      <c r="T221" s="44"/>
      <c r="U221" s="44"/>
      <c r="V221" s="44"/>
      <c r="W221" s="44"/>
      <c r="X221" s="44"/>
      <c r="Y221" s="16"/>
      <c r="AA221" s="43">
        <f t="shared" si="64"/>
        <v>3</v>
      </c>
      <c r="AB221" s="18" t="s">
        <v>9</v>
      </c>
      <c r="AC221" s="18" t="s">
        <v>9</v>
      </c>
      <c r="AD221" s="16" t="s">
        <v>59</v>
      </c>
      <c r="AE221" s="18" t="s">
        <v>9</v>
      </c>
      <c r="AF221" s="18" t="str">
        <f t="shared" si="65"/>
        <v/>
      </c>
      <c r="AG221" s="18" t="str">
        <f t="shared" si="66"/>
        <v/>
      </c>
      <c r="AH221" s="18">
        <f t="shared" si="67"/>
        <v>0</v>
      </c>
      <c r="AI221" s="18" t="str">
        <f t="shared" si="68"/>
        <v/>
      </c>
      <c r="AJ221" s="18" t="str">
        <f t="shared" si="69"/>
        <v/>
      </c>
      <c r="AK221" s="18" t="str">
        <f>IF(Tabuľka2[[#This Row],[Total food cost]] = 3, "X", "")</f>
        <v>X</v>
      </c>
      <c r="AL221" s="18" t="str">
        <f t="shared" si="70"/>
        <v/>
      </c>
      <c r="AM221" s="18">
        <f t="shared" si="71"/>
        <v>0</v>
      </c>
      <c r="AN221" s="18" t="str">
        <f t="shared" si="72"/>
        <v/>
      </c>
      <c r="AO221" s="18" t="str">
        <f t="shared" si="73"/>
        <v>X</v>
      </c>
      <c r="AP221" s="18" t="str">
        <f t="shared" si="74"/>
        <v/>
      </c>
      <c r="AQ221" s="18" t="str">
        <f t="shared" si="84"/>
        <v/>
      </c>
      <c r="AR221" s="18" t="str">
        <f t="shared" si="75"/>
        <v/>
      </c>
      <c r="AS221" s="18" t="str">
        <f t="shared" si="76"/>
        <v/>
      </c>
      <c r="AT221" s="18" t="str">
        <f t="shared" si="77"/>
        <v/>
      </c>
      <c r="AU221" s="18" t="str">
        <f t="shared" si="78"/>
        <v/>
      </c>
      <c r="AV221" s="18" t="str">
        <f t="shared" si="79"/>
        <v>X</v>
      </c>
      <c r="AW221" s="18" t="str">
        <f t="shared" si="80"/>
        <v/>
      </c>
      <c r="AX221" s="18" t="str">
        <f t="shared" si="81"/>
        <v/>
      </c>
      <c r="AY221" s="18" t="str">
        <f t="shared" si="82"/>
        <v/>
      </c>
      <c r="AZ221" s="18" t="str">
        <f t="shared" si="83"/>
        <v>X</v>
      </c>
      <c r="BA221"/>
    </row>
    <row r="222" spans="1:53" ht="15.75" x14ac:dyDescent="0.5">
      <c r="A222" s="19" t="s">
        <v>727</v>
      </c>
      <c r="B222" s="20" t="s">
        <v>728</v>
      </c>
      <c r="C222" s="18" t="s">
        <v>100</v>
      </c>
      <c r="D222" s="37" t="s">
        <v>55</v>
      </c>
      <c r="E222" s="14"/>
      <c r="F222" s="15" t="s">
        <v>353</v>
      </c>
      <c r="G222" s="20"/>
      <c r="K222" s="44">
        <v>0</v>
      </c>
      <c r="L222" s="18" t="s">
        <v>65</v>
      </c>
      <c r="M222" s="44">
        <v>6</v>
      </c>
      <c r="N222" s="44">
        <v>36</v>
      </c>
      <c r="P222" s="18" t="s">
        <v>59</v>
      </c>
      <c r="R222" s="44"/>
      <c r="S222" s="44">
        <v>1</v>
      </c>
      <c r="T222" s="44"/>
      <c r="U222" s="44"/>
      <c r="V222" s="44"/>
      <c r="W222" s="44"/>
      <c r="X222" s="44"/>
      <c r="Y222" s="16"/>
      <c r="AA222" s="43">
        <f t="shared" si="64"/>
        <v>1</v>
      </c>
      <c r="AB222" s="18" t="s">
        <v>9</v>
      </c>
      <c r="AC222" s="18" t="s">
        <v>9</v>
      </c>
      <c r="AD222" s="16" t="s">
        <v>9</v>
      </c>
      <c r="AE222" s="18" t="s">
        <v>9</v>
      </c>
      <c r="AF222" s="18" t="str">
        <f t="shared" si="65"/>
        <v>X</v>
      </c>
      <c r="AG222" s="18" t="str">
        <f t="shared" si="66"/>
        <v/>
      </c>
      <c r="AH222" s="18">
        <f t="shared" si="67"/>
        <v>0</v>
      </c>
      <c r="AI222" s="18" t="str">
        <f t="shared" si="68"/>
        <v>X</v>
      </c>
      <c r="AJ222" s="18" t="str">
        <f t="shared" si="69"/>
        <v/>
      </c>
      <c r="AK222" s="18" t="str">
        <f>IF(Tabuľka2[[#This Row],[Total food cost]] = 3, "X", "")</f>
        <v/>
      </c>
      <c r="AL222" s="18" t="str">
        <f t="shared" si="70"/>
        <v>X</v>
      </c>
      <c r="AM222" s="18">
        <f t="shared" si="71"/>
        <v>0</v>
      </c>
      <c r="AN222" s="18" t="str">
        <f t="shared" si="72"/>
        <v/>
      </c>
      <c r="AO222" s="18" t="str">
        <f t="shared" si="73"/>
        <v/>
      </c>
      <c r="AP222" s="18" t="str">
        <f t="shared" si="74"/>
        <v/>
      </c>
      <c r="AQ222" s="18" t="str">
        <f t="shared" si="84"/>
        <v/>
      </c>
      <c r="AR222" s="18" t="str">
        <f t="shared" si="75"/>
        <v/>
      </c>
      <c r="AS222" s="18" t="str">
        <f t="shared" si="76"/>
        <v/>
      </c>
      <c r="AT222" s="18" t="str">
        <f t="shared" si="77"/>
        <v/>
      </c>
      <c r="AU222" s="18" t="str">
        <f t="shared" si="78"/>
        <v/>
      </c>
      <c r="AV222" s="18" t="str">
        <f t="shared" si="79"/>
        <v>X</v>
      </c>
      <c r="AW222" s="18" t="str">
        <f t="shared" si="80"/>
        <v/>
      </c>
      <c r="AX222" s="18" t="str">
        <f t="shared" si="81"/>
        <v/>
      </c>
      <c r="AY222" s="18" t="str">
        <f t="shared" si="82"/>
        <v/>
      </c>
      <c r="AZ222" s="18" t="str">
        <f t="shared" si="83"/>
        <v/>
      </c>
      <c r="BA222"/>
    </row>
    <row r="223" spans="1:53" ht="15.75" x14ac:dyDescent="0.5">
      <c r="A223" s="17" t="s">
        <v>729</v>
      </c>
      <c r="B223" s="14" t="s">
        <v>730</v>
      </c>
      <c r="C223" s="18" t="s">
        <v>502</v>
      </c>
      <c r="D223" s="37" t="s">
        <v>55</v>
      </c>
      <c r="E223" s="14" t="s">
        <v>79</v>
      </c>
      <c r="F223" s="15" t="s">
        <v>531</v>
      </c>
      <c r="G223" s="20"/>
      <c r="K223" s="44">
        <v>8</v>
      </c>
      <c r="L223" s="18" t="s">
        <v>85</v>
      </c>
      <c r="M223" s="44">
        <v>2</v>
      </c>
      <c r="N223" s="44">
        <v>38</v>
      </c>
      <c r="P223" s="18" t="s">
        <v>59</v>
      </c>
      <c r="R223" s="44">
        <v>2</v>
      </c>
      <c r="S223" s="44"/>
      <c r="T223" s="44"/>
      <c r="U223" s="44">
        <v>1</v>
      </c>
      <c r="V223" s="44"/>
      <c r="W223" s="44"/>
      <c r="X223" s="44"/>
      <c r="Y223" s="16"/>
      <c r="AA223" s="43">
        <f t="shared" si="64"/>
        <v>3</v>
      </c>
      <c r="AB223" s="18" t="s">
        <v>59</v>
      </c>
      <c r="AC223" s="18" t="s">
        <v>9</v>
      </c>
      <c r="AD223" s="16" t="s">
        <v>9</v>
      </c>
      <c r="AE223" s="18" t="s">
        <v>9</v>
      </c>
      <c r="AF223" s="18" t="str">
        <f t="shared" si="65"/>
        <v/>
      </c>
      <c r="AG223" s="18" t="str">
        <f t="shared" si="66"/>
        <v/>
      </c>
      <c r="AH223" s="18">
        <f t="shared" si="67"/>
        <v>0</v>
      </c>
      <c r="AI223" s="18" t="str">
        <f t="shared" si="68"/>
        <v/>
      </c>
      <c r="AJ223" s="18" t="str">
        <f t="shared" si="69"/>
        <v/>
      </c>
      <c r="AK223" s="18" t="str">
        <f>IF(Tabuľka2[[#This Row],[Total food cost]] = 3, "X", "")</f>
        <v>X</v>
      </c>
      <c r="AL223" s="18" t="str">
        <f t="shared" si="70"/>
        <v/>
      </c>
      <c r="AM223" s="18">
        <f t="shared" si="71"/>
        <v>0</v>
      </c>
      <c r="AN223" s="18" t="str">
        <f t="shared" si="72"/>
        <v/>
      </c>
      <c r="AO223" s="18" t="str">
        <f t="shared" si="73"/>
        <v/>
      </c>
      <c r="AP223" s="18" t="str">
        <f t="shared" si="74"/>
        <v/>
      </c>
      <c r="AQ223" s="18" t="str">
        <f t="shared" si="84"/>
        <v/>
      </c>
      <c r="AR223" s="18" t="str">
        <f t="shared" si="75"/>
        <v/>
      </c>
      <c r="AS223" s="18" t="str">
        <f t="shared" si="76"/>
        <v/>
      </c>
      <c r="AT223" s="18" t="str">
        <f t="shared" si="77"/>
        <v/>
      </c>
      <c r="AU223" s="18" t="str">
        <f t="shared" si="78"/>
        <v/>
      </c>
      <c r="AV223" s="18" t="str">
        <f t="shared" si="79"/>
        <v>X</v>
      </c>
      <c r="AW223" s="18" t="str">
        <f t="shared" si="80"/>
        <v/>
      </c>
      <c r="AX223" s="18" t="str">
        <f t="shared" si="81"/>
        <v>X</v>
      </c>
      <c r="AY223" s="18" t="str">
        <f t="shared" si="82"/>
        <v/>
      </c>
      <c r="AZ223" s="18" t="str">
        <f t="shared" si="83"/>
        <v>X</v>
      </c>
      <c r="BA223"/>
    </row>
    <row r="224" spans="1:53" ht="15.75" x14ac:dyDescent="0.5">
      <c r="A224" s="19" t="s">
        <v>434</v>
      </c>
      <c r="B224" s="19" t="s">
        <v>435</v>
      </c>
      <c r="C224" s="18" t="s">
        <v>68</v>
      </c>
      <c r="D224" s="37" t="s">
        <v>55</v>
      </c>
      <c r="E224" s="17" t="s">
        <v>116</v>
      </c>
      <c r="F224" s="15" t="s">
        <v>436</v>
      </c>
      <c r="G224" s="20" t="s">
        <v>853</v>
      </c>
      <c r="K224" s="44">
        <v>2</v>
      </c>
      <c r="L224" s="18" t="s">
        <v>58</v>
      </c>
      <c r="M224" s="44">
        <v>5</v>
      </c>
      <c r="N224" s="44">
        <v>20</v>
      </c>
      <c r="O224" s="18" t="s">
        <v>59</v>
      </c>
      <c r="R224" s="44">
        <v>1</v>
      </c>
      <c r="S224" s="44">
        <v>1</v>
      </c>
      <c r="T224" s="44"/>
      <c r="U224" s="44"/>
      <c r="V224" s="44"/>
      <c r="W224" s="44"/>
      <c r="X224" s="44"/>
      <c r="Y224" s="16"/>
      <c r="AA224" s="43">
        <f t="shared" si="64"/>
        <v>2</v>
      </c>
      <c r="AB224" s="18" t="s">
        <v>59</v>
      </c>
      <c r="AC224" s="18" t="s">
        <v>9</v>
      </c>
      <c r="AD224" s="16" t="s">
        <v>9</v>
      </c>
      <c r="AE224" s="18" t="s">
        <v>9</v>
      </c>
      <c r="AF224" s="18" t="str">
        <f t="shared" si="65"/>
        <v>X</v>
      </c>
      <c r="AG224" s="18" t="str">
        <f t="shared" si="66"/>
        <v/>
      </c>
      <c r="AH224" s="18">
        <f t="shared" si="67"/>
        <v>0</v>
      </c>
      <c r="AI224" s="18" t="str">
        <f t="shared" si="68"/>
        <v>X</v>
      </c>
      <c r="AJ224" s="18" t="str">
        <f t="shared" si="69"/>
        <v/>
      </c>
      <c r="AK224" s="18" t="str">
        <f>IF(Tabuľka2[[#This Row],[Total food cost]] = 3, "X", "")</f>
        <v/>
      </c>
      <c r="AL224" s="18" t="str">
        <f t="shared" si="70"/>
        <v/>
      </c>
      <c r="AM224" s="18">
        <f t="shared" si="71"/>
        <v>0</v>
      </c>
      <c r="AN224" s="18" t="str">
        <f t="shared" si="72"/>
        <v/>
      </c>
      <c r="AO224" s="18" t="str">
        <f t="shared" si="73"/>
        <v/>
      </c>
      <c r="AP224" s="18" t="str">
        <f t="shared" si="74"/>
        <v>X</v>
      </c>
      <c r="AQ224" s="18" t="str">
        <f t="shared" si="84"/>
        <v/>
      </c>
      <c r="AR224" s="18" t="str">
        <f t="shared" si="75"/>
        <v>X</v>
      </c>
      <c r="AS224" s="18" t="str">
        <f t="shared" si="76"/>
        <v/>
      </c>
      <c r="AT224" s="18" t="str">
        <f t="shared" si="77"/>
        <v>X</v>
      </c>
      <c r="AU224" s="18" t="str">
        <f t="shared" si="78"/>
        <v/>
      </c>
      <c r="AV224" s="18" t="str">
        <f t="shared" si="79"/>
        <v/>
      </c>
      <c r="AW224" s="18" t="str">
        <f t="shared" si="80"/>
        <v/>
      </c>
      <c r="AX224" s="18" t="str">
        <f t="shared" si="81"/>
        <v/>
      </c>
      <c r="AY224" s="18" t="str">
        <f t="shared" si="82"/>
        <v/>
      </c>
      <c r="AZ224" s="18" t="str">
        <f t="shared" si="83"/>
        <v/>
      </c>
      <c r="BA224"/>
    </row>
    <row r="225" spans="1:53" ht="15.75" x14ac:dyDescent="0.5">
      <c r="A225" s="19" t="s">
        <v>437</v>
      </c>
      <c r="B225" s="19" t="s">
        <v>438</v>
      </c>
      <c r="C225" s="18" t="s">
        <v>68</v>
      </c>
      <c r="D225" s="37" t="s">
        <v>62</v>
      </c>
      <c r="E225" s="17" t="s">
        <v>439</v>
      </c>
      <c r="F225" s="15" t="s">
        <v>440</v>
      </c>
      <c r="G225" s="20"/>
      <c r="I225" s="18" t="s">
        <v>59</v>
      </c>
      <c r="K225" s="44">
        <v>5</v>
      </c>
      <c r="L225" s="18" t="s">
        <v>58</v>
      </c>
      <c r="M225" s="44">
        <v>2</v>
      </c>
      <c r="N225" s="44">
        <v>35</v>
      </c>
      <c r="P225" s="18" t="s">
        <v>59</v>
      </c>
      <c r="Q225" s="18" t="s">
        <v>59</v>
      </c>
      <c r="R225" s="44">
        <v>1</v>
      </c>
      <c r="S225" s="44">
        <v>1</v>
      </c>
      <c r="T225" s="44"/>
      <c r="U225" s="44"/>
      <c r="V225" s="44"/>
      <c r="W225" s="44"/>
      <c r="X225" s="44"/>
      <c r="Y225" s="16"/>
      <c r="AA225" s="43">
        <f t="shared" si="64"/>
        <v>2</v>
      </c>
      <c r="AB225" s="18" t="s">
        <v>9</v>
      </c>
      <c r="AC225" s="18" t="s">
        <v>9</v>
      </c>
      <c r="AD225" s="16" t="s">
        <v>9</v>
      </c>
      <c r="AE225" s="18" t="s">
        <v>9</v>
      </c>
      <c r="AF225" s="18" t="str">
        <f t="shared" si="65"/>
        <v/>
      </c>
      <c r="AG225" s="18" t="str">
        <f t="shared" si="66"/>
        <v>X</v>
      </c>
      <c r="AH225" s="18" t="str">
        <f t="shared" si="67"/>
        <v>X</v>
      </c>
      <c r="AI225" s="18" t="str">
        <f t="shared" si="68"/>
        <v>X</v>
      </c>
      <c r="AJ225" s="18" t="str">
        <f t="shared" si="69"/>
        <v>X</v>
      </c>
      <c r="AK225" s="18" t="str">
        <f>IF(Tabuľka2[[#This Row],[Total food cost]] = 3, "X", "")</f>
        <v/>
      </c>
      <c r="AL225" s="18" t="str">
        <f t="shared" si="70"/>
        <v/>
      </c>
      <c r="AM225" s="18">
        <f t="shared" si="71"/>
        <v>0</v>
      </c>
      <c r="AN225" s="18" t="str">
        <f t="shared" si="72"/>
        <v/>
      </c>
      <c r="AO225" s="18" t="str">
        <f t="shared" si="73"/>
        <v/>
      </c>
      <c r="AP225" s="18" t="str">
        <f t="shared" si="74"/>
        <v/>
      </c>
      <c r="AQ225" s="18" t="str">
        <f t="shared" si="84"/>
        <v/>
      </c>
      <c r="AR225" s="18" t="str">
        <f t="shared" si="75"/>
        <v>X</v>
      </c>
      <c r="AS225" s="18" t="str">
        <f t="shared" si="76"/>
        <v/>
      </c>
      <c r="AT225" s="18" t="str">
        <f t="shared" si="77"/>
        <v/>
      </c>
      <c r="AU225" s="18" t="str">
        <f t="shared" si="78"/>
        <v/>
      </c>
      <c r="AV225" s="18" t="str">
        <f t="shared" si="79"/>
        <v/>
      </c>
      <c r="AW225" s="18" t="str">
        <f t="shared" si="80"/>
        <v/>
      </c>
      <c r="AX225" s="18" t="str">
        <f t="shared" si="81"/>
        <v/>
      </c>
      <c r="AY225" s="18" t="str">
        <f t="shared" si="82"/>
        <v/>
      </c>
      <c r="AZ225" s="18" t="str">
        <f t="shared" si="83"/>
        <v/>
      </c>
      <c r="BA225"/>
    </row>
    <row r="226" spans="1:53" ht="15.75" x14ac:dyDescent="0.5">
      <c r="A226" s="20" t="s">
        <v>731</v>
      </c>
      <c r="B226" s="20" t="s">
        <v>732</v>
      </c>
      <c r="C226" s="18" t="s">
        <v>502</v>
      </c>
      <c r="D226" s="37" t="s">
        <v>55</v>
      </c>
      <c r="E226" s="14" t="s">
        <v>88</v>
      </c>
      <c r="F226" s="15" t="s">
        <v>125</v>
      </c>
      <c r="G226" s="20" t="s">
        <v>827</v>
      </c>
      <c r="H226" s="18" t="s">
        <v>59</v>
      </c>
      <c r="K226" s="44">
        <v>4</v>
      </c>
      <c r="L226" s="18" t="s">
        <v>73</v>
      </c>
      <c r="M226" s="44">
        <v>2</v>
      </c>
      <c r="N226" s="44">
        <v>104</v>
      </c>
      <c r="Q226" s="18" t="s">
        <v>59</v>
      </c>
      <c r="R226" s="44">
        <v>1</v>
      </c>
      <c r="S226" s="44"/>
      <c r="T226" s="44">
        <v>1</v>
      </c>
      <c r="U226" s="44"/>
      <c r="V226" s="44"/>
      <c r="W226" s="44"/>
      <c r="X226" s="44"/>
      <c r="Y226" s="16" t="s">
        <v>59</v>
      </c>
      <c r="AA226" s="43">
        <f t="shared" si="64"/>
        <v>1</v>
      </c>
      <c r="AB226" s="18" t="s">
        <v>9</v>
      </c>
      <c r="AC226" s="18" t="s">
        <v>9</v>
      </c>
      <c r="AD226" s="16" t="s">
        <v>9</v>
      </c>
      <c r="AE226" s="18" t="s">
        <v>59</v>
      </c>
      <c r="AF226" s="18" t="str">
        <f t="shared" si="65"/>
        <v/>
      </c>
      <c r="AG226" s="18" t="str">
        <f t="shared" si="66"/>
        <v/>
      </c>
      <c r="AH226" s="18">
        <f t="shared" si="67"/>
        <v>0</v>
      </c>
      <c r="AI226" s="18" t="str">
        <f t="shared" si="68"/>
        <v/>
      </c>
      <c r="AJ226" s="18" t="str">
        <f t="shared" si="69"/>
        <v/>
      </c>
      <c r="AK226" s="18" t="str">
        <f>IF(Tabuľka2[[#This Row],[Total food cost]] = 3, "X", "")</f>
        <v/>
      </c>
      <c r="AL226" s="18" t="str">
        <f t="shared" si="70"/>
        <v/>
      </c>
      <c r="AM226" s="18" t="str">
        <f t="shared" si="71"/>
        <v>X</v>
      </c>
      <c r="AN226" s="18" t="str">
        <f t="shared" si="72"/>
        <v>X</v>
      </c>
      <c r="AO226" s="18" t="str">
        <f t="shared" si="73"/>
        <v/>
      </c>
      <c r="AP226" s="18" t="str">
        <f t="shared" si="74"/>
        <v/>
      </c>
      <c r="AQ226" s="18" t="str">
        <f t="shared" si="84"/>
        <v>X</v>
      </c>
      <c r="AR226" s="18" t="str">
        <f t="shared" si="75"/>
        <v/>
      </c>
      <c r="AS226" s="18" t="str">
        <f t="shared" si="76"/>
        <v/>
      </c>
      <c r="AT226" s="18" t="str">
        <f t="shared" si="77"/>
        <v/>
      </c>
      <c r="AU226" s="18" t="str">
        <f t="shared" si="78"/>
        <v>X</v>
      </c>
      <c r="AV226" s="18" t="str">
        <f t="shared" si="79"/>
        <v/>
      </c>
      <c r="AW226" s="18" t="str">
        <f t="shared" si="80"/>
        <v/>
      </c>
      <c r="AX226" s="18" t="str">
        <f t="shared" si="81"/>
        <v/>
      </c>
      <c r="AY226" s="18" t="str">
        <f t="shared" si="82"/>
        <v>X</v>
      </c>
      <c r="AZ226" s="18" t="str">
        <f t="shared" si="83"/>
        <v/>
      </c>
      <c r="BA226"/>
    </row>
    <row r="227" spans="1:53" ht="15.75" x14ac:dyDescent="0.5">
      <c r="A227" s="19" t="s">
        <v>441</v>
      </c>
      <c r="B227" s="19" t="s">
        <v>442</v>
      </c>
      <c r="C227" s="18" t="s">
        <v>68</v>
      </c>
      <c r="D227" s="37" t="s">
        <v>83</v>
      </c>
      <c r="E227" s="17" t="s">
        <v>116</v>
      </c>
      <c r="F227" s="15" t="s">
        <v>372</v>
      </c>
      <c r="G227" s="20" t="s">
        <v>855</v>
      </c>
      <c r="J227" s="18" t="s">
        <v>59</v>
      </c>
      <c r="K227" s="44">
        <v>4</v>
      </c>
      <c r="L227" s="18" t="s">
        <v>65</v>
      </c>
      <c r="M227" s="44">
        <v>3</v>
      </c>
      <c r="N227" s="44">
        <v>138</v>
      </c>
      <c r="P227" s="18" t="s">
        <v>59</v>
      </c>
      <c r="Q227" s="18" t="s">
        <v>59</v>
      </c>
      <c r="R227" s="44"/>
      <c r="S227" s="44"/>
      <c r="T227" s="44"/>
      <c r="U227" s="44"/>
      <c r="V227" s="44">
        <v>2</v>
      </c>
      <c r="W227" s="44"/>
      <c r="X227" s="44"/>
      <c r="Y227" s="16"/>
      <c r="AA227" s="43">
        <f t="shared" si="64"/>
        <v>2</v>
      </c>
      <c r="AB227" s="18" t="s">
        <v>9</v>
      </c>
      <c r="AC227" s="18" t="s">
        <v>9</v>
      </c>
      <c r="AD227" s="16" t="s">
        <v>9</v>
      </c>
      <c r="AE227" s="18" t="s">
        <v>59</v>
      </c>
      <c r="AF227" s="18" t="str">
        <f t="shared" si="65"/>
        <v/>
      </c>
      <c r="AG227" s="18" t="str">
        <f t="shared" si="66"/>
        <v>X</v>
      </c>
      <c r="AH227" s="18">
        <f t="shared" si="67"/>
        <v>0</v>
      </c>
      <c r="AI227" s="18" t="str">
        <f t="shared" si="68"/>
        <v/>
      </c>
      <c r="AJ227" s="18" t="str">
        <f t="shared" si="69"/>
        <v/>
      </c>
      <c r="AK227" s="18" t="str">
        <f>IF(Tabuľka2[[#This Row],[Total food cost]] = 3, "X", "")</f>
        <v/>
      </c>
      <c r="AL227" s="18" t="str">
        <f t="shared" si="70"/>
        <v>X</v>
      </c>
      <c r="AM227" s="18">
        <f t="shared" si="71"/>
        <v>0</v>
      </c>
      <c r="AN227" s="18" t="str">
        <f t="shared" si="72"/>
        <v/>
      </c>
      <c r="AO227" s="18" t="str">
        <f t="shared" si="73"/>
        <v/>
      </c>
      <c r="AP227" s="18" t="str">
        <f t="shared" si="74"/>
        <v/>
      </c>
      <c r="AQ227" s="18" t="str">
        <f t="shared" si="84"/>
        <v>X</v>
      </c>
      <c r="AR227" s="18" t="str">
        <f t="shared" si="75"/>
        <v/>
      </c>
      <c r="AS227" s="18" t="str">
        <f t="shared" si="76"/>
        <v/>
      </c>
      <c r="AT227" s="18" t="str">
        <f t="shared" si="77"/>
        <v/>
      </c>
      <c r="AU227" s="18" t="str">
        <f t="shared" si="78"/>
        <v/>
      </c>
      <c r="AV227" s="18" t="str">
        <f t="shared" si="79"/>
        <v/>
      </c>
      <c r="AW227" s="18" t="str">
        <f t="shared" si="80"/>
        <v>X</v>
      </c>
      <c r="AX227" s="18" t="str">
        <f t="shared" si="81"/>
        <v/>
      </c>
      <c r="AY227" s="18" t="str">
        <f t="shared" si="82"/>
        <v/>
      </c>
      <c r="AZ227" s="18" t="str">
        <f t="shared" si="83"/>
        <v/>
      </c>
      <c r="BA227"/>
    </row>
    <row r="228" spans="1:53" ht="15.75" x14ac:dyDescent="0.5">
      <c r="A228" s="14" t="s">
        <v>733</v>
      </c>
      <c r="B228" s="14" t="s">
        <v>734</v>
      </c>
      <c r="C228" s="18" t="s">
        <v>502</v>
      </c>
      <c r="D228" s="37" t="s">
        <v>55</v>
      </c>
      <c r="E228" s="14" t="s">
        <v>116</v>
      </c>
      <c r="F228" s="15" t="s">
        <v>209</v>
      </c>
      <c r="G228" s="20" t="s">
        <v>828</v>
      </c>
      <c r="K228" s="44">
        <v>0</v>
      </c>
      <c r="L228" s="18" t="s">
        <v>85</v>
      </c>
      <c r="M228" s="44">
        <v>5</v>
      </c>
      <c r="N228" s="44">
        <v>20</v>
      </c>
      <c r="O228" s="18" t="s">
        <v>59</v>
      </c>
      <c r="P228" s="18" t="s">
        <v>59</v>
      </c>
      <c r="Q228" s="18" t="s">
        <v>59</v>
      </c>
      <c r="R228" s="44">
        <v>1</v>
      </c>
      <c r="S228" s="44">
        <v>1</v>
      </c>
      <c r="T228" s="44"/>
      <c r="U228" s="44">
        <v>1</v>
      </c>
      <c r="V228" s="44"/>
      <c r="W228" s="44"/>
      <c r="X228" s="44"/>
      <c r="Y228" s="16" t="s">
        <v>59</v>
      </c>
      <c r="AA228" s="43">
        <f t="shared" si="64"/>
        <v>1</v>
      </c>
      <c r="AB228" s="18" t="s">
        <v>9</v>
      </c>
      <c r="AC228" s="18" t="s">
        <v>9</v>
      </c>
      <c r="AD228" s="16" t="s">
        <v>9</v>
      </c>
      <c r="AE228" s="18" t="s">
        <v>9</v>
      </c>
      <c r="AF228" s="18" t="str">
        <f t="shared" si="65"/>
        <v>X</v>
      </c>
      <c r="AG228" s="18" t="str">
        <f t="shared" si="66"/>
        <v>X</v>
      </c>
      <c r="AH228" s="18">
        <f t="shared" si="67"/>
        <v>0</v>
      </c>
      <c r="AI228" s="18" t="str">
        <f t="shared" si="68"/>
        <v>X</v>
      </c>
      <c r="AJ228" s="18" t="str">
        <f t="shared" si="69"/>
        <v/>
      </c>
      <c r="AK228" s="18" t="str">
        <f>IF(Tabuľka2[[#This Row],[Total food cost]] = 3, "X", "")</f>
        <v/>
      </c>
      <c r="AL228" s="18" t="str">
        <f t="shared" si="70"/>
        <v/>
      </c>
      <c r="AM228" s="18">
        <f t="shared" si="71"/>
        <v>0</v>
      </c>
      <c r="AN228" s="18" t="str">
        <f t="shared" si="72"/>
        <v/>
      </c>
      <c r="AO228" s="18" t="str">
        <f t="shared" si="73"/>
        <v/>
      </c>
      <c r="AP228" s="18" t="str">
        <f t="shared" si="74"/>
        <v/>
      </c>
      <c r="AQ228" s="18" t="str">
        <f t="shared" si="84"/>
        <v/>
      </c>
      <c r="AR228" s="18" t="str">
        <f t="shared" si="75"/>
        <v/>
      </c>
      <c r="AS228" s="18" t="str">
        <f t="shared" si="76"/>
        <v/>
      </c>
      <c r="AT228" s="18" t="str">
        <f t="shared" si="77"/>
        <v>X</v>
      </c>
      <c r="AU228" s="18" t="str">
        <f t="shared" si="78"/>
        <v/>
      </c>
      <c r="AV228" s="18" t="str">
        <f t="shared" si="79"/>
        <v/>
      </c>
      <c r="AW228" s="18" t="str">
        <f t="shared" si="80"/>
        <v/>
      </c>
      <c r="AX228" s="18" t="str">
        <f t="shared" si="81"/>
        <v>X</v>
      </c>
      <c r="AY228" s="18" t="str">
        <f t="shared" si="82"/>
        <v/>
      </c>
      <c r="AZ228" s="18" t="str">
        <f t="shared" si="83"/>
        <v>X</v>
      </c>
      <c r="BA228"/>
    </row>
    <row r="229" spans="1:53" ht="15.75" x14ac:dyDescent="0.5">
      <c r="A229" s="20" t="s">
        <v>735</v>
      </c>
      <c r="B229" s="20" t="s">
        <v>736</v>
      </c>
      <c r="C229" s="18" t="s">
        <v>502</v>
      </c>
      <c r="D229" s="37" t="s">
        <v>83</v>
      </c>
      <c r="E229" s="14" t="s">
        <v>116</v>
      </c>
      <c r="F229" s="20" t="s">
        <v>147</v>
      </c>
      <c r="G229" s="20" t="s">
        <v>830</v>
      </c>
      <c r="J229" s="18" t="s">
        <v>59</v>
      </c>
      <c r="K229" s="44">
        <v>5</v>
      </c>
      <c r="L229" s="18" t="s">
        <v>58</v>
      </c>
      <c r="M229" s="44">
        <v>1</v>
      </c>
      <c r="N229" s="44">
        <v>102</v>
      </c>
      <c r="O229" s="18" t="s">
        <v>59</v>
      </c>
      <c r="R229" s="44"/>
      <c r="S229" s="44"/>
      <c r="T229" s="44"/>
      <c r="U229" s="44"/>
      <c r="V229" s="44">
        <v>2</v>
      </c>
      <c r="W229" s="44"/>
      <c r="X229" s="44"/>
      <c r="Y229" s="16"/>
      <c r="AA229" s="43">
        <f t="shared" si="64"/>
        <v>2</v>
      </c>
      <c r="AB229" s="18" t="s">
        <v>9</v>
      </c>
      <c r="AC229" s="18" t="s">
        <v>9</v>
      </c>
      <c r="AD229" s="16" t="s">
        <v>9</v>
      </c>
      <c r="AE229" s="18" t="s">
        <v>9</v>
      </c>
      <c r="AF229" s="18" t="str">
        <f t="shared" si="65"/>
        <v/>
      </c>
      <c r="AG229" s="18" t="str">
        <f t="shared" si="66"/>
        <v/>
      </c>
      <c r="AH229" s="18">
        <f t="shared" si="67"/>
        <v>0</v>
      </c>
      <c r="AI229" s="18" t="str">
        <f t="shared" si="68"/>
        <v/>
      </c>
      <c r="AJ229" s="18" t="str">
        <f t="shared" si="69"/>
        <v/>
      </c>
      <c r="AK229" s="18" t="str">
        <f>IF(Tabuľka2[[#This Row],[Total food cost]] = 3, "X", "")</f>
        <v/>
      </c>
      <c r="AL229" s="18" t="str">
        <f t="shared" si="70"/>
        <v/>
      </c>
      <c r="AM229" s="18">
        <f t="shared" si="71"/>
        <v>0</v>
      </c>
      <c r="AN229" s="18" t="str">
        <f t="shared" si="72"/>
        <v/>
      </c>
      <c r="AO229" s="18" t="str">
        <f t="shared" si="73"/>
        <v/>
      </c>
      <c r="AP229" s="18" t="str">
        <f t="shared" si="74"/>
        <v>X</v>
      </c>
      <c r="AQ229" s="18" t="str">
        <f t="shared" si="84"/>
        <v>X</v>
      </c>
      <c r="AR229" s="18" t="str">
        <f t="shared" si="75"/>
        <v>X</v>
      </c>
      <c r="AS229" s="18" t="str">
        <f t="shared" si="76"/>
        <v/>
      </c>
      <c r="AT229" s="18" t="str">
        <f t="shared" si="77"/>
        <v/>
      </c>
      <c r="AU229" s="18" t="str">
        <f t="shared" si="78"/>
        <v/>
      </c>
      <c r="AV229" s="18" t="str">
        <f t="shared" si="79"/>
        <v/>
      </c>
      <c r="AW229" s="18" t="str">
        <f t="shared" si="80"/>
        <v>X</v>
      </c>
      <c r="AX229" s="18" t="str">
        <f t="shared" si="81"/>
        <v/>
      </c>
      <c r="AY229" s="18" t="str">
        <f t="shared" si="82"/>
        <v/>
      </c>
      <c r="AZ229" s="18" t="str">
        <f t="shared" si="83"/>
        <v/>
      </c>
      <c r="BA229"/>
    </row>
    <row r="230" spans="1:53" ht="15.75" x14ac:dyDescent="0.5">
      <c r="A230" s="20" t="s">
        <v>737</v>
      </c>
      <c r="B230" s="20" t="s">
        <v>738</v>
      </c>
      <c r="C230" s="18" t="s">
        <v>502</v>
      </c>
      <c r="D230" s="37" t="s">
        <v>55</v>
      </c>
      <c r="E230" s="14" t="s">
        <v>71</v>
      </c>
      <c r="F230" s="15" t="s">
        <v>364</v>
      </c>
      <c r="G230" s="20" t="s">
        <v>820</v>
      </c>
      <c r="K230" s="44">
        <v>5</v>
      </c>
      <c r="L230" s="18" t="s">
        <v>65</v>
      </c>
      <c r="M230" s="44">
        <v>2</v>
      </c>
      <c r="N230" s="44">
        <v>38</v>
      </c>
      <c r="Q230" s="18" t="s">
        <v>59</v>
      </c>
      <c r="R230" s="44">
        <v>1</v>
      </c>
      <c r="S230" s="44"/>
      <c r="T230" s="44"/>
      <c r="U230" s="44"/>
      <c r="V230" s="44"/>
      <c r="W230" s="44"/>
      <c r="X230" s="44"/>
      <c r="Y230" s="16"/>
      <c r="AA230" s="43">
        <f t="shared" si="64"/>
        <v>1</v>
      </c>
      <c r="AB230" s="18" t="s">
        <v>9</v>
      </c>
      <c r="AC230" s="18" t="s">
        <v>9</v>
      </c>
      <c r="AD230" s="16" t="s">
        <v>9</v>
      </c>
      <c r="AE230" s="18" t="s">
        <v>9</v>
      </c>
      <c r="AF230" s="18" t="str">
        <f t="shared" si="65"/>
        <v/>
      </c>
      <c r="AG230" s="18" t="str">
        <f t="shared" si="66"/>
        <v/>
      </c>
      <c r="AH230" s="18">
        <f t="shared" si="67"/>
        <v>0</v>
      </c>
      <c r="AI230" s="18" t="str">
        <f t="shared" si="68"/>
        <v/>
      </c>
      <c r="AJ230" s="18" t="str">
        <f t="shared" si="69"/>
        <v/>
      </c>
      <c r="AK230" s="18" t="str">
        <f>IF(Tabuľka2[[#This Row],[Total food cost]] = 3, "X", "")</f>
        <v/>
      </c>
      <c r="AL230" s="18" t="str">
        <f t="shared" si="70"/>
        <v>X</v>
      </c>
      <c r="AM230" s="18">
        <f t="shared" si="71"/>
        <v>0</v>
      </c>
      <c r="AN230" s="18" t="str">
        <f t="shared" si="72"/>
        <v/>
      </c>
      <c r="AO230" s="18" t="str">
        <f t="shared" si="73"/>
        <v>X</v>
      </c>
      <c r="AP230" s="18" t="str">
        <f t="shared" si="74"/>
        <v/>
      </c>
      <c r="AQ230" s="18" t="str">
        <f t="shared" si="84"/>
        <v/>
      </c>
      <c r="AR230" s="18" t="str">
        <f t="shared" si="75"/>
        <v/>
      </c>
      <c r="AS230" s="18" t="str">
        <f t="shared" si="76"/>
        <v/>
      </c>
      <c r="AT230" s="18" t="str">
        <f t="shared" si="77"/>
        <v/>
      </c>
      <c r="AU230" s="18" t="str">
        <f t="shared" si="78"/>
        <v/>
      </c>
      <c r="AV230" s="18" t="str">
        <f t="shared" si="79"/>
        <v/>
      </c>
      <c r="AW230" s="18" t="str">
        <f t="shared" si="80"/>
        <v/>
      </c>
      <c r="AX230" s="18" t="str">
        <f t="shared" si="81"/>
        <v/>
      </c>
      <c r="AY230" s="18" t="str">
        <f t="shared" si="82"/>
        <v>X</v>
      </c>
      <c r="AZ230" s="18" t="str">
        <f t="shared" si="83"/>
        <v/>
      </c>
      <c r="BA230"/>
    </row>
    <row r="231" spans="1:53" ht="15.75" x14ac:dyDescent="0.5">
      <c r="A231" s="20" t="s">
        <v>739</v>
      </c>
      <c r="B231" s="20" t="s">
        <v>740</v>
      </c>
      <c r="C231" s="18" t="s">
        <v>502</v>
      </c>
      <c r="D231" s="37" t="s">
        <v>55</v>
      </c>
      <c r="E231" s="14" t="s">
        <v>79</v>
      </c>
      <c r="F231" s="15" t="s">
        <v>741</v>
      </c>
      <c r="G231" s="20"/>
      <c r="K231" s="44">
        <v>0</v>
      </c>
      <c r="L231" s="18" t="s">
        <v>65</v>
      </c>
      <c r="M231" s="44">
        <v>4</v>
      </c>
      <c r="N231" s="44">
        <v>28</v>
      </c>
      <c r="O231" s="18" t="s">
        <v>59</v>
      </c>
      <c r="P231" s="18" t="s">
        <v>59</v>
      </c>
      <c r="R231" s="44">
        <v>1</v>
      </c>
      <c r="S231" s="44">
        <v>1</v>
      </c>
      <c r="T231" s="44"/>
      <c r="U231" s="44">
        <v>1</v>
      </c>
      <c r="V231" s="44"/>
      <c r="W231" s="44"/>
      <c r="X231" s="44"/>
      <c r="Y231" s="16" t="s">
        <v>59</v>
      </c>
      <c r="AA231" s="43">
        <f t="shared" si="64"/>
        <v>1</v>
      </c>
      <c r="AB231" s="18" t="s">
        <v>9</v>
      </c>
      <c r="AC231" s="18" t="s">
        <v>9</v>
      </c>
      <c r="AD231" s="16" t="s">
        <v>9</v>
      </c>
      <c r="AE231" s="18" t="s">
        <v>9</v>
      </c>
      <c r="AF231" s="18" t="str">
        <f t="shared" si="65"/>
        <v>X</v>
      </c>
      <c r="AG231" s="18" t="str">
        <f t="shared" si="66"/>
        <v>X</v>
      </c>
      <c r="AH231" s="18">
        <f t="shared" si="67"/>
        <v>0</v>
      </c>
      <c r="AI231" s="18" t="str">
        <f t="shared" si="68"/>
        <v>X</v>
      </c>
      <c r="AJ231" s="18" t="str">
        <f t="shared" si="69"/>
        <v/>
      </c>
      <c r="AK231" s="18" t="str">
        <f>IF(Tabuľka2[[#This Row],[Total food cost]] = 3, "X", "")</f>
        <v/>
      </c>
      <c r="AL231" s="18" t="str">
        <f t="shared" si="70"/>
        <v>X</v>
      </c>
      <c r="AM231" s="18">
        <f t="shared" si="71"/>
        <v>0</v>
      </c>
      <c r="AN231" s="18" t="str">
        <f t="shared" si="72"/>
        <v/>
      </c>
      <c r="AO231" s="18" t="str">
        <f t="shared" si="73"/>
        <v/>
      </c>
      <c r="AP231" s="18" t="str">
        <f t="shared" si="74"/>
        <v/>
      </c>
      <c r="AQ231" s="18" t="str">
        <f t="shared" si="84"/>
        <v/>
      </c>
      <c r="AR231" s="18" t="str">
        <f t="shared" si="75"/>
        <v/>
      </c>
      <c r="AS231" s="18" t="str">
        <f t="shared" si="76"/>
        <v/>
      </c>
      <c r="AT231" s="18" t="str">
        <f t="shared" si="77"/>
        <v>X</v>
      </c>
      <c r="AU231" s="18" t="str">
        <f t="shared" si="78"/>
        <v/>
      </c>
      <c r="AV231" s="18" t="str">
        <f t="shared" si="79"/>
        <v/>
      </c>
      <c r="AW231" s="18" t="str">
        <f t="shared" si="80"/>
        <v/>
      </c>
      <c r="AX231" s="18" t="str">
        <f t="shared" si="81"/>
        <v>X</v>
      </c>
      <c r="AY231" s="18" t="str">
        <f t="shared" si="82"/>
        <v/>
      </c>
      <c r="AZ231" s="18" t="str">
        <f t="shared" si="83"/>
        <v/>
      </c>
      <c r="BA231"/>
    </row>
    <row r="232" spans="1:53" ht="15.75" x14ac:dyDescent="0.5">
      <c r="A232" s="20" t="s">
        <v>742</v>
      </c>
      <c r="B232" s="20" t="s">
        <v>743</v>
      </c>
      <c r="C232" s="18" t="s">
        <v>502</v>
      </c>
      <c r="D232" s="37" t="s">
        <v>83</v>
      </c>
      <c r="E232" s="14" t="s">
        <v>116</v>
      </c>
      <c r="F232" s="20" t="s">
        <v>147</v>
      </c>
      <c r="G232" s="20" t="s">
        <v>830</v>
      </c>
      <c r="J232" s="18" t="s">
        <v>59</v>
      </c>
      <c r="K232" s="44">
        <v>3</v>
      </c>
      <c r="L232" s="18" t="s">
        <v>65</v>
      </c>
      <c r="M232" s="44">
        <v>3</v>
      </c>
      <c r="N232" s="44">
        <v>25</v>
      </c>
      <c r="P232" s="18" t="s">
        <v>59</v>
      </c>
      <c r="R232" s="44">
        <v>1</v>
      </c>
      <c r="S232" s="44">
        <v>1</v>
      </c>
      <c r="T232" s="44"/>
      <c r="U232" s="44"/>
      <c r="V232" s="44"/>
      <c r="W232" s="44"/>
      <c r="X232" s="44"/>
      <c r="Y232" s="16"/>
      <c r="AA232" s="43">
        <f t="shared" si="64"/>
        <v>2</v>
      </c>
      <c r="AB232" s="18" t="s">
        <v>9</v>
      </c>
      <c r="AC232" s="18" t="s">
        <v>9</v>
      </c>
      <c r="AD232" s="16" t="s">
        <v>59</v>
      </c>
      <c r="AE232" s="18" t="s">
        <v>9</v>
      </c>
      <c r="AF232" s="18" t="str">
        <f t="shared" si="65"/>
        <v>X</v>
      </c>
      <c r="AG232" s="18" t="str">
        <f t="shared" si="66"/>
        <v/>
      </c>
      <c r="AH232" s="18">
        <f t="shared" si="67"/>
        <v>0</v>
      </c>
      <c r="AI232" s="18" t="str">
        <f t="shared" si="68"/>
        <v>X</v>
      </c>
      <c r="AJ232" s="18" t="str">
        <f t="shared" si="69"/>
        <v/>
      </c>
      <c r="AK232" s="18" t="str">
        <f>IF(Tabuľka2[[#This Row],[Total food cost]] = 3, "X", "")</f>
        <v/>
      </c>
      <c r="AL232" s="18" t="str">
        <f t="shared" si="70"/>
        <v>X</v>
      </c>
      <c r="AM232" s="18">
        <f t="shared" si="71"/>
        <v>0</v>
      </c>
      <c r="AN232" s="18" t="str">
        <f t="shared" si="72"/>
        <v/>
      </c>
      <c r="AO232" s="18" t="str">
        <f t="shared" si="73"/>
        <v/>
      </c>
      <c r="AP232" s="18" t="str">
        <f t="shared" si="74"/>
        <v/>
      </c>
      <c r="AQ232" s="18" t="str">
        <f t="shared" si="84"/>
        <v/>
      </c>
      <c r="AR232" s="18" t="str">
        <f t="shared" si="75"/>
        <v/>
      </c>
      <c r="AS232" s="18" t="str">
        <f t="shared" si="76"/>
        <v/>
      </c>
      <c r="AT232" s="18" t="str">
        <f t="shared" si="77"/>
        <v>X</v>
      </c>
      <c r="AU232" s="18" t="str">
        <f t="shared" si="78"/>
        <v/>
      </c>
      <c r="AV232" s="18" t="str">
        <f t="shared" si="79"/>
        <v>X</v>
      </c>
      <c r="AW232" s="18" t="str">
        <f t="shared" si="80"/>
        <v/>
      </c>
      <c r="AX232" s="18" t="str">
        <f t="shared" si="81"/>
        <v/>
      </c>
      <c r="AY232" s="18" t="str">
        <f t="shared" si="82"/>
        <v/>
      </c>
      <c r="AZ232" s="18" t="str">
        <f t="shared" si="83"/>
        <v/>
      </c>
      <c r="BA232"/>
    </row>
    <row r="233" spans="1:53" ht="15.75" x14ac:dyDescent="0.5">
      <c r="A233" s="19" t="s">
        <v>443</v>
      </c>
      <c r="B233" s="19" t="s">
        <v>444</v>
      </c>
      <c r="C233" s="18" t="s">
        <v>68</v>
      </c>
      <c r="D233" s="37" t="s">
        <v>55</v>
      </c>
      <c r="E233" s="17" t="s">
        <v>71</v>
      </c>
      <c r="F233" s="15" t="s">
        <v>445</v>
      </c>
      <c r="G233" s="20" t="s">
        <v>843</v>
      </c>
      <c r="K233" s="44">
        <v>3</v>
      </c>
      <c r="L233" s="18" t="s">
        <v>73</v>
      </c>
      <c r="M233" s="44">
        <v>2</v>
      </c>
      <c r="N233" s="44">
        <v>86</v>
      </c>
      <c r="Q233" s="18" t="s">
        <v>59</v>
      </c>
      <c r="R233" s="44">
        <v>1</v>
      </c>
      <c r="S233" s="44"/>
      <c r="T233" s="44">
        <v>1</v>
      </c>
      <c r="U233" s="44"/>
      <c r="V233" s="44"/>
      <c r="W233" s="44"/>
      <c r="X233" s="44"/>
      <c r="Y233" s="16"/>
      <c r="AA233" s="43">
        <f t="shared" si="64"/>
        <v>2</v>
      </c>
      <c r="AB233" s="18" t="s">
        <v>9</v>
      </c>
      <c r="AC233" s="18" t="s">
        <v>9</v>
      </c>
      <c r="AD233" s="16" t="s">
        <v>9</v>
      </c>
      <c r="AE233" s="18" t="s">
        <v>9</v>
      </c>
      <c r="AF233" s="18" t="str">
        <f t="shared" si="65"/>
        <v>X</v>
      </c>
      <c r="AG233" s="18" t="str">
        <f t="shared" si="66"/>
        <v/>
      </c>
      <c r="AH233" s="18">
        <f t="shared" si="67"/>
        <v>0</v>
      </c>
      <c r="AI233" s="18" t="str">
        <f t="shared" si="68"/>
        <v/>
      </c>
      <c r="AJ233" s="18" t="str">
        <f t="shared" si="69"/>
        <v/>
      </c>
      <c r="AK233" s="18" t="str">
        <f>IF(Tabuľka2[[#This Row],[Total food cost]] = 3, "X", "")</f>
        <v/>
      </c>
      <c r="AL233" s="18" t="str">
        <f t="shared" si="70"/>
        <v/>
      </c>
      <c r="AM233" s="18">
        <f t="shared" si="71"/>
        <v>0</v>
      </c>
      <c r="AN233" s="18" t="str">
        <f t="shared" si="72"/>
        <v>X</v>
      </c>
      <c r="AO233" s="18" t="str">
        <f t="shared" si="73"/>
        <v/>
      </c>
      <c r="AP233" s="18" t="str">
        <f t="shared" si="74"/>
        <v/>
      </c>
      <c r="AQ233" s="18" t="str">
        <f t="shared" si="84"/>
        <v>X</v>
      </c>
      <c r="AR233" s="18" t="str">
        <f t="shared" si="75"/>
        <v/>
      </c>
      <c r="AS233" s="18" t="str">
        <f t="shared" si="76"/>
        <v/>
      </c>
      <c r="AT233" s="18" t="str">
        <f t="shared" si="77"/>
        <v/>
      </c>
      <c r="AU233" s="18" t="str">
        <f t="shared" si="78"/>
        <v>X</v>
      </c>
      <c r="AV233" s="18" t="str">
        <f t="shared" si="79"/>
        <v/>
      </c>
      <c r="AW233" s="18" t="str">
        <f t="shared" si="80"/>
        <v/>
      </c>
      <c r="AX233" s="18" t="str">
        <f t="shared" si="81"/>
        <v/>
      </c>
      <c r="AY233" s="18" t="str">
        <f t="shared" si="82"/>
        <v>X</v>
      </c>
      <c r="AZ233" s="18" t="str">
        <f t="shared" si="83"/>
        <v/>
      </c>
      <c r="BA233"/>
    </row>
    <row r="234" spans="1:53" ht="15.75" x14ac:dyDescent="0.5">
      <c r="A234" s="20" t="s">
        <v>744</v>
      </c>
      <c r="B234" s="20" t="s">
        <v>745</v>
      </c>
      <c r="C234" s="18" t="s">
        <v>502</v>
      </c>
      <c r="D234" s="37" t="s">
        <v>55</v>
      </c>
      <c r="E234" s="14" t="s">
        <v>56</v>
      </c>
      <c r="F234" s="15" t="s">
        <v>57</v>
      </c>
      <c r="G234" s="20" t="s">
        <v>814</v>
      </c>
      <c r="K234" s="44">
        <v>5</v>
      </c>
      <c r="L234" s="18" t="s">
        <v>85</v>
      </c>
      <c r="M234" s="44">
        <v>2</v>
      </c>
      <c r="N234" s="44">
        <v>48</v>
      </c>
      <c r="O234" s="18" t="s">
        <v>59</v>
      </c>
      <c r="R234" s="44"/>
      <c r="S234" s="44">
        <v>2</v>
      </c>
      <c r="T234" s="44"/>
      <c r="U234" s="44"/>
      <c r="V234" s="44"/>
      <c r="W234" s="44"/>
      <c r="X234" s="44">
        <v>1</v>
      </c>
      <c r="Y234" s="16"/>
      <c r="AA234" s="43">
        <f t="shared" si="64"/>
        <v>3</v>
      </c>
      <c r="AB234" s="18" t="s">
        <v>9</v>
      </c>
      <c r="AC234" s="18" t="s">
        <v>9</v>
      </c>
      <c r="AD234" s="16" t="s">
        <v>59</v>
      </c>
      <c r="AE234" s="18" t="s">
        <v>9</v>
      </c>
      <c r="AF234" s="18" t="str">
        <f t="shared" si="65"/>
        <v/>
      </c>
      <c r="AG234" s="18" t="str">
        <f t="shared" si="66"/>
        <v/>
      </c>
      <c r="AH234" s="18">
        <f t="shared" si="67"/>
        <v>0</v>
      </c>
      <c r="AI234" s="18" t="str">
        <f t="shared" si="68"/>
        <v>X</v>
      </c>
      <c r="AJ234" s="18" t="str">
        <f t="shared" si="69"/>
        <v/>
      </c>
      <c r="AK234" s="18" t="str">
        <f>IF(Tabuľka2[[#This Row],[Total food cost]] = 3, "X", "")</f>
        <v>X</v>
      </c>
      <c r="AL234" s="18" t="str">
        <f t="shared" si="70"/>
        <v/>
      </c>
      <c r="AM234" s="18">
        <f t="shared" si="71"/>
        <v>0</v>
      </c>
      <c r="AN234" s="18" t="str">
        <f t="shared" si="72"/>
        <v/>
      </c>
      <c r="AO234" s="18" t="str">
        <f t="shared" si="73"/>
        <v/>
      </c>
      <c r="AP234" s="18" t="str">
        <f t="shared" si="74"/>
        <v>X</v>
      </c>
      <c r="AQ234" s="18" t="str">
        <f t="shared" si="84"/>
        <v/>
      </c>
      <c r="AR234" s="18" t="str">
        <f t="shared" si="75"/>
        <v/>
      </c>
      <c r="AS234" s="18" t="str">
        <f t="shared" si="76"/>
        <v>X</v>
      </c>
      <c r="AT234" s="18" t="str">
        <f t="shared" si="77"/>
        <v/>
      </c>
      <c r="AU234" s="18" t="str">
        <f t="shared" si="78"/>
        <v/>
      </c>
      <c r="AV234" s="18" t="str">
        <f t="shared" si="79"/>
        <v/>
      </c>
      <c r="AW234" s="18" t="str">
        <f t="shared" si="80"/>
        <v/>
      </c>
      <c r="AX234" s="18" t="str">
        <f t="shared" si="81"/>
        <v/>
      </c>
      <c r="AY234" s="18" t="str">
        <f t="shared" si="82"/>
        <v/>
      </c>
      <c r="AZ234" s="18" t="str">
        <f t="shared" si="83"/>
        <v>X</v>
      </c>
      <c r="BA234"/>
    </row>
    <row r="235" spans="1:53" ht="15.75" x14ac:dyDescent="0.5">
      <c r="A235" s="20" t="s">
        <v>746</v>
      </c>
      <c r="B235" s="20" t="s">
        <v>747</v>
      </c>
      <c r="C235" s="18" t="s">
        <v>502</v>
      </c>
      <c r="D235" s="37" t="s">
        <v>55</v>
      </c>
      <c r="E235" s="14" t="s">
        <v>88</v>
      </c>
      <c r="F235" s="15" t="s">
        <v>186</v>
      </c>
      <c r="G235" s="20" t="s">
        <v>826</v>
      </c>
      <c r="H235" s="18" t="s">
        <v>59</v>
      </c>
      <c r="K235" s="44">
        <v>5</v>
      </c>
      <c r="L235" s="18" t="s">
        <v>73</v>
      </c>
      <c r="M235" s="44">
        <v>2</v>
      </c>
      <c r="N235" s="44">
        <v>130</v>
      </c>
      <c r="P235" s="18" t="s">
        <v>59</v>
      </c>
      <c r="R235" s="44">
        <v>1</v>
      </c>
      <c r="S235" s="44"/>
      <c r="T235" s="44"/>
      <c r="U235" s="44"/>
      <c r="V235" s="44">
        <v>1</v>
      </c>
      <c r="W235" s="44"/>
      <c r="X235" s="44"/>
      <c r="Y235" s="16"/>
      <c r="AA235" s="43">
        <f t="shared" si="64"/>
        <v>2</v>
      </c>
      <c r="AB235" s="18" t="s">
        <v>9</v>
      </c>
      <c r="AC235" s="18" t="s">
        <v>9</v>
      </c>
      <c r="AD235" s="16" t="s">
        <v>59</v>
      </c>
      <c r="AE235" s="18" t="s">
        <v>9</v>
      </c>
      <c r="AF235" s="18" t="str">
        <f t="shared" si="65"/>
        <v/>
      </c>
      <c r="AG235" s="18" t="str">
        <f t="shared" si="66"/>
        <v/>
      </c>
      <c r="AH235" s="18">
        <f t="shared" si="67"/>
        <v>0</v>
      </c>
      <c r="AI235" s="18" t="str">
        <f t="shared" si="68"/>
        <v/>
      </c>
      <c r="AJ235" s="18" t="str">
        <f t="shared" si="69"/>
        <v>X</v>
      </c>
      <c r="AK235" s="18" t="str">
        <f>IF(Tabuľka2[[#This Row],[Total food cost]] = 3, "X", "")</f>
        <v/>
      </c>
      <c r="AL235" s="18" t="str">
        <f t="shared" si="70"/>
        <v/>
      </c>
      <c r="AM235" s="18" t="str">
        <f t="shared" si="71"/>
        <v>X</v>
      </c>
      <c r="AN235" s="18" t="str">
        <f t="shared" si="72"/>
        <v/>
      </c>
      <c r="AO235" s="18" t="str">
        <f t="shared" si="73"/>
        <v/>
      </c>
      <c r="AP235" s="18" t="str">
        <f t="shared" si="74"/>
        <v/>
      </c>
      <c r="AQ235" s="18" t="str">
        <f t="shared" si="84"/>
        <v>X</v>
      </c>
      <c r="AR235" s="18" t="str">
        <f t="shared" si="75"/>
        <v/>
      </c>
      <c r="AS235" s="18" t="str">
        <f t="shared" si="76"/>
        <v/>
      </c>
      <c r="AT235" s="18" t="str">
        <f t="shared" si="77"/>
        <v/>
      </c>
      <c r="AU235" s="18" t="str">
        <f t="shared" si="78"/>
        <v>X</v>
      </c>
      <c r="AV235" s="18" t="str">
        <f t="shared" si="79"/>
        <v>X</v>
      </c>
      <c r="AW235" s="18" t="str">
        <f t="shared" si="80"/>
        <v>X</v>
      </c>
      <c r="AX235" s="18" t="str">
        <f t="shared" si="81"/>
        <v/>
      </c>
      <c r="AY235" s="18" t="str">
        <f t="shared" si="82"/>
        <v/>
      </c>
      <c r="AZ235" s="18" t="str">
        <f t="shared" si="83"/>
        <v/>
      </c>
      <c r="BA235"/>
    </row>
    <row r="236" spans="1:53" ht="15.75" x14ac:dyDescent="0.5">
      <c r="A236" s="19" t="s">
        <v>446</v>
      </c>
      <c r="B236" s="19" t="s">
        <v>447</v>
      </c>
      <c r="C236" s="18" t="s">
        <v>68</v>
      </c>
      <c r="D236" s="37" t="s">
        <v>55</v>
      </c>
      <c r="E236" s="17" t="s">
        <v>63</v>
      </c>
      <c r="F236" s="15" t="s">
        <v>448</v>
      </c>
      <c r="G236" s="20"/>
      <c r="K236" s="44">
        <v>4</v>
      </c>
      <c r="L236" s="18" t="s">
        <v>65</v>
      </c>
      <c r="M236" s="44">
        <v>3</v>
      </c>
      <c r="N236" s="44">
        <v>34</v>
      </c>
      <c r="P236" s="18" t="s">
        <v>59</v>
      </c>
      <c r="R236" s="44">
        <v>2</v>
      </c>
      <c r="S236" s="44">
        <v>1</v>
      </c>
      <c r="T236" s="44"/>
      <c r="U236" s="44"/>
      <c r="V236" s="44"/>
      <c r="W236" s="44"/>
      <c r="X236" s="44"/>
      <c r="Y236" s="16"/>
      <c r="AA236" s="43">
        <f t="shared" si="64"/>
        <v>3</v>
      </c>
      <c r="AB236" s="18" t="s">
        <v>9</v>
      </c>
      <c r="AC236" s="18" t="s">
        <v>9</v>
      </c>
      <c r="AD236" s="16" t="s">
        <v>59</v>
      </c>
      <c r="AE236" s="18" t="s">
        <v>9</v>
      </c>
      <c r="AF236" s="18" t="str">
        <f t="shared" si="65"/>
        <v/>
      </c>
      <c r="AG236" s="18" t="str">
        <f t="shared" si="66"/>
        <v/>
      </c>
      <c r="AH236" s="18">
        <f t="shared" si="67"/>
        <v>0</v>
      </c>
      <c r="AI236" s="18" t="str">
        <f t="shared" si="68"/>
        <v>X</v>
      </c>
      <c r="AJ236" s="18" t="str">
        <f t="shared" si="69"/>
        <v/>
      </c>
      <c r="AK236" s="18" t="str">
        <f>IF(Tabuľka2[[#This Row],[Total food cost]] = 3, "X", "")</f>
        <v>X</v>
      </c>
      <c r="AL236" s="18" t="str">
        <f t="shared" si="70"/>
        <v>X</v>
      </c>
      <c r="AM236" s="18">
        <f t="shared" si="71"/>
        <v>0</v>
      </c>
      <c r="AN236" s="18" t="str">
        <f t="shared" si="72"/>
        <v/>
      </c>
      <c r="AO236" s="18" t="str">
        <f t="shared" si="73"/>
        <v/>
      </c>
      <c r="AP236" s="18" t="str">
        <f t="shared" si="74"/>
        <v/>
      </c>
      <c r="AQ236" s="18" t="str">
        <f t="shared" si="84"/>
        <v/>
      </c>
      <c r="AR236" s="18" t="str">
        <f t="shared" si="75"/>
        <v/>
      </c>
      <c r="AS236" s="18" t="str">
        <f t="shared" si="76"/>
        <v/>
      </c>
      <c r="AT236" s="18" t="str">
        <f t="shared" si="77"/>
        <v/>
      </c>
      <c r="AU236" s="18" t="str">
        <f t="shared" si="78"/>
        <v/>
      </c>
      <c r="AV236" s="18" t="str">
        <f t="shared" si="79"/>
        <v>X</v>
      </c>
      <c r="AW236" s="18" t="str">
        <f t="shared" si="80"/>
        <v/>
      </c>
      <c r="AX236" s="18" t="str">
        <f t="shared" si="81"/>
        <v/>
      </c>
      <c r="AY236" s="18" t="str">
        <f t="shared" si="82"/>
        <v/>
      </c>
      <c r="AZ236" s="18" t="str">
        <f t="shared" si="83"/>
        <v/>
      </c>
      <c r="BA236"/>
    </row>
    <row r="237" spans="1:53" ht="15.75" x14ac:dyDescent="0.5">
      <c r="A237" s="20" t="s">
        <v>749</v>
      </c>
      <c r="B237" s="20" t="s">
        <v>750</v>
      </c>
      <c r="C237" s="18" t="s">
        <v>502</v>
      </c>
      <c r="D237" s="37" t="s">
        <v>55</v>
      </c>
      <c r="E237" s="14" t="s">
        <v>10</v>
      </c>
      <c r="F237" s="15" t="s">
        <v>76</v>
      </c>
      <c r="G237" s="20" t="s">
        <v>824</v>
      </c>
      <c r="I237" s="18" t="s">
        <v>59</v>
      </c>
      <c r="K237" s="44">
        <v>3</v>
      </c>
      <c r="L237" s="18" t="s">
        <v>58</v>
      </c>
      <c r="M237" s="44">
        <v>4</v>
      </c>
      <c r="N237" s="44">
        <v>38</v>
      </c>
      <c r="Q237" s="18" t="s">
        <v>59</v>
      </c>
      <c r="R237" s="44">
        <v>1</v>
      </c>
      <c r="S237" s="44"/>
      <c r="T237" s="44"/>
      <c r="U237" s="44">
        <v>1</v>
      </c>
      <c r="V237" s="44"/>
      <c r="W237" s="44"/>
      <c r="X237" s="44"/>
      <c r="Y237" s="16"/>
      <c r="AA237" s="43">
        <f t="shared" si="64"/>
        <v>2</v>
      </c>
      <c r="AB237" s="18" t="s">
        <v>9</v>
      </c>
      <c r="AC237" s="18" t="s">
        <v>9</v>
      </c>
      <c r="AD237" s="16" t="s">
        <v>9</v>
      </c>
      <c r="AE237" s="18" t="s">
        <v>9</v>
      </c>
      <c r="AF237" s="18" t="str">
        <f t="shared" si="65"/>
        <v>X</v>
      </c>
      <c r="AG237" s="18" t="str">
        <f t="shared" si="66"/>
        <v/>
      </c>
      <c r="AH237" s="18" t="str">
        <f t="shared" si="67"/>
        <v>X</v>
      </c>
      <c r="AI237" s="18" t="str">
        <f t="shared" si="68"/>
        <v/>
      </c>
      <c r="AJ237" s="18" t="str">
        <f t="shared" si="69"/>
        <v>X</v>
      </c>
      <c r="AK237" s="18" t="str">
        <f>IF(Tabuľka2[[#This Row],[Total food cost]] = 3, "X", "")</f>
        <v/>
      </c>
      <c r="AL237" s="18" t="str">
        <f t="shared" si="70"/>
        <v/>
      </c>
      <c r="AM237" s="18">
        <f t="shared" si="71"/>
        <v>0</v>
      </c>
      <c r="AN237" s="18" t="str">
        <f t="shared" si="72"/>
        <v/>
      </c>
      <c r="AO237" s="18" t="str">
        <f t="shared" si="73"/>
        <v/>
      </c>
      <c r="AP237" s="18" t="str">
        <f t="shared" si="74"/>
        <v/>
      </c>
      <c r="AQ237" s="18" t="str">
        <f t="shared" si="84"/>
        <v/>
      </c>
      <c r="AR237" s="18" t="str">
        <f t="shared" si="75"/>
        <v>X</v>
      </c>
      <c r="AS237" s="18" t="str">
        <f t="shared" si="76"/>
        <v/>
      </c>
      <c r="AT237" s="18" t="str">
        <f t="shared" si="77"/>
        <v/>
      </c>
      <c r="AU237" s="18" t="str">
        <f t="shared" si="78"/>
        <v/>
      </c>
      <c r="AV237" s="18" t="str">
        <f t="shared" si="79"/>
        <v/>
      </c>
      <c r="AW237" s="18" t="str">
        <f t="shared" si="80"/>
        <v/>
      </c>
      <c r="AX237" s="18" t="str">
        <f t="shared" si="81"/>
        <v>X</v>
      </c>
      <c r="AY237" s="18" t="str">
        <f t="shared" si="82"/>
        <v>X</v>
      </c>
      <c r="AZ237" s="18" t="str">
        <f t="shared" si="83"/>
        <v/>
      </c>
      <c r="BA237"/>
    </row>
    <row r="238" spans="1:53" ht="15.75" x14ac:dyDescent="0.5">
      <c r="A238" s="20" t="s">
        <v>751</v>
      </c>
      <c r="B238" s="20" t="s">
        <v>752</v>
      </c>
      <c r="C238" s="18" t="s">
        <v>502</v>
      </c>
      <c r="D238" s="37"/>
      <c r="E238" s="14"/>
      <c r="F238" s="20"/>
      <c r="G238" s="20"/>
      <c r="K238" s="44">
        <v>9</v>
      </c>
      <c r="L238" s="18" t="s">
        <v>65</v>
      </c>
      <c r="M238" s="44">
        <v>2</v>
      </c>
      <c r="N238" s="44">
        <v>203</v>
      </c>
      <c r="Q238" s="18" t="s">
        <v>59</v>
      </c>
      <c r="R238" s="44"/>
      <c r="S238" s="44">
        <v>2</v>
      </c>
      <c r="T238" s="44"/>
      <c r="U238" s="44"/>
      <c r="V238" s="44"/>
      <c r="W238" s="44"/>
      <c r="X238" s="44">
        <v>1</v>
      </c>
      <c r="Y238" s="16"/>
      <c r="AA238" s="43">
        <f t="shared" si="64"/>
        <v>3</v>
      </c>
      <c r="AB238" s="18" t="s">
        <v>9</v>
      </c>
      <c r="AC238" s="18" t="s">
        <v>9</v>
      </c>
      <c r="AD238" s="16" t="s">
        <v>9</v>
      </c>
      <c r="AE238" s="18" t="s">
        <v>9</v>
      </c>
      <c r="AF238" s="18" t="str">
        <f t="shared" si="65"/>
        <v/>
      </c>
      <c r="AG238" s="18" t="str">
        <f t="shared" si="66"/>
        <v/>
      </c>
      <c r="AH238" s="18">
        <f t="shared" si="67"/>
        <v>0</v>
      </c>
      <c r="AI238" s="18" t="str">
        <f t="shared" si="68"/>
        <v>X</v>
      </c>
      <c r="AJ238" s="18" t="str">
        <f t="shared" si="69"/>
        <v/>
      </c>
      <c r="AK238" s="18" t="str">
        <f>IF(Tabuľka2[[#This Row],[Total food cost]] = 3, "X", "")</f>
        <v>X</v>
      </c>
      <c r="AL238" s="18" t="str">
        <f t="shared" si="70"/>
        <v>X</v>
      </c>
      <c r="AM238" s="18">
        <f t="shared" si="71"/>
        <v>0</v>
      </c>
      <c r="AN238" s="18" t="str">
        <f t="shared" si="72"/>
        <v/>
      </c>
      <c r="AO238" s="18" t="str">
        <f t="shared" si="73"/>
        <v/>
      </c>
      <c r="AP238" s="18" t="str">
        <f t="shared" si="74"/>
        <v/>
      </c>
      <c r="AQ238" s="18" t="str">
        <f t="shared" si="84"/>
        <v>X</v>
      </c>
      <c r="AR238" s="18" t="str">
        <f t="shared" si="75"/>
        <v/>
      </c>
      <c r="AS238" s="18" t="str">
        <f t="shared" si="76"/>
        <v>X</v>
      </c>
      <c r="AT238" s="18" t="str">
        <f t="shared" si="77"/>
        <v/>
      </c>
      <c r="AU238" s="18" t="str">
        <f t="shared" si="78"/>
        <v/>
      </c>
      <c r="AV238" s="18" t="str">
        <f t="shared" si="79"/>
        <v/>
      </c>
      <c r="AW238" s="18" t="str">
        <f t="shared" si="80"/>
        <v/>
      </c>
      <c r="AX238" s="18" t="str">
        <f t="shared" si="81"/>
        <v/>
      </c>
      <c r="AY238" s="18" t="str">
        <f t="shared" si="82"/>
        <v>X</v>
      </c>
      <c r="AZ238" s="18" t="str">
        <f t="shared" si="83"/>
        <v/>
      </c>
      <c r="BA238"/>
    </row>
    <row r="239" spans="1:53" ht="15.75" x14ac:dyDescent="0.5">
      <c r="A239" s="20" t="s">
        <v>753</v>
      </c>
      <c r="B239" s="20" t="s">
        <v>754</v>
      </c>
      <c r="C239" s="18" t="s">
        <v>502</v>
      </c>
      <c r="D239" s="37" t="s">
        <v>83</v>
      </c>
      <c r="E239" s="14" t="s">
        <v>116</v>
      </c>
      <c r="F239" s="15" t="s">
        <v>491</v>
      </c>
      <c r="G239" s="20" t="s">
        <v>831</v>
      </c>
      <c r="K239" s="44">
        <v>2</v>
      </c>
      <c r="L239" s="18" t="s">
        <v>58</v>
      </c>
      <c r="M239" s="44">
        <v>3</v>
      </c>
      <c r="N239" s="44">
        <v>25</v>
      </c>
      <c r="O239" s="18" t="s">
        <v>59</v>
      </c>
      <c r="R239" s="44">
        <v>1</v>
      </c>
      <c r="S239" s="44">
        <v>1</v>
      </c>
      <c r="T239" s="44"/>
      <c r="U239" s="44">
        <v>1</v>
      </c>
      <c r="V239" s="44"/>
      <c r="W239" s="44"/>
      <c r="X239" s="44"/>
      <c r="Y239" s="16" t="s">
        <v>59</v>
      </c>
      <c r="AA239" s="43">
        <f t="shared" si="64"/>
        <v>1</v>
      </c>
      <c r="AB239" s="18" t="s">
        <v>9</v>
      </c>
      <c r="AC239" s="18" t="s">
        <v>9</v>
      </c>
      <c r="AD239" s="16" t="s">
        <v>9</v>
      </c>
      <c r="AE239" s="18" t="s">
        <v>9</v>
      </c>
      <c r="AF239" s="18" t="str">
        <f t="shared" si="65"/>
        <v>X</v>
      </c>
      <c r="AG239" s="18" t="str">
        <f t="shared" si="66"/>
        <v/>
      </c>
      <c r="AH239" s="18">
        <f t="shared" si="67"/>
        <v>0</v>
      </c>
      <c r="AI239" s="18" t="str">
        <f t="shared" si="68"/>
        <v>X</v>
      </c>
      <c r="AJ239" s="18" t="str">
        <f t="shared" si="69"/>
        <v/>
      </c>
      <c r="AK239" s="18" t="str">
        <f>IF(Tabuľka2[[#This Row],[Total food cost]] = 3, "X", "")</f>
        <v/>
      </c>
      <c r="AL239" s="18" t="str">
        <f t="shared" si="70"/>
        <v/>
      </c>
      <c r="AM239" s="18">
        <f t="shared" si="71"/>
        <v>0</v>
      </c>
      <c r="AN239" s="18" t="str">
        <f t="shared" si="72"/>
        <v/>
      </c>
      <c r="AO239" s="18" t="str">
        <f t="shared" si="73"/>
        <v/>
      </c>
      <c r="AP239" s="18" t="str">
        <f t="shared" si="74"/>
        <v>X</v>
      </c>
      <c r="AQ239" s="18" t="str">
        <f t="shared" si="84"/>
        <v/>
      </c>
      <c r="AR239" s="18" t="str">
        <f t="shared" si="75"/>
        <v>X</v>
      </c>
      <c r="AS239" s="18" t="str">
        <f t="shared" si="76"/>
        <v/>
      </c>
      <c r="AT239" s="18" t="str">
        <f t="shared" si="77"/>
        <v>X</v>
      </c>
      <c r="AU239" s="18" t="str">
        <f t="shared" si="78"/>
        <v/>
      </c>
      <c r="AV239" s="18" t="str">
        <f t="shared" si="79"/>
        <v/>
      </c>
      <c r="AW239" s="18" t="str">
        <f t="shared" si="80"/>
        <v/>
      </c>
      <c r="AX239" s="18" t="str">
        <f t="shared" si="81"/>
        <v>X</v>
      </c>
      <c r="AY239" s="18" t="str">
        <f t="shared" si="82"/>
        <v/>
      </c>
      <c r="AZ239" s="18" t="str">
        <f t="shared" si="83"/>
        <v/>
      </c>
      <c r="BA239"/>
    </row>
    <row r="240" spans="1:53" ht="15.75" x14ac:dyDescent="0.5">
      <c r="A240" s="20" t="s">
        <v>755</v>
      </c>
      <c r="B240" s="20" t="s">
        <v>756</v>
      </c>
      <c r="C240" s="18" t="s">
        <v>502</v>
      </c>
      <c r="D240" s="37" t="s">
        <v>62</v>
      </c>
      <c r="E240" s="14" t="s">
        <v>131</v>
      </c>
      <c r="F240" s="15" t="s">
        <v>231</v>
      </c>
      <c r="G240" s="20" t="s">
        <v>811</v>
      </c>
      <c r="K240" s="44">
        <v>1</v>
      </c>
      <c r="L240" s="18" t="s">
        <v>58</v>
      </c>
      <c r="M240" s="44">
        <v>1</v>
      </c>
      <c r="N240" s="44">
        <v>170</v>
      </c>
      <c r="O240" s="18" t="s">
        <v>59</v>
      </c>
      <c r="P240" s="18" t="s">
        <v>59</v>
      </c>
      <c r="Q240" s="18" t="s">
        <v>59</v>
      </c>
      <c r="R240" s="44"/>
      <c r="S240" s="44"/>
      <c r="T240" s="44"/>
      <c r="U240" s="44"/>
      <c r="V240" s="44"/>
      <c r="W240" s="44"/>
      <c r="X240" s="44"/>
      <c r="Y240" s="16"/>
      <c r="AA240" s="43">
        <f t="shared" si="64"/>
        <v>0</v>
      </c>
      <c r="AB240" s="18" t="s">
        <v>9</v>
      </c>
      <c r="AC240" s="18" t="s">
        <v>9</v>
      </c>
      <c r="AD240" s="16" t="s">
        <v>9</v>
      </c>
      <c r="AE240" s="18" t="s">
        <v>9</v>
      </c>
      <c r="AF240" s="18" t="str">
        <f t="shared" si="65"/>
        <v>X</v>
      </c>
      <c r="AG240" s="18" t="str">
        <f t="shared" si="66"/>
        <v>X</v>
      </c>
      <c r="AH240" s="18">
        <f t="shared" si="67"/>
        <v>0</v>
      </c>
      <c r="AI240" s="18" t="str">
        <f t="shared" si="68"/>
        <v/>
      </c>
      <c r="AJ240" s="18" t="str">
        <f t="shared" si="69"/>
        <v/>
      </c>
      <c r="AK240" s="18" t="str">
        <f>IF(Tabuľka2[[#This Row],[Total food cost]] = 3, "X", "")</f>
        <v/>
      </c>
      <c r="AL240" s="18" t="str">
        <f t="shared" si="70"/>
        <v/>
      </c>
      <c r="AM240" s="18">
        <f t="shared" si="71"/>
        <v>0</v>
      </c>
      <c r="AN240" s="18" t="str">
        <f t="shared" si="72"/>
        <v/>
      </c>
      <c r="AO240" s="18" t="str">
        <f t="shared" si="73"/>
        <v/>
      </c>
      <c r="AP240" s="18" t="str">
        <f t="shared" si="74"/>
        <v/>
      </c>
      <c r="AQ240" s="18" t="str">
        <f t="shared" si="84"/>
        <v>X</v>
      </c>
      <c r="AR240" s="18" t="str">
        <f t="shared" si="75"/>
        <v>X</v>
      </c>
      <c r="AS240" s="18" t="str">
        <f t="shared" si="76"/>
        <v/>
      </c>
      <c r="AT240" s="18" t="str">
        <f t="shared" si="77"/>
        <v/>
      </c>
      <c r="AU240" s="18" t="str">
        <f t="shared" si="78"/>
        <v/>
      </c>
      <c r="AV240" s="18" t="str">
        <f t="shared" si="79"/>
        <v/>
      </c>
      <c r="AW240" s="18" t="str">
        <f t="shared" si="80"/>
        <v/>
      </c>
      <c r="AX240" s="18" t="str">
        <f t="shared" si="81"/>
        <v/>
      </c>
      <c r="AY240" s="18" t="str">
        <f t="shared" si="82"/>
        <v/>
      </c>
      <c r="AZ240" s="18" t="str">
        <f t="shared" si="83"/>
        <v/>
      </c>
      <c r="BA240"/>
    </row>
    <row r="241" spans="1:53" ht="15.75" x14ac:dyDescent="0.5">
      <c r="A241" s="19" t="s">
        <v>757</v>
      </c>
      <c r="B241" s="17" t="s">
        <v>758</v>
      </c>
      <c r="C241" s="18" t="s">
        <v>100</v>
      </c>
      <c r="D241" s="37" t="s">
        <v>55</v>
      </c>
      <c r="E241" s="14"/>
      <c r="F241" s="15" t="s">
        <v>759</v>
      </c>
      <c r="G241" s="20"/>
      <c r="I241" s="18" t="s">
        <v>59</v>
      </c>
      <c r="K241" s="44">
        <v>2</v>
      </c>
      <c r="L241" s="18" t="s">
        <v>58</v>
      </c>
      <c r="M241" s="44">
        <v>3</v>
      </c>
      <c r="N241" s="44">
        <v>31</v>
      </c>
      <c r="O241" s="18" t="s">
        <v>59</v>
      </c>
      <c r="R241" s="44">
        <v>1</v>
      </c>
      <c r="S241" s="44"/>
      <c r="T241" s="44"/>
      <c r="U241" s="44"/>
      <c r="V241" s="44"/>
      <c r="W241" s="44"/>
      <c r="X241" s="44"/>
      <c r="Y241" s="16"/>
      <c r="AA241" s="43">
        <f t="shared" si="64"/>
        <v>1</v>
      </c>
      <c r="AB241" s="18" t="s">
        <v>9</v>
      </c>
      <c r="AC241" s="18" t="s">
        <v>9</v>
      </c>
      <c r="AD241" s="16" t="s">
        <v>59</v>
      </c>
      <c r="AE241" s="18" t="s">
        <v>9</v>
      </c>
      <c r="AF241" s="18" t="str">
        <f t="shared" si="65"/>
        <v>X</v>
      </c>
      <c r="AG241" s="18" t="str">
        <f t="shared" si="66"/>
        <v/>
      </c>
      <c r="AH241" s="18" t="str">
        <f t="shared" si="67"/>
        <v>X</v>
      </c>
      <c r="AI241" s="18" t="str">
        <f t="shared" si="68"/>
        <v/>
      </c>
      <c r="AJ241" s="18" t="str">
        <f t="shared" si="69"/>
        <v>X</v>
      </c>
      <c r="AK241" s="18" t="str">
        <f>IF(Tabuľka2[[#This Row],[Total food cost]] = 3, "X", "")</f>
        <v/>
      </c>
      <c r="AL241" s="18" t="str">
        <f t="shared" si="70"/>
        <v/>
      </c>
      <c r="AM241" s="18">
        <f t="shared" si="71"/>
        <v>0</v>
      </c>
      <c r="AN241" s="18" t="str">
        <f t="shared" si="72"/>
        <v/>
      </c>
      <c r="AO241" s="18" t="str">
        <f t="shared" si="73"/>
        <v>X</v>
      </c>
      <c r="AP241" s="18" t="str">
        <f t="shared" si="74"/>
        <v>X</v>
      </c>
      <c r="AQ241" s="18" t="str">
        <f t="shared" si="84"/>
        <v/>
      </c>
      <c r="AR241" s="18" t="str">
        <f t="shared" si="75"/>
        <v>X</v>
      </c>
      <c r="AS241" s="18" t="str">
        <f t="shared" si="76"/>
        <v/>
      </c>
      <c r="AT241" s="18" t="str">
        <f t="shared" si="77"/>
        <v/>
      </c>
      <c r="AU241" s="18" t="str">
        <f t="shared" si="78"/>
        <v/>
      </c>
      <c r="AV241" s="18" t="str">
        <f t="shared" si="79"/>
        <v/>
      </c>
      <c r="AW241" s="18" t="str">
        <f t="shared" si="80"/>
        <v/>
      </c>
      <c r="AX241" s="18" t="str">
        <f t="shared" si="81"/>
        <v/>
      </c>
      <c r="AY241" s="18" t="str">
        <f t="shared" si="82"/>
        <v/>
      </c>
      <c r="AZ241" s="18" t="str">
        <f t="shared" si="83"/>
        <v/>
      </c>
      <c r="BA241"/>
    </row>
    <row r="242" spans="1:53" ht="15.75" x14ac:dyDescent="0.5">
      <c r="A242" s="20" t="s">
        <v>760</v>
      </c>
      <c r="B242" s="20" t="s">
        <v>761</v>
      </c>
      <c r="C242" s="18" t="s">
        <v>502</v>
      </c>
      <c r="D242" s="37" t="s">
        <v>55</v>
      </c>
      <c r="E242" s="14" t="s">
        <v>10</v>
      </c>
      <c r="F242" s="15" t="s">
        <v>76</v>
      </c>
      <c r="G242" s="20" t="s">
        <v>824</v>
      </c>
      <c r="I242" s="18" t="s">
        <v>59</v>
      </c>
      <c r="K242" s="44">
        <v>3</v>
      </c>
      <c r="L242" s="18" t="s">
        <v>58</v>
      </c>
      <c r="M242" s="44">
        <v>3</v>
      </c>
      <c r="N242" s="44">
        <v>36</v>
      </c>
      <c r="O242" s="18" t="s">
        <v>59</v>
      </c>
      <c r="P242" s="18" t="s">
        <v>59</v>
      </c>
      <c r="Q242" s="18" t="s">
        <v>59</v>
      </c>
      <c r="R242" s="44">
        <v>2</v>
      </c>
      <c r="S242" s="44"/>
      <c r="T242" s="44"/>
      <c r="U242" s="44"/>
      <c r="V242" s="44"/>
      <c r="W242" s="44"/>
      <c r="X242" s="44"/>
      <c r="Y242" s="16"/>
      <c r="AA242" s="43">
        <f t="shared" si="64"/>
        <v>2</v>
      </c>
      <c r="AB242" s="18" t="s">
        <v>9</v>
      </c>
      <c r="AC242" s="18" t="s">
        <v>9</v>
      </c>
      <c r="AD242" s="16" t="s">
        <v>9</v>
      </c>
      <c r="AE242" s="18" t="s">
        <v>59</v>
      </c>
      <c r="AF242" s="18" t="str">
        <f t="shared" si="65"/>
        <v>X</v>
      </c>
      <c r="AG242" s="18" t="str">
        <f t="shared" si="66"/>
        <v>X</v>
      </c>
      <c r="AH242" s="18" t="str">
        <f t="shared" si="67"/>
        <v>X</v>
      </c>
      <c r="AI242" s="18" t="str">
        <f t="shared" si="68"/>
        <v/>
      </c>
      <c r="AJ242" s="18" t="str">
        <f t="shared" si="69"/>
        <v>X</v>
      </c>
      <c r="AK242" s="18" t="str">
        <f>IF(Tabuľka2[[#This Row],[Total food cost]] = 3, "X", "")</f>
        <v/>
      </c>
      <c r="AL242" s="18" t="str">
        <f t="shared" si="70"/>
        <v/>
      </c>
      <c r="AM242" s="18">
        <f t="shared" si="71"/>
        <v>0</v>
      </c>
      <c r="AN242" s="18" t="str">
        <f t="shared" si="72"/>
        <v/>
      </c>
      <c r="AO242" s="18" t="str">
        <f t="shared" si="73"/>
        <v>X</v>
      </c>
      <c r="AP242" s="18" t="str">
        <f t="shared" si="74"/>
        <v/>
      </c>
      <c r="AQ242" s="18" t="str">
        <f t="shared" si="84"/>
        <v/>
      </c>
      <c r="AR242" s="18" t="str">
        <f t="shared" si="75"/>
        <v>X</v>
      </c>
      <c r="AS242" s="18" t="str">
        <f t="shared" si="76"/>
        <v/>
      </c>
      <c r="AT242" s="18" t="str">
        <f t="shared" si="77"/>
        <v/>
      </c>
      <c r="AU242" s="18" t="str">
        <f t="shared" si="78"/>
        <v/>
      </c>
      <c r="AV242" s="18" t="str">
        <f t="shared" si="79"/>
        <v/>
      </c>
      <c r="AW242" s="18" t="str">
        <f t="shared" si="80"/>
        <v/>
      </c>
      <c r="AX242" s="18" t="str">
        <f t="shared" si="81"/>
        <v/>
      </c>
      <c r="AY242" s="18" t="str">
        <f t="shared" si="82"/>
        <v/>
      </c>
      <c r="AZ242" s="18" t="str">
        <f t="shared" si="83"/>
        <v/>
      </c>
      <c r="BA242"/>
    </row>
    <row r="243" spans="1:53" ht="15.75" x14ac:dyDescent="0.5">
      <c r="A243" s="20" t="s">
        <v>762</v>
      </c>
      <c r="B243" s="20" t="s">
        <v>763</v>
      </c>
      <c r="C243" s="18" t="s">
        <v>502</v>
      </c>
      <c r="D243" s="37" t="s">
        <v>55</v>
      </c>
      <c r="E243" s="14" t="s">
        <v>63</v>
      </c>
      <c r="F243" s="15" t="s">
        <v>764</v>
      </c>
      <c r="G243" s="20" t="s">
        <v>816</v>
      </c>
      <c r="K243" s="44">
        <v>2</v>
      </c>
      <c r="L243" s="18" t="s">
        <v>65</v>
      </c>
      <c r="M243" s="44">
        <v>4</v>
      </c>
      <c r="N243" s="44">
        <v>38</v>
      </c>
      <c r="P243" s="18" t="s">
        <v>59</v>
      </c>
      <c r="R243" s="44">
        <v>1</v>
      </c>
      <c r="S243" s="44">
        <v>1</v>
      </c>
      <c r="T243" s="44"/>
      <c r="U243" s="44"/>
      <c r="V243" s="44"/>
      <c r="W243" s="44"/>
      <c r="X243" s="44"/>
      <c r="Y243" s="16"/>
      <c r="AA243" s="43">
        <f t="shared" si="64"/>
        <v>2</v>
      </c>
      <c r="AB243" s="18" t="s">
        <v>9</v>
      </c>
      <c r="AC243" s="18" t="s">
        <v>59</v>
      </c>
      <c r="AD243" s="16" t="s">
        <v>9</v>
      </c>
      <c r="AE243" s="18" t="s">
        <v>9</v>
      </c>
      <c r="AF243" s="18" t="str">
        <f t="shared" si="65"/>
        <v>X</v>
      </c>
      <c r="AG243" s="18" t="str">
        <f t="shared" si="66"/>
        <v/>
      </c>
      <c r="AH243" s="18">
        <f t="shared" si="67"/>
        <v>0</v>
      </c>
      <c r="AI243" s="18" t="str">
        <f t="shared" si="68"/>
        <v>X</v>
      </c>
      <c r="AJ243" s="18" t="str">
        <f t="shared" si="69"/>
        <v/>
      </c>
      <c r="AK243" s="18" t="str">
        <f>IF(Tabuľka2[[#This Row],[Total food cost]] = 3, "X", "")</f>
        <v/>
      </c>
      <c r="AL243" s="18" t="str">
        <f t="shared" si="70"/>
        <v>X</v>
      </c>
      <c r="AM243" s="18">
        <f t="shared" si="71"/>
        <v>0</v>
      </c>
      <c r="AN243" s="18" t="str">
        <f t="shared" si="72"/>
        <v/>
      </c>
      <c r="AO243" s="18" t="str">
        <f t="shared" si="73"/>
        <v/>
      </c>
      <c r="AP243" s="18" t="str">
        <f t="shared" si="74"/>
        <v/>
      </c>
      <c r="AQ243" s="18" t="str">
        <f t="shared" si="84"/>
        <v/>
      </c>
      <c r="AR243" s="18" t="str">
        <f t="shared" si="75"/>
        <v/>
      </c>
      <c r="AS243" s="18" t="str">
        <f t="shared" si="76"/>
        <v/>
      </c>
      <c r="AT243" s="18" t="str">
        <f t="shared" si="77"/>
        <v/>
      </c>
      <c r="AU243" s="18" t="str">
        <f t="shared" si="78"/>
        <v/>
      </c>
      <c r="AV243" s="18" t="str">
        <f t="shared" si="79"/>
        <v>X</v>
      </c>
      <c r="AW243" s="18" t="str">
        <f t="shared" si="80"/>
        <v/>
      </c>
      <c r="AX243" s="18" t="str">
        <f t="shared" si="81"/>
        <v/>
      </c>
      <c r="AY243" s="18" t="str">
        <f t="shared" si="82"/>
        <v/>
      </c>
      <c r="AZ243" s="18" t="str">
        <f t="shared" si="83"/>
        <v/>
      </c>
      <c r="BA243"/>
    </row>
    <row r="244" spans="1:53" ht="15.75" x14ac:dyDescent="0.5">
      <c r="A244" s="20" t="s">
        <v>765</v>
      </c>
      <c r="B244" s="20" t="s">
        <v>766</v>
      </c>
      <c r="C244" s="18" t="s">
        <v>502</v>
      </c>
      <c r="D244" s="37" t="s">
        <v>55</v>
      </c>
      <c r="E244" s="14" t="s">
        <v>131</v>
      </c>
      <c r="F244" s="15" t="s">
        <v>622</v>
      </c>
      <c r="G244" s="20"/>
      <c r="K244" s="44">
        <v>6</v>
      </c>
      <c r="L244" s="18" t="s">
        <v>85</v>
      </c>
      <c r="M244" s="44">
        <v>2</v>
      </c>
      <c r="N244" s="44">
        <v>30</v>
      </c>
      <c r="O244" s="18" t="s">
        <v>59</v>
      </c>
      <c r="R244" s="44">
        <v>2</v>
      </c>
      <c r="S244" s="44"/>
      <c r="T244" s="44"/>
      <c r="U244" s="44">
        <v>1</v>
      </c>
      <c r="V244" s="44"/>
      <c r="W244" s="44"/>
      <c r="X244" s="44"/>
      <c r="Y244" s="16"/>
      <c r="AA244" s="43">
        <f t="shared" si="64"/>
        <v>3</v>
      </c>
      <c r="AB244" s="18" t="s">
        <v>9</v>
      </c>
      <c r="AC244" s="18" t="s">
        <v>59</v>
      </c>
      <c r="AD244" s="16" t="s">
        <v>9</v>
      </c>
      <c r="AE244" s="18" t="s">
        <v>9</v>
      </c>
      <c r="AF244" s="18" t="str">
        <f t="shared" si="65"/>
        <v/>
      </c>
      <c r="AG244" s="18" t="str">
        <f t="shared" si="66"/>
        <v/>
      </c>
      <c r="AH244" s="18">
        <f t="shared" si="67"/>
        <v>0</v>
      </c>
      <c r="AI244" s="18" t="str">
        <f t="shared" si="68"/>
        <v/>
      </c>
      <c r="AJ244" s="18" t="str">
        <f t="shared" si="69"/>
        <v/>
      </c>
      <c r="AK244" s="18" t="str">
        <f>IF(Tabuľka2[[#This Row],[Total food cost]] = 3, "X", "")</f>
        <v>X</v>
      </c>
      <c r="AL244" s="18" t="str">
        <f t="shared" si="70"/>
        <v/>
      </c>
      <c r="AM244" s="18">
        <f t="shared" si="71"/>
        <v>0</v>
      </c>
      <c r="AN244" s="18" t="str">
        <f t="shared" si="72"/>
        <v/>
      </c>
      <c r="AO244" s="18" t="str">
        <f t="shared" si="73"/>
        <v/>
      </c>
      <c r="AP244" s="18" t="str">
        <f t="shared" si="74"/>
        <v>X</v>
      </c>
      <c r="AQ244" s="18" t="str">
        <f t="shared" si="84"/>
        <v/>
      </c>
      <c r="AR244" s="18" t="str">
        <f t="shared" si="75"/>
        <v/>
      </c>
      <c r="AS244" s="18" t="str">
        <f t="shared" si="76"/>
        <v/>
      </c>
      <c r="AT244" s="18" t="str">
        <f t="shared" si="77"/>
        <v>X</v>
      </c>
      <c r="AU244" s="18" t="str">
        <f t="shared" si="78"/>
        <v/>
      </c>
      <c r="AV244" s="18" t="str">
        <f t="shared" si="79"/>
        <v/>
      </c>
      <c r="AW244" s="18" t="str">
        <f t="shared" si="80"/>
        <v/>
      </c>
      <c r="AX244" s="18" t="str">
        <f t="shared" si="81"/>
        <v>X</v>
      </c>
      <c r="AY244" s="18" t="str">
        <f t="shared" si="82"/>
        <v/>
      </c>
      <c r="AZ244" s="18" t="str">
        <f t="shared" si="83"/>
        <v>X</v>
      </c>
      <c r="BA244"/>
    </row>
    <row r="245" spans="1:53" ht="15.75" x14ac:dyDescent="0.5">
      <c r="A245" s="19" t="s">
        <v>449</v>
      </c>
      <c r="B245" s="19" t="s">
        <v>450</v>
      </c>
      <c r="C245" s="18" t="s">
        <v>68</v>
      </c>
      <c r="D245" s="37" t="s">
        <v>55</v>
      </c>
      <c r="E245" s="17" t="s">
        <v>71</v>
      </c>
      <c r="F245" s="15" t="s">
        <v>122</v>
      </c>
      <c r="G245" s="20"/>
      <c r="K245" s="44">
        <v>8</v>
      </c>
      <c r="L245" s="18" t="s">
        <v>73</v>
      </c>
      <c r="M245" s="44">
        <v>2</v>
      </c>
      <c r="N245" s="44">
        <v>160</v>
      </c>
      <c r="P245" s="18" t="s">
        <v>59</v>
      </c>
      <c r="Q245" s="18" t="s">
        <v>59</v>
      </c>
      <c r="R245" s="44">
        <v>1</v>
      </c>
      <c r="S245" s="44"/>
      <c r="T245" s="44">
        <v>1</v>
      </c>
      <c r="U245" s="44"/>
      <c r="V245" s="44"/>
      <c r="W245" s="44"/>
      <c r="X245" s="44">
        <v>1</v>
      </c>
      <c r="Y245" s="16"/>
      <c r="AA245" s="43">
        <f t="shared" si="64"/>
        <v>3</v>
      </c>
      <c r="AB245" s="18" t="s">
        <v>9</v>
      </c>
      <c r="AC245" s="18" t="s">
        <v>9</v>
      </c>
      <c r="AD245" s="16" t="s">
        <v>9</v>
      </c>
      <c r="AE245" s="18" t="s">
        <v>59</v>
      </c>
      <c r="AF245" s="18" t="str">
        <f t="shared" si="65"/>
        <v/>
      </c>
      <c r="AG245" s="18" t="str">
        <f t="shared" si="66"/>
        <v>X</v>
      </c>
      <c r="AH245" s="18">
        <f t="shared" si="67"/>
        <v>0</v>
      </c>
      <c r="AI245" s="18" t="str">
        <f t="shared" si="68"/>
        <v/>
      </c>
      <c r="AJ245" s="18" t="str">
        <f t="shared" si="69"/>
        <v/>
      </c>
      <c r="AK245" s="18" t="str">
        <f>IF(Tabuľka2[[#This Row],[Total food cost]] = 3, "X", "")</f>
        <v>X</v>
      </c>
      <c r="AL245" s="18" t="str">
        <f t="shared" si="70"/>
        <v/>
      </c>
      <c r="AM245" s="18">
        <f t="shared" si="71"/>
        <v>0</v>
      </c>
      <c r="AN245" s="18" t="str">
        <f t="shared" si="72"/>
        <v>X</v>
      </c>
      <c r="AO245" s="18" t="str">
        <f t="shared" si="73"/>
        <v/>
      </c>
      <c r="AP245" s="18" t="str">
        <f t="shared" si="74"/>
        <v/>
      </c>
      <c r="AQ245" s="18" t="str">
        <f t="shared" si="84"/>
        <v>X</v>
      </c>
      <c r="AR245" s="18" t="str">
        <f t="shared" si="75"/>
        <v/>
      </c>
      <c r="AS245" s="18" t="str">
        <f t="shared" si="76"/>
        <v>X</v>
      </c>
      <c r="AT245" s="18" t="str">
        <f t="shared" si="77"/>
        <v/>
      </c>
      <c r="AU245" s="18" t="str">
        <f t="shared" si="78"/>
        <v>X</v>
      </c>
      <c r="AV245" s="18" t="str">
        <f t="shared" si="79"/>
        <v/>
      </c>
      <c r="AW245" s="18" t="str">
        <f t="shared" si="80"/>
        <v/>
      </c>
      <c r="AX245" s="18" t="str">
        <f t="shared" si="81"/>
        <v/>
      </c>
      <c r="AY245" s="18" t="str">
        <f t="shared" si="82"/>
        <v/>
      </c>
      <c r="AZ245" s="18" t="str">
        <f t="shared" si="83"/>
        <v/>
      </c>
      <c r="BA245"/>
    </row>
    <row r="246" spans="1:53" ht="15.75" x14ac:dyDescent="0.5">
      <c r="A246" s="19" t="s">
        <v>451</v>
      </c>
      <c r="B246" s="19" t="s">
        <v>452</v>
      </c>
      <c r="C246" s="18" t="s">
        <v>68</v>
      </c>
      <c r="D246" s="37" t="s">
        <v>95</v>
      </c>
      <c r="E246" s="17" t="s">
        <v>116</v>
      </c>
      <c r="F246" s="15" t="s">
        <v>384</v>
      </c>
      <c r="G246" s="20" t="s">
        <v>854</v>
      </c>
      <c r="K246" s="44">
        <v>2</v>
      </c>
      <c r="L246" s="18" t="s">
        <v>85</v>
      </c>
      <c r="M246" s="44">
        <v>5</v>
      </c>
      <c r="N246" s="44">
        <v>28</v>
      </c>
      <c r="P246" s="18" t="s">
        <v>59</v>
      </c>
      <c r="Q246" s="18" t="s">
        <v>59</v>
      </c>
      <c r="R246" s="44">
        <v>2</v>
      </c>
      <c r="S246" s="44"/>
      <c r="T246" s="44"/>
      <c r="U246" s="44"/>
      <c r="V246" s="44"/>
      <c r="W246" s="44"/>
      <c r="X246" s="44"/>
      <c r="Y246" s="16"/>
      <c r="AA246" s="43">
        <f t="shared" si="64"/>
        <v>2</v>
      </c>
      <c r="AB246" s="18" t="s">
        <v>59</v>
      </c>
      <c r="AC246" s="18" t="s">
        <v>9</v>
      </c>
      <c r="AD246" s="16" t="s">
        <v>9</v>
      </c>
      <c r="AE246" s="18" t="s">
        <v>59</v>
      </c>
      <c r="AF246" s="18" t="str">
        <f t="shared" si="65"/>
        <v>X</v>
      </c>
      <c r="AG246" s="18" t="str">
        <f t="shared" si="66"/>
        <v>X</v>
      </c>
      <c r="AH246" s="18">
        <f t="shared" si="67"/>
        <v>0</v>
      </c>
      <c r="AI246" s="18" t="str">
        <f t="shared" si="68"/>
        <v/>
      </c>
      <c r="AJ246" s="18" t="str">
        <f t="shared" si="69"/>
        <v/>
      </c>
      <c r="AK246" s="18" t="str">
        <f>IF(Tabuľka2[[#This Row],[Total food cost]] = 3, "X", "")</f>
        <v/>
      </c>
      <c r="AL246" s="18" t="str">
        <f t="shared" si="70"/>
        <v/>
      </c>
      <c r="AM246" s="18">
        <f t="shared" si="71"/>
        <v>0</v>
      </c>
      <c r="AN246" s="18" t="str">
        <f t="shared" si="72"/>
        <v/>
      </c>
      <c r="AO246" s="18" t="str">
        <f t="shared" si="73"/>
        <v>X</v>
      </c>
      <c r="AP246" s="18" t="str">
        <f t="shared" si="74"/>
        <v/>
      </c>
      <c r="AQ246" s="18" t="str">
        <f t="shared" si="84"/>
        <v/>
      </c>
      <c r="AR246" s="18" t="str">
        <f t="shared" si="75"/>
        <v/>
      </c>
      <c r="AS246" s="18" t="str">
        <f t="shared" si="76"/>
        <v/>
      </c>
      <c r="AT246" s="18" t="str">
        <f t="shared" si="77"/>
        <v>X</v>
      </c>
      <c r="AU246" s="18" t="str">
        <f t="shared" si="78"/>
        <v/>
      </c>
      <c r="AV246" s="18" t="str">
        <f t="shared" si="79"/>
        <v/>
      </c>
      <c r="AW246" s="18" t="str">
        <f t="shared" si="80"/>
        <v/>
      </c>
      <c r="AX246" s="18" t="str">
        <f t="shared" si="81"/>
        <v/>
      </c>
      <c r="AY246" s="18" t="str">
        <f t="shared" si="82"/>
        <v/>
      </c>
      <c r="AZ246" s="18" t="str">
        <f t="shared" si="83"/>
        <v>X</v>
      </c>
      <c r="BA246"/>
    </row>
    <row r="247" spans="1:53" ht="15.75" x14ac:dyDescent="0.5">
      <c r="A247" s="19" t="s">
        <v>455</v>
      </c>
      <c r="B247" s="19" t="s">
        <v>456</v>
      </c>
      <c r="C247" s="18" t="s">
        <v>68</v>
      </c>
      <c r="D247" s="37" t="s">
        <v>55</v>
      </c>
      <c r="E247" s="17" t="s">
        <v>104</v>
      </c>
      <c r="F247" s="15" t="s">
        <v>457</v>
      </c>
      <c r="G247" s="20" t="s">
        <v>837</v>
      </c>
      <c r="K247" s="44">
        <v>2</v>
      </c>
      <c r="L247" s="18" t="s">
        <v>58</v>
      </c>
      <c r="M247" s="44">
        <v>2</v>
      </c>
      <c r="N247" s="44">
        <v>39</v>
      </c>
      <c r="O247" s="18" t="s">
        <v>59</v>
      </c>
      <c r="R247" s="44">
        <v>1</v>
      </c>
      <c r="S247" s="44"/>
      <c r="T247" s="44"/>
      <c r="U247" s="44">
        <v>1</v>
      </c>
      <c r="V247" s="44"/>
      <c r="W247" s="44"/>
      <c r="X247" s="44"/>
      <c r="Y247" s="16" t="s">
        <v>59</v>
      </c>
      <c r="AA247" s="43">
        <f t="shared" si="64"/>
        <v>1</v>
      </c>
      <c r="AB247" s="18" t="s">
        <v>59</v>
      </c>
      <c r="AC247" s="18" t="s">
        <v>9</v>
      </c>
      <c r="AD247" s="16" t="s">
        <v>9</v>
      </c>
      <c r="AE247" s="18" t="s">
        <v>59</v>
      </c>
      <c r="AF247" s="18" t="str">
        <f t="shared" si="65"/>
        <v>X</v>
      </c>
      <c r="AG247" s="18" t="str">
        <f t="shared" si="66"/>
        <v/>
      </c>
      <c r="AH247" s="18">
        <f t="shared" si="67"/>
        <v>0</v>
      </c>
      <c r="AI247" s="18" t="str">
        <f t="shared" si="68"/>
        <v/>
      </c>
      <c r="AJ247" s="18" t="str">
        <f t="shared" si="69"/>
        <v/>
      </c>
      <c r="AK247" s="18" t="str">
        <f>IF(Tabuľka2[[#This Row],[Total food cost]] = 3, "X", "")</f>
        <v/>
      </c>
      <c r="AL247" s="18" t="str">
        <f t="shared" si="70"/>
        <v/>
      </c>
      <c r="AM247" s="18">
        <f t="shared" si="71"/>
        <v>0</v>
      </c>
      <c r="AN247" s="18" t="str">
        <f t="shared" si="72"/>
        <v/>
      </c>
      <c r="AO247" s="18" t="str">
        <f t="shared" si="73"/>
        <v/>
      </c>
      <c r="AP247" s="18" t="str">
        <f t="shared" si="74"/>
        <v>X</v>
      </c>
      <c r="AQ247" s="18" t="str">
        <f t="shared" si="84"/>
        <v/>
      </c>
      <c r="AR247" s="18" t="str">
        <f t="shared" si="75"/>
        <v>X</v>
      </c>
      <c r="AS247" s="18" t="str">
        <f t="shared" si="76"/>
        <v/>
      </c>
      <c r="AT247" s="18" t="str">
        <f t="shared" si="77"/>
        <v/>
      </c>
      <c r="AU247" s="18" t="str">
        <f t="shared" si="78"/>
        <v/>
      </c>
      <c r="AV247" s="18" t="str">
        <f t="shared" si="79"/>
        <v/>
      </c>
      <c r="AW247" s="18" t="str">
        <f t="shared" si="80"/>
        <v/>
      </c>
      <c r="AX247" s="18" t="str">
        <f t="shared" si="81"/>
        <v>X</v>
      </c>
      <c r="AY247" s="18" t="str">
        <f t="shared" si="82"/>
        <v/>
      </c>
      <c r="AZ247" s="18" t="str">
        <f t="shared" si="83"/>
        <v/>
      </c>
      <c r="BA247"/>
    </row>
    <row r="248" spans="1:53" ht="15.75" x14ac:dyDescent="0.5">
      <c r="A248" s="20" t="s">
        <v>767</v>
      </c>
      <c r="B248" s="20" t="s">
        <v>768</v>
      </c>
      <c r="C248" s="18" t="s">
        <v>502</v>
      </c>
      <c r="D248" s="37" t="s">
        <v>55</v>
      </c>
      <c r="E248" s="14" t="s">
        <v>56</v>
      </c>
      <c r="F248" s="15" t="s">
        <v>369</v>
      </c>
      <c r="G248" s="20" t="s">
        <v>814</v>
      </c>
      <c r="K248" s="44">
        <v>2</v>
      </c>
      <c r="L248" s="18" t="s">
        <v>58</v>
      </c>
      <c r="M248" s="44">
        <v>3</v>
      </c>
      <c r="N248" s="44">
        <v>28</v>
      </c>
      <c r="O248" s="18" t="s">
        <v>59</v>
      </c>
      <c r="R248" s="44">
        <v>1</v>
      </c>
      <c r="S248" s="44">
        <v>1</v>
      </c>
      <c r="T248" s="44"/>
      <c r="U248" s="44"/>
      <c r="V248" s="44"/>
      <c r="W248" s="44"/>
      <c r="X248" s="44"/>
      <c r="Y248" s="16" t="s">
        <v>59</v>
      </c>
      <c r="AA248" s="43">
        <f t="shared" si="64"/>
        <v>1</v>
      </c>
      <c r="AB248" s="18" t="s">
        <v>59</v>
      </c>
      <c r="AC248" s="18" t="s">
        <v>9</v>
      </c>
      <c r="AD248" s="16" t="s">
        <v>9</v>
      </c>
      <c r="AE248" s="18" t="s">
        <v>59</v>
      </c>
      <c r="AF248" s="18" t="str">
        <f t="shared" si="65"/>
        <v>X</v>
      </c>
      <c r="AG248" s="18" t="str">
        <f t="shared" si="66"/>
        <v/>
      </c>
      <c r="AH248" s="18">
        <f t="shared" si="67"/>
        <v>0</v>
      </c>
      <c r="AI248" s="18" t="str">
        <f t="shared" si="68"/>
        <v>X</v>
      </c>
      <c r="AJ248" s="18" t="str">
        <f t="shared" si="69"/>
        <v/>
      </c>
      <c r="AK248" s="18" t="str">
        <f>IF(Tabuľka2[[#This Row],[Total food cost]] = 3, "X", "")</f>
        <v/>
      </c>
      <c r="AL248" s="18" t="str">
        <f t="shared" si="70"/>
        <v/>
      </c>
      <c r="AM248" s="18">
        <f t="shared" si="71"/>
        <v>0</v>
      </c>
      <c r="AN248" s="18" t="str">
        <f t="shared" si="72"/>
        <v/>
      </c>
      <c r="AO248" s="18" t="str">
        <f t="shared" si="73"/>
        <v/>
      </c>
      <c r="AP248" s="18" t="str">
        <f t="shared" si="74"/>
        <v>X</v>
      </c>
      <c r="AQ248" s="18" t="str">
        <f t="shared" si="84"/>
        <v/>
      </c>
      <c r="AR248" s="18" t="str">
        <f t="shared" si="75"/>
        <v>X</v>
      </c>
      <c r="AS248" s="18" t="str">
        <f t="shared" si="76"/>
        <v/>
      </c>
      <c r="AT248" s="18" t="str">
        <f t="shared" si="77"/>
        <v>X</v>
      </c>
      <c r="AU248" s="18" t="str">
        <f t="shared" si="78"/>
        <v/>
      </c>
      <c r="AV248" s="18" t="str">
        <f t="shared" si="79"/>
        <v/>
      </c>
      <c r="AW248" s="18" t="str">
        <f t="shared" si="80"/>
        <v/>
      </c>
      <c r="AX248" s="18" t="str">
        <f t="shared" si="81"/>
        <v/>
      </c>
      <c r="AY248" s="18" t="str">
        <f t="shared" si="82"/>
        <v/>
      </c>
      <c r="AZ248" s="18" t="str">
        <f t="shared" si="83"/>
        <v/>
      </c>
      <c r="BA248"/>
    </row>
    <row r="249" spans="1:53" ht="15.75" x14ac:dyDescent="0.5">
      <c r="A249" s="20" t="s">
        <v>769</v>
      </c>
      <c r="B249" s="20" t="s">
        <v>797</v>
      </c>
      <c r="C249" s="18" t="s">
        <v>502</v>
      </c>
      <c r="D249" s="18" t="s">
        <v>55</v>
      </c>
      <c r="E249" s="14" t="s">
        <v>116</v>
      </c>
      <c r="F249" s="20" t="s">
        <v>209</v>
      </c>
      <c r="G249" s="20" t="s">
        <v>828</v>
      </c>
      <c r="K249" s="44">
        <v>2</v>
      </c>
      <c r="L249" s="18" t="s">
        <v>65</v>
      </c>
      <c r="M249" s="44">
        <v>5</v>
      </c>
      <c r="N249" s="44">
        <v>25</v>
      </c>
      <c r="O249" s="18" t="s">
        <v>59</v>
      </c>
      <c r="P249" s="18" t="s">
        <v>59</v>
      </c>
      <c r="Q249" s="18" t="s">
        <v>59</v>
      </c>
      <c r="R249" s="44">
        <v>1</v>
      </c>
      <c r="S249" s="44">
        <v>1</v>
      </c>
      <c r="T249" s="44"/>
      <c r="U249" s="44"/>
      <c r="V249" s="44"/>
      <c r="W249" s="44"/>
      <c r="X249" s="44"/>
      <c r="Y249" s="16"/>
      <c r="AA249" s="43">
        <f t="shared" si="64"/>
        <v>2</v>
      </c>
      <c r="AB249" s="18" t="s">
        <v>59</v>
      </c>
      <c r="AC249" s="18" t="s">
        <v>9</v>
      </c>
      <c r="AD249" s="16" t="s">
        <v>9</v>
      </c>
      <c r="AE249" s="18" t="s">
        <v>59</v>
      </c>
      <c r="AF249" s="18" t="str">
        <f t="shared" si="65"/>
        <v>X</v>
      </c>
      <c r="AG249" s="18" t="str">
        <f t="shared" si="66"/>
        <v>X</v>
      </c>
      <c r="AH249" s="18">
        <f t="shared" si="67"/>
        <v>0</v>
      </c>
      <c r="AI249" s="18" t="str">
        <f t="shared" si="68"/>
        <v>X</v>
      </c>
      <c r="AJ249" s="18" t="str">
        <f t="shared" si="69"/>
        <v/>
      </c>
      <c r="AK249" s="18" t="str">
        <f>IF(Tabuľka2[[#This Row],[Total food cost]] = 3, "X", "")</f>
        <v/>
      </c>
      <c r="AL249" s="18" t="str">
        <f t="shared" si="70"/>
        <v>X</v>
      </c>
      <c r="AM249" s="18">
        <f t="shared" si="71"/>
        <v>0</v>
      </c>
      <c r="AN249" s="18" t="str">
        <f t="shared" si="72"/>
        <v/>
      </c>
      <c r="AO249" s="18" t="str">
        <f t="shared" si="73"/>
        <v/>
      </c>
      <c r="AP249" s="18" t="str">
        <f t="shared" si="74"/>
        <v/>
      </c>
      <c r="AQ249" s="18" t="str">
        <f t="shared" si="84"/>
        <v/>
      </c>
      <c r="AR249" s="18" t="str">
        <f t="shared" si="75"/>
        <v/>
      </c>
      <c r="AS249" s="18" t="str">
        <f t="shared" si="76"/>
        <v/>
      </c>
      <c r="AT249" s="18" t="str">
        <f t="shared" si="77"/>
        <v>X</v>
      </c>
      <c r="AU249" s="18" t="str">
        <f t="shared" si="78"/>
        <v/>
      </c>
      <c r="AV249" s="18" t="str">
        <f t="shared" si="79"/>
        <v/>
      </c>
      <c r="AW249" s="18" t="str">
        <f t="shared" si="80"/>
        <v/>
      </c>
      <c r="AX249" s="18" t="str">
        <f t="shared" si="81"/>
        <v/>
      </c>
      <c r="AY249" s="18" t="str">
        <f t="shared" si="82"/>
        <v/>
      </c>
      <c r="AZ249" s="18" t="str">
        <f t="shared" si="83"/>
        <v/>
      </c>
      <c r="BA249"/>
    </row>
    <row r="250" spans="1:53" ht="15.75" x14ac:dyDescent="0.5">
      <c r="A250" s="20" t="s">
        <v>770</v>
      </c>
      <c r="B250" s="20" t="s">
        <v>771</v>
      </c>
      <c r="C250" s="18" t="s">
        <v>502</v>
      </c>
      <c r="D250" s="37" t="s">
        <v>55</v>
      </c>
      <c r="E250" s="14" t="s">
        <v>88</v>
      </c>
      <c r="F250" s="15" t="s">
        <v>125</v>
      </c>
      <c r="G250" s="20" t="s">
        <v>827</v>
      </c>
      <c r="H250" s="18" t="s">
        <v>59</v>
      </c>
      <c r="K250" s="44">
        <v>8</v>
      </c>
      <c r="L250" s="18" t="s">
        <v>73</v>
      </c>
      <c r="M250" s="44">
        <v>2</v>
      </c>
      <c r="N250" s="44">
        <v>91</v>
      </c>
      <c r="Q250" s="18" t="s">
        <v>59</v>
      </c>
      <c r="R250" s="44">
        <v>2</v>
      </c>
      <c r="S250" s="44"/>
      <c r="T250" s="44">
        <v>1</v>
      </c>
      <c r="U250" s="44"/>
      <c r="V250" s="44"/>
      <c r="W250" s="44"/>
      <c r="X250" s="44"/>
      <c r="Y250" s="16"/>
      <c r="AA250" s="43">
        <f t="shared" si="64"/>
        <v>3</v>
      </c>
      <c r="AB250" s="18" t="s">
        <v>59</v>
      </c>
      <c r="AC250" s="18" t="s">
        <v>9</v>
      </c>
      <c r="AD250" s="16" t="s">
        <v>9</v>
      </c>
      <c r="AE250" s="18" t="s">
        <v>59</v>
      </c>
      <c r="AF250" s="18" t="str">
        <f t="shared" si="65"/>
        <v/>
      </c>
      <c r="AG250" s="18" t="str">
        <f t="shared" si="66"/>
        <v/>
      </c>
      <c r="AH250" s="18">
        <f t="shared" si="67"/>
        <v>0</v>
      </c>
      <c r="AI250" s="18" t="str">
        <f t="shared" si="68"/>
        <v/>
      </c>
      <c r="AJ250" s="18" t="str">
        <f t="shared" si="69"/>
        <v/>
      </c>
      <c r="AK250" s="18" t="str">
        <f>IF(Tabuľka2[[#This Row],[Total food cost]] = 3, "X", "")</f>
        <v>X</v>
      </c>
      <c r="AL250" s="18" t="str">
        <f t="shared" si="70"/>
        <v/>
      </c>
      <c r="AM250" s="18" t="str">
        <f t="shared" si="71"/>
        <v>X</v>
      </c>
      <c r="AN250" s="18" t="str">
        <f t="shared" si="72"/>
        <v>X</v>
      </c>
      <c r="AO250" s="18" t="str">
        <f t="shared" si="73"/>
        <v/>
      </c>
      <c r="AP250" s="18" t="str">
        <f t="shared" si="74"/>
        <v/>
      </c>
      <c r="AQ250" s="18" t="str">
        <f t="shared" si="84"/>
        <v>X</v>
      </c>
      <c r="AR250" s="18" t="str">
        <f t="shared" si="75"/>
        <v/>
      </c>
      <c r="AS250" s="18" t="str">
        <f t="shared" si="76"/>
        <v/>
      </c>
      <c r="AT250" s="18" t="str">
        <f t="shared" si="77"/>
        <v/>
      </c>
      <c r="AU250" s="18" t="str">
        <f t="shared" si="78"/>
        <v>X</v>
      </c>
      <c r="AV250" s="18" t="str">
        <f t="shared" si="79"/>
        <v/>
      </c>
      <c r="AW250" s="18" t="str">
        <f t="shared" si="80"/>
        <v/>
      </c>
      <c r="AX250" s="18" t="str">
        <f t="shared" si="81"/>
        <v/>
      </c>
      <c r="AY250" s="18" t="str">
        <f t="shared" si="82"/>
        <v>X</v>
      </c>
      <c r="AZ250" s="18" t="str">
        <f t="shared" si="83"/>
        <v/>
      </c>
      <c r="BA250"/>
    </row>
    <row r="251" spans="1:53" ht="15.75" x14ac:dyDescent="0.5">
      <c r="A251" s="19" t="s">
        <v>458</v>
      </c>
      <c r="B251" s="19" t="s">
        <v>459</v>
      </c>
      <c r="C251" s="18" t="s">
        <v>68</v>
      </c>
      <c r="D251" s="37" t="s">
        <v>55</v>
      </c>
      <c r="E251" s="17" t="s">
        <v>71</v>
      </c>
      <c r="F251" s="15" t="s">
        <v>122</v>
      </c>
      <c r="G251" s="20"/>
      <c r="K251" s="44">
        <v>3</v>
      </c>
      <c r="L251" s="18" t="s">
        <v>58</v>
      </c>
      <c r="M251" s="44">
        <v>4</v>
      </c>
      <c r="N251" s="44">
        <v>28</v>
      </c>
      <c r="Q251" s="18" t="s">
        <v>59</v>
      </c>
      <c r="R251" s="44">
        <v>1</v>
      </c>
      <c r="S251" s="44"/>
      <c r="T251" s="44">
        <v>1</v>
      </c>
      <c r="U251" s="44"/>
      <c r="V251" s="44"/>
      <c r="W251" s="44"/>
      <c r="X251" s="44"/>
      <c r="Y251" s="16"/>
      <c r="AA251" s="43">
        <f t="shared" si="64"/>
        <v>2</v>
      </c>
      <c r="AB251" s="18" t="s">
        <v>59</v>
      </c>
      <c r="AC251" s="18" t="s">
        <v>9</v>
      </c>
      <c r="AD251" s="16" t="s">
        <v>9</v>
      </c>
      <c r="AE251" s="18" t="s">
        <v>59</v>
      </c>
      <c r="AF251" s="18" t="str">
        <f t="shared" si="65"/>
        <v>X</v>
      </c>
      <c r="AG251" s="18" t="str">
        <f t="shared" si="66"/>
        <v/>
      </c>
      <c r="AH251" s="18">
        <f t="shared" si="67"/>
        <v>0</v>
      </c>
      <c r="AI251" s="18" t="str">
        <f t="shared" si="68"/>
        <v/>
      </c>
      <c r="AJ251" s="18" t="str">
        <f t="shared" si="69"/>
        <v/>
      </c>
      <c r="AK251" s="18" t="str">
        <f>IF(Tabuľka2[[#This Row],[Total food cost]] = 3, "X", "")</f>
        <v/>
      </c>
      <c r="AL251" s="18" t="str">
        <f t="shared" si="70"/>
        <v/>
      </c>
      <c r="AM251" s="18">
        <f t="shared" si="71"/>
        <v>0</v>
      </c>
      <c r="AN251" s="18" t="str">
        <f t="shared" si="72"/>
        <v>X</v>
      </c>
      <c r="AO251" s="18" t="str">
        <f t="shared" si="73"/>
        <v/>
      </c>
      <c r="AP251" s="18" t="str">
        <f t="shared" si="74"/>
        <v/>
      </c>
      <c r="AQ251" s="18" t="str">
        <f t="shared" si="84"/>
        <v/>
      </c>
      <c r="AR251" s="18" t="str">
        <f t="shared" si="75"/>
        <v>X</v>
      </c>
      <c r="AS251" s="18" t="str">
        <f t="shared" si="76"/>
        <v/>
      </c>
      <c r="AT251" s="18" t="str">
        <f t="shared" si="77"/>
        <v>X</v>
      </c>
      <c r="AU251" s="18" t="str">
        <f t="shared" si="78"/>
        <v/>
      </c>
      <c r="AV251" s="18" t="str">
        <f t="shared" si="79"/>
        <v/>
      </c>
      <c r="AW251" s="18" t="str">
        <f t="shared" si="80"/>
        <v/>
      </c>
      <c r="AX251" s="18" t="str">
        <f t="shared" si="81"/>
        <v/>
      </c>
      <c r="AY251" s="18" t="str">
        <f t="shared" si="82"/>
        <v>X</v>
      </c>
      <c r="AZ251" s="18" t="str">
        <f t="shared" si="83"/>
        <v/>
      </c>
      <c r="BA251"/>
    </row>
    <row r="252" spans="1:53" ht="15.75" x14ac:dyDescent="0.5">
      <c r="A252" s="19" t="s">
        <v>772</v>
      </c>
      <c r="B252" s="20" t="s">
        <v>773</v>
      </c>
      <c r="C252" s="18" t="s">
        <v>100</v>
      </c>
      <c r="D252" s="37" t="s">
        <v>55</v>
      </c>
      <c r="E252" s="14"/>
      <c r="F252" s="20" t="s">
        <v>774</v>
      </c>
      <c r="G252" s="20"/>
      <c r="I252" s="18" t="s">
        <v>59</v>
      </c>
      <c r="K252" s="44">
        <v>2</v>
      </c>
      <c r="L252" s="18" t="s">
        <v>58</v>
      </c>
      <c r="M252" s="44">
        <v>2</v>
      </c>
      <c r="N252" s="44">
        <v>38</v>
      </c>
      <c r="P252" s="18" t="s">
        <v>59</v>
      </c>
      <c r="R252" s="44">
        <v>1</v>
      </c>
      <c r="S252" s="44"/>
      <c r="T252" s="44"/>
      <c r="U252" s="44"/>
      <c r="V252" s="44"/>
      <c r="W252" s="44"/>
      <c r="X252" s="44"/>
      <c r="Y252" s="16"/>
      <c r="AA252" s="43">
        <f t="shared" si="64"/>
        <v>1</v>
      </c>
      <c r="AB252" s="18" t="s">
        <v>59</v>
      </c>
      <c r="AC252" s="18" t="s">
        <v>9</v>
      </c>
      <c r="AD252" s="16" t="s">
        <v>9</v>
      </c>
      <c r="AE252" s="18" t="s">
        <v>59</v>
      </c>
      <c r="AF252" s="18" t="str">
        <f t="shared" si="65"/>
        <v>X</v>
      </c>
      <c r="AG252" s="18" t="str">
        <f t="shared" si="66"/>
        <v/>
      </c>
      <c r="AH252" s="18" t="str">
        <f t="shared" si="67"/>
        <v>X</v>
      </c>
      <c r="AI252" s="18" t="str">
        <f t="shared" si="68"/>
        <v/>
      </c>
      <c r="AJ252" s="18" t="str">
        <f t="shared" si="69"/>
        <v>X</v>
      </c>
      <c r="AK252" s="18" t="str">
        <f>IF(Tabuľka2[[#This Row],[Total food cost]] = 3, "X", "")</f>
        <v/>
      </c>
      <c r="AL252" s="18" t="str">
        <f t="shared" si="70"/>
        <v/>
      </c>
      <c r="AM252" s="18">
        <f t="shared" si="71"/>
        <v>0</v>
      </c>
      <c r="AN252" s="18" t="str">
        <f t="shared" si="72"/>
        <v/>
      </c>
      <c r="AO252" s="18" t="str">
        <f t="shared" si="73"/>
        <v>X</v>
      </c>
      <c r="AP252" s="18" t="str">
        <f t="shared" si="74"/>
        <v/>
      </c>
      <c r="AQ252" s="18" t="str">
        <f t="shared" si="84"/>
        <v/>
      </c>
      <c r="AR252" s="18" t="str">
        <f t="shared" si="75"/>
        <v>X</v>
      </c>
      <c r="AS252" s="18" t="str">
        <f t="shared" si="76"/>
        <v/>
      </c>
      <c r="AT252" s="18" t="str">
        <f t="shared" si="77"/>
        <v/>
      </c>
      <c r="AU252" s="18" t="str">
        <f t="shared" si="78"/>
        <v/>
      </c>
      <c r="AV252" s="18" t="str">
        <f t="shared" si="79"/>
        <v>X</v>
      </c>
      <c r="AW252" s="18" t="str">
        <f t="shared" si="80"/>
        <v/>
      </c>
      <c r="AX252" s="18" t="str">
        <f t="shared" si="81"/>
        <v/>
      </c>
      <c r="AY252" s="18" t="str">
        <f t="shared" si="82"/>
        <v/>
      </c>
      <c r="AZ252" s="18" t="str">
        <f t="shared" si="83"/>
        <v/>
      </c>
      <c r="BA252"/>
    </row>
    <row r="253" spans="1:53" ht="15.75" x14ac:dyDescent="0.5">
      <c r="A253" s="20" t="s">
        <v>775</v>
      </c>
      <c r="B253" s="20" t="s">
        <v>776</v>
      </c>
      <c r="C253" s="18" t="s">
        <v>502</v>
      </c>
      <c r="D253" s="37" t="s">
        <v>83</v>
      </c>
      <c r="E253" s="14" t="s">
        <v>116</v>
      </c>
      <c r="F253" s="20" t="s">
        <v>147</v>
      </c>
      <c r="G253" s="20" t="s">
        <v>830</v>
      </c>
      <c r="J253" s="18" t="s">
        <v>59</v>
      </c>
      <c r="K253" s="44">
        <v>6</v>
      </c>
      <c r="L253" s="18" t="s">
        <v>65</v>
      </c>
      <c r="M253" s="44">
        <v>1</v>
      </c>
      <c r="N253" s="44">
        <v>221</v>
      </c>
      <c r="Q253" s="18" t="s">
        <v>59</v>
      </c>
      <c r="R253" s="44"/>
      <c r="S253" s="44"/>
      <c r="T253" s="44"/>
      <c r="U253" s="44"/>
      <c r="V253" s="44"/>
      <c r="W253" s="44"/>
      <c r="X253" s="44">
        <v>3</v>
      </c>
      <c r="Y253" s="16"/>
      <c r="AA253" s="43">
        <f t="shared" si="64"/>
        <v>3</v>
      </c>
      <c r="AB253" s="18" t="s">
        <v>9</v>
      </c>
      <c r="AC253" s="18" t="s">
        <v>9</v>
      </c>
      <c r="AD253" s="16" t="s">
        <v>9</v>
      </c>
      <c r="AE253" s="18" t="s">
        <v>9</v>
      </c>
      <c r="AF253" s="18" t="str">
        <f t="shared" si="65"/>
        <v/>
      </c>
      <c r="AG253" s="18" t="str">
        <f t="shared" si="66"/>
        <v/>
      </c>
      <c r="AH253" s="18">
        <f t="shared" si="67"/>
        <v>0</v>
      </c>
      <c r="AI253" s="18" t="str">
        <f t="shared" si="68"/>
        <v/>
      </c>
      <c r="AJ253" s="18" t="str">
        <f t="shared" si="69"/>
        <v/>
      </c>
      <c r="AK253" s="18" t="str">
        <f>IF(Tabuľka2[[#This Row],[Total food cost]] = 3, "X", "")</f>
        <v>X</v>
      </c>
      <c r="AL253" s="18" t="str">
        <f t="shared" si="70"/>
        <v>X</v>
      </c>
      <c r="AM253" s="18">
        <f t="shared" si="71"/>
        <v>0</v>
      </c>
      <c r="AN253" s="18" t="str">
        <f t="shared" si="72"/>
        <v/>
      </c>
      <c r="AO253" s="18" t="str">
        <f t="shared" si="73"/>
        <v/>
      </c>
      <c r="AP253" s="18" t="str">
        <f t="shared" si="74"/>
        <v/>
      </c>
      <c r="AQ253" s="18" t="str">
        <f t="shared" si="84"/>
        <v>X</v>
      </c>
      <c r="AR253" s="18" t="str">
        <f t="shared" si="75"/>
        <v/>
      </c>
      <c r="AS253" s="18" t="str">
        <f t="shared" si="76"/>
        <v>X</v>
      </c>
      <c r="AT253" s="18" t="str">
        <f t="shared" si="77"/>
        <v/>
      </c>
      <c r="AU253" s="18" t="str">
        <f t="shared" si="78"/>
        <v/>
      </c>
      <c r="AV253" s="18" t="str">
        <f t="shared" si="79"/>
        <v/>
      </c>
      <c r="AW253" s="18" t="str">
        <f t="shared" si="80"/>
        <v/>
      </c>
      <c r="AX253" s="18" t="str">
        <f t="shared" si="81"/>
        <v/>
      </c>
      <c r="AY253" s="18" t="str">
        <f t="shared" si="82"/>
        <v>X</v>
      </c>
      <c r="AZ253" s="18" t="str">
        <f t="shared" si="83"/>
        <v/>
      </c>
      <c r="BA253"/>
    </row>
    <row r="254" spans="1:53" ht="15.75" x14ac:dyDescent="0.5">
      <c r="A254" s="20" t="s">
        <v>777</v>
      </c>
      <c r="B254" s="20" t="s">
        <v>778</v>
      </c>
      <c r="C254" s="18" t="s">
        <v>502</v>
      </c>
      <c r="D254" s="37"/>
      <c r="E254" s="14"/>
      <c r="F254" s="20"/>
      <c r="G254" s="20"/>
      <c r="K254" s="44">
        <v>8</v>
      </c>
      <c r="L254" s="18" t="s">
        <v>65</v>
      </c>
      <c r="M254" s="44">
        <v>5</v>
      </c>
      <c r="N254" s="44">
        <v>135</v>
      </c>
      <c r="O254" s="18" t="s">
        <v>59</v>
      </c>
      <c r="P254" s="18" t="s">
        <v>59</v>
      </c>
      <c r="R254" s="44"/>
      <c r="S254" s="44">
        <v>2</v>
      </c>
      <c r="T254" s="44"/>
      <c r="U254" s="44">
        <v>1</v>
      </c>
      <c r="V254" s="44"/>
      <c r="W254" s="44"/>
      <c r="X254" s="44"/>
      <c r="Y254" s="16"/>
      <c r="AA254" s="43">
        <f t="shared" si="64"/>
        <v>3</v>
      </c>
      <c r="AB254" s="18" t="s">
        <v>9</v>
      </c>
      <c r="AC254" s="18" t="s">
        <v>9</v>
      </c>
      <c r="AD254" s="16" t="s">
        <v>9</v>
      </c>
      <c r="AE254" s="18" t="s">
        <v>9</v>
      </c>
      <c r="AF254" s="18" t="str">
        <f t="shared" si="65"/>
        <v/>
      </c>
      <c r="AG254" s="18" t="str">
        <f t="shared" si="66"/>
        <v>X</v>
      </c>
      <c r="AH254" s="18">
        <f t="shared" si="67"/>
        <v>0</v>
      </c>
      <c r="AI254" s="18" t="str">
        <f t="shared" si="68"/>
        <v>X</v>
      </c>
      <c r="AJ254" s="18" t="str">
        <f t="shared" si="69"/>
        <v/>
      </c>
      <c r="AK254" s="18" t="str">
        <f>IF(Tabuľka2[[#This Row],[Total food cost]] = 3, "X", "")</f>
        <v>X</v>
      </c>
      <c r="AL254" s="18" t="str">
        <f t="shared" si="70"/>
        <v>X</v>
      </c>
      <c r="AM254" s="18">
        <f t="shared" si="71"/>
        <v>0</v>
      </c>
      <c r="AN254" s="18" t="str">
        <f t="shared" si="72"/>
        <v/>
      </c>
      <c r="AO254" s="18" t="str">
        <f t="shared" si="73"/>
        <v/>
      </c>
      <c r="AP254" s="18" t="str">
        <f t="shared" si="74"/>
        <v/>
      </c>
      <c r="AQ254" s="18" t="str">
        <f t="shared" si="84"/>
        <v>X</v>
      </c>
      <c r="AR254" s="18" t="str">
        <f t="shared" si="75"/>
        <v/>
      </c>
      <c r="AS254" s="18" t="str">
        <f t="shared" si="76"/>
        <v/>
      </c>
      <c r="AT254" s="18" t="str">
        <f t="shared" si="77"/>
        <v/>
      </c>
      <c r="AU254" s="18" t="str">
        <f t="shared" si="78"/>
        <v/>
      </c>
      <c r="AV254" s="18" t="str">
        <f t="shared" si="79"/>
        <v/>
      </c>
      <c r="AW254" s="18" t="str">
        <f t="shared" si="80"/>
        <v/>
      </c>
      <c r="AX254" s="18" t="str">
        <f t="shared" si="81"/>
        <v>X</v>
      </c>
      <c r="AY254" s="18" t="str">
        <f t="shared" si="82"/>
        <v/>
      </c>
      <c r="AZ254" s="18" t="str">
        <f t="shared" si="83"/>
        <v/>
      </c>
      <c r="BA254"/>
    </row>
    <row r="255" spans="1:53" ht="15.75" x14ac:dyDescent="0.5">
      <c r="A255" s="14" t="s">
        <v>779</v>
      </c>
      <c r="B255" s="14" t="s">
        <v>780</v>
      </c>
      <c r="C255" s="18" t="s">
        <v>502</v>
      </c>
      <c r="D255" s="37" t="s">
        <v>55</v>
      </c>
      <c r="E255" s="14" t="s">
        <v>88</v>
      </c>
      <c r="F255" s="15" t="s">
        <v>125</v>
      </c>
      <c r="G255" s="20" t="s">
        <v>827</v>
      </c>
      <c r="H255" s="18" t="s">
        <v>59</v>
      </c>
      <c r="K255" s="44">
        <v>4</v>
      </c>
      <c r="L255" s="18" t="s">
        <v>65</v>
      </c>
      <c r="M255" s="44">
        <v>2</v>
      </c>
      <c r="N255" s="44">
        <v>66</v>
      </c>
      <c r="Q255" s="18" t="s">
        <v>59</v>
      </c>
      <c r="R255" s="44">
        <v>1</v>
      </c>
      <c r="S255" s="44"/>
      <c r="T255" s="44">
        <v>1</v>
      </c>
      <c r="U255" s="44"/>
      <c r="V255" s="44"/>
      <c r="W255" s="44"/>
      <c r="X255" s="44"/>
      <c r="Y255" s="16" t="s">
        <v>59</v>
      </c>
      <c r="AA255" s="43">
        <f t="shared" si="64"/>
        <v>1</v>
      </c>
      <c r="AB255" s="18" t="s">
        <v>9</v>
      </c>
      <c r="AC255" s="18" t="s">
        <v>9</v>
      </c>
      <c r="AD255" s="16" t="s">
        <v>9</v>
      </c>
      <c r="AE255" s="18" t="s">
        <v>9</v>
      </c>
      <c r="AF255" s="18" t="str">
        <f t="shared" si="65"/>
        <v/>
      </c>
      <c r="AG255" s="18" t="str">
        <f t="shared" si="66"/>
        <v/>
      </c>
      <c r="AH255" s="18">
        <f t="shared" si="67"/>
        <v>0</v>
      </c>
      <c r="AI255" s="18" t="str">
        <f t="shared" si="68"/>
        <v/>
      </c>
      <c r="AJ255" s="18" t="str">
        <f t="shared" si="69"/>
        <v/>
      </c>
      <c r="AK255" s="18" t="str">
        <f>IF(Tabuľka2[[#This Row],[Total food cost]] = 3, "X", "")</f>
        <v/>
      </c>
      <c r="AL255" s="18" t="str">
        <f t="shared" si="70"/>
        <v>X</v>
      </c>
      <c r="AM255" s="18" t="str">
        <f t="shared" si="71"/>
        <v>X</v>
      </c>
      <c r="AN255" s="18" t="str">
        <f t="shared" si="72"/>
        <v>X</v>
      </c>
      <c r="AO255" s="18" t="str">
        <f t="shared" si="73"/>
        <v/>
      </c>
      <c r="AP255" s="18" t="str">
        <f t="shared" si="74"/>
        <v/>
      </c>
      <c r="AQ255" s="18" t="str">
        <f t="shared" si="84"/>
        <v>X</v>
      </c>
      <c r="AR255" s="18" t="str">
        <f t="shared" si="75"/>
        <v/>
      </c>
      <c r="AS255" s="18" t="str">
        <f t="shared" si="76"/>
        <v/>
      </c>
      <c r="AT255" s="18" t="str">
        <f t="shared" si="77"/>
        <v/>
      </c>
      <c r="AU255" s="18" t="str">
        <f t="shared" si="78"/>
        <v/>
      </c>
      <c r="AV255" s="18" t="str">
        <f t="shared" si="79"/>
        <v/>
      </c>
      <c r="AW255" s="18" t="str">
        <f t="shared" si="80"/>
        <v/>
      </c>
      <c r="AX255" s="18" t="str">
        <f t="shared" si="81"/>
        <v/>
      </c>
      <c r="AY255" s="18" t="str">
        <f t="shared" si="82"/>
        <v>X</v>
      </c>
      <c r="AZ255" s="18" t="str">
        <f t="shared" si="83"/>
        <v/>
      </c>
      <c r="BA255"/>
    </row>
    <row r="256" spans="1:53" ht="15.75" x14ac:dyDescent="0.5">
      <c r="A256" s="20" t="s">
        <v>781</v>
      </c>
      <c r="B256" s="20" t="s">
        <v>782</v>
      </c>
      <c r="C256" s="18" t="s">
        <v>502</v>
      </c>
      <c r="D256" s="37" t="s">
        <v>55</v>
      </c>
      <c r="E256" s="14" t="s">
        <v>71</v>
      </c>
      <c r="F256" s="15" t="s">
        <v>364</v>
      </c>
      <c r="G256" s="20" t="s">
        <v>820</v>
      </c>
      <c r="K256" s="44">
        <v>5</v>
      </c>
      <c r="L256" s="18" t="s">
        <v>65</v>
      </c>
      <c r="M256" s="44">
        <v>2</v>
      </c>
      <c r="N256" s="44">
        <v>41</v>
      </c>
      <c r="Q256" s="18" t="s">
        <v>59</v>
      </c>
      <c r="R256" s="44">
        <v>1</v>
      </c>
      <c r="S256" s="44"/>
      <c r="T256" s="44"/>
      <c r="U256" s="44"/>
      <c r="V256" s="44"/>
      <c r="W256" s="44"/>
      <c r="X256" s="44"/>
      <c r="Y256" s="16"/>
      <c r="AA256" s="43">
        <f t="shared" si="64"/>
        <v>1</v>
      </c>
      <c r="AB256" s="18" t="s">
        <v>9</v>
      </c>
      <c r="AC256" s="18" t="s">
        <v>9</v>
      </c>
      <c r="AD256" s="16" t="s">
        <v>59</v>
      </c>
      <c r="AE256" s="18" t="s">
        <v>9</v>
      </c>
      <c r="AF256" s="18" t="str">
        <f t="shared" si="65"/>
        <v/>
      </c>
      <c r="AG256" s="18" t="str">
        <f t="shared" si="66"/>
        <v/>
      </c>
      <c r="AH256" s="18">
        <f t="shared" si="67"/>
        <v>0</v>
      </c>
      <c r="AI256" s="18" t="str">
        <f t="shared" si="68"/>
        <v/>
      </c>
      <c r="AJ256" s="18" t="str">
        <f t="shared" si="69"/>
        <v/>
      </c>
      <c r="AK256" s="18" t="str">
        <f>IF(Tabuľka2[[#This Row],[Total food cost]] = 3, "X", "")</f>
        <v/>
      </c>
      <c r="AL256" s="18" t="str">
        <f t="shared" si="70"/>
        <v>X</v>
      </c>
      <c r="AM256" s="18">
        <f t="shared" si="71"/>
        <v>0</v>
      </c>
      <c r="AN256" s="18" t="str">
        <f t="shared" si="72"/>
        <v/>
      </c>
      <c r="AO256" s="18" t="str">
        <f t="shared" si="73"/>
        <v>X</v>
      </c>
      <c r="AP256" s="18" t="str">
        <f t="shared" si="74"/>
        <v/>
      </c>
      <c r="AQ256" s="18" t="str">
        <f t="shared" si="84"/>
        <v/>
      </c>
      <c r="AR256" s="18" t="str">
        <f t="shared" si="75"/>
        <v/>
      </c>
      <c r="AS256" s="18" t="str">
        <f t="shared" si="76"/>
        <v/>
      </c>
      <c r="AT256" s="18" t="str">
        <f t="shared" si="77"/>
        <v/>
      </c>
      <c r="AU256" s="18" t="str">
        <f t="shared" si="78"/>
        <v/>
      </c>
      <c r="AV256" s="18" t="str">
        <f t="shared" si="79"/>
        <v/>
      </c>
      <c r="AW256" s="18" t="str">
        <f t="shared" si="80"/>
        <v/>
      </c>
      <c r="AX256" s="18" t="str">
        <f t="shared" si="81"/>
        <v/>
      </c>
      <c r="AY256" s="18" t="str">
        <f t="shared" si="82"/>
        <v>X</v>
      </c>
      <c r="AZ256" s="18" t="str">
        <f t="shared" si="83"/>
        <v/>
      </c>
      <c r="BA256"/>
    </row>
    <row r="257" spans="1:53" ht="15.75" x14ac:dyDescent="0.5">
      <c r="A257" s="19" t="s">
        <v>460</v>
      </c>
      <c r="B257" s="19" t="s">
        <v>461</v>
      </c>
      <c r="C257" s="18" t="s">
        <v>68</v>
      </c>
      <c r="D257" s="18" t="s">
        <v>55</v>
      </c>
      <c r="E257" s="17" t="s">
        <v>71</v>
      </c>
      <c r="F257" s="20" t="s">
        <v>323</v>
      </c>
      <c r="G257" s="20" t="s">
        <v>845</v>
      </c>
      <c r="K257" s="44">
        <v>6</v>
      </c>
      <c r="L257" s="18" t="s">
        <v>97</v>
      </c>
      <c r="M257" s="44">
        <v>1</v>
      </c>
      <c r="N257" s="44">
        <v>38</v>
      </c>
      <c r="Q257" s="18" t="s">
        <v>59</v>
      </c>
      <c r="R257" s="44">
        <v>1</v>
      </c>
      <c r="S257" s="44"/>
      <c r="T257" s="44">
        <v>2</v>
      </c>
      <c r="U257" s="44"/>
      <c r="V257" s="44"/>
      <c r="W257" s="44"/>
      <c r="X257" s="44"/>
      <c r="Y257" s="16"/>
      <c r="AA257" s="43">
        <f t="shared" si="64"/>
        <v>3</v>
      </c>
      <c r="AB257" s="18" t="s">
        <v>9</v>
      </c>
      <c r="AC257" s="18" t="s">
        <v>9</v>
      </c>
      <c r="AD257" s="16" t="s">
        <v>59</v>
      </c>
      <c r="AE257" s="18" t="s">
        <v>9</v>
      </c>
      <c r="AF257" s="18" t="str">
        <f t="shared" si="65"/>
        <v/>
      </c>
      <c r="AG257" s="18" t="str">
        <f t="shared" si="66"/>
        <v/>
      </c>
      <c r="AH257" s="18">
        <f t="shared" si="67"/>
        <v>0</v>
      </c>
      <c r="AI257" s="18" t="str">
        <f t="shared" si="68"/>
        <v/>
      </c>
      <c r="AJ257" s="18" t="str">
        <f t="shared" si="69"/>
        <v/>
      </c>
      <c r="AK257" s="18" t="str">
        <f>IF(Tabuľka2[[#This Row],[Total food cost]] = 3, "X", "")</f>
        <v>X</v>
      </c>
      <c r="AL257" s="18" t="str">
        <f t="shared" si="70"/>
        <v>X</v>
      </c>
      <c r="AM257" s="18">
        <f t="shared" si="71"/>
        <v>0</v>
      </c>
      <c r="AN257" s="18" t="str">
        <f t="shared" si="72"/>
        <v>X</v>
      </c>
      <c r="AO257" s="18" t="str">
        <f t="shared" si="73"/>
        <v/>
      </c>
      <c r="AP257" s="18" t="str">
        <f t="shared" si="74"/>
        <v/>
      </c>
      <c r="AQ257" s="18" t="str">
        <f t="shared" si="84"/>
        <v/>
      </c>
      <c r="AR257" s="18" t="str">
        <f t="shared" si="75"/>
        <v>X</v>
      </c>
      <c r="AS257" s="18" t="str">
        <f t="shared" si="76"/>
        <v/>
      </c>
      <c r="AT257" s="18" t="str">
        <f t="shared" si="77"/>
        <v/>
      </c>
      <c r="AU257" s="18" t="str">
        <f t="shared" si="78"/>
        <v>X</v>
      </c>
      <c r="AV257" s="18" t="str">
        <f t="shared" si="79"/>
        <v/>
      </c>
      <c r="AW257" s="18" t="str">
        <f t="shared" si="80"/>
        <v/>
      </c>
      <c r="AX257" s="18" t="str">
        <f t="shared" si="81"/>
        <v/>
      </c>
      <c r="AY257" s="18" t="str">
        <f t="shared" si="82"/>
        <v>X</v>
      </c>
      <c r="AZ257" s="18" t="str">
        <f t="shared" si="83"/>
        <v>X</v>
      </c>
      <c r="BA257"/>
    </row>
    <row r="258" spans="1:53" ht="15.75" x14ac:dyDescent="0.5">
      <c r="A258" s="14" t="s">
        <v>783</v>
      </c>
      <c r="B258" s="14" t="s">
        <v>784</v>
      </c>
      <c r="C258" s="18" t="s">
        <v>502</v>
      </c>
      <c r="D258" s="37" t="s">
        <v>55</v>
      </c>
      <c r="E258" s="14" t="s">
        <v>71</v>
      </c>
      <c r="F258" s="15" t="s">
        <v>474</v>
      </c>
      <c r="G258" s="20" t="s">
        <v>818</v>
      </c>
      <c r="K258" s="44">
        <v>4</v>
      </c>
      <c r="L258" s="18" t="s">
        <v>58</v>
      </c>
      <c r="M258" s="44">
        <v>4</v>
      </c>
      <c r="N258" s="44">
        <v>76</v>
      </c>
      <c r="O258" s="18" t="s">
        <v>59</v>
      </c>
      <c r="Q258" s="18" t="s">
        <v>59</v>
      </c>
      <c r="R258" s="44"/>
      <c r="S258" s="44">
        <v>2</v>
      </c>
      <c r="T258" s="44"/>
      <c r="U258" s="44">
        <v>1</v>
      </c>
      <c r="V258" s="44"/>
      <c r="W258" s="44"/>
      <c r="X258" s="44"/>
      <c r="Y258" s="16"/>
      <c r="AA258" s="43">
        <f t="shared" si="64"/>
        <v>3</v>
      </c>
      <c r="AB258" s="18" t="s">
        <v>9</v>
      </c>
      <c r="AC258" s="18" t="s">
        <v>9</v>
      </c>
      <c r="AD258" s="16" t="s">
        <v>9</v>
      </c>
      <c r="AE258" s="18" t="s">
        <v>9</v>
      </c>
      <c r="AF258" s="18" t="str">
        <f t="shared" si="65"/>
        <v/>
      </c>
      <c r="AG258" s="18" t="str">
        <f t="shared" si="66"/>
        <v>X</v>
      </c>
      <c r="AH258" s="18">
        <f t="shared" si="67"/>
        <v>0</v>
      </c>
      <c r="AI258" s="18" t="str">
        <f t="shared" si="68"/>
        <v>X</v>
      </c>
      <c r="AJ258" s="18" t="str">
        <f t="shared" si="69"/>
        <v/>
      </c>
      <c r="AK258" s="18" t="str">
        <f>IF(Tabuľka2[[#This Row],[Total food cost]] = 3, "X", "")</f>
        <v>X</v>
      </c>
      <c r="AL258" s="18" t="str">
        <f t="shared" si="70"/>
        <v/>
      </c>
      <c r="AM258" s="18">
        <f t="shared" si="71"/>
        <v>0</v>
      </c>
      <c r="AN258" s="18" t="str">
        <f t="shared" si="72"/>
        <v/>
      </c>
      <c r="AO258" s="18" t="str">
        <f t="shared" si="73"/>
        <v/>
      </c>
      <c r="AP258" s="18" t="str">
        <f t="shared" si="74"/>
        <v/>
      </c>
      <c r="AQ258" s="18" t="str">
        <f t="shared" si="84"/>
        <v>X</v>
      </c>
      <c r="AR258" s="18" t="str">
        <f t="shared" si="75"/>
        <v>X</v>
      </c>
      <c r="AS258" s="18" t="str">
        <f t="shared" si="76"/>
        <v/>
      </c>
      <c r="AT258" s="18" t="str">
        <f t="shared" si="77"/>
        <v/>
      </c>
      <c r="AU258" s="18" t="str">
        <f t="shared" si="78"/>
        <v/>
      </c>
      <c r="AV258" s="18" t="str">
        <f t="shared" si="79"/>
        <v/>
      </c>
      <c r="AW258" s="18" t="str">
        <f t="shared" si="80"/>
        <v/>
      </c>
      <c r="AX258" s="18" t="str">
        <f t="shared" si="81"/>
        <v>X</v>
      </c>
      <c r="AY258" s="18" t="str">
        <f t="shared" si="82"/>
        <v/>
      </c>
      <c r="AZ258" s="18" t="str">
        <f t="shared" si="83"/>
        <v/>
      </c>
      <c r="BA258"/>
    </row>
    <row r="259" spans="1:53" ht="15.75" x14ac:dyDescent="0.5">
      <c r="A259" s="14" t="s">
        <v>785</v>
      </c>
      <c r="B259" s="14" t="s">
        <v>786</v>
      </c>
      <c r="C259" s="18" t="s">
        <v>502</v>
      </c>
      <c r="D259" s="37" t="s">
        <v>83</v>
      </c>
      <c r="E259" s="14" t="s">
        <v>116</v>
      </c>
      <c r="F259" s="20" t="s">
        <v>147</v>
      </c>
      <c r="G259" s="20" t="s">
        <v>830</v>
      </c>
      <c r="J259" s="18" t="s">
        <v>59</v>
      </c>
      <c r="K259" s="44">
        <v>6</v>
      </c>
      <c r="L259" s="18" t="s">
        <v>73</v>
      </c>
      <c r="M259" s="44">
        <v>2</v>
      </c>
      <c r="N259" s="44">
        <v>155</v>
      </c>
      <c r="Q259" s="18" t="s">
        <v>59</v>
      </c>
      <c r="R259" s="44"/>
      <c r="S259" s="44"/>
      <c r="T259" s="44">
        <v>1</v>
      </c>
      <c r="U259" s="44"/>
      <c r="V259" s="44">
        <v>1</v>
      </c>
      <c r="W259" s="44"/>
      <c r="X259" s="44">
        <v>1</v>
      </c>
      <c r="Y259" s="16"/>
      <c r="AA259" s="43">
        <f t="shared" si="64"/>
        <v>3</v>
      </c>
      <c r="AB259" s="18" t="s">
        <v>9</v>
      </c>
      <c r="AC259" s="18" t="s">
        <v>9</v>
      </c>
      <c r="AD259" s="16" t="s">
        <v>9</v>
      </c>
      <c r="AE259" s="18" t="s">
        <v>9</v>
      </c>
      <c r="AF259" s="18" t="str">
        <f t="shared" si="65"/>
        <v/>
      </c>
      <c r="AG259" s="18" t="str">
        <f t="shared" si="66"/>
        <v/>
      </c>
      <c r="AH259" s="18">
        <f t="shared" si="67"/>
        <v>0</v>
      </c>
      <c r="AI259" s="18" t="str">
        <f t="shared" si="68"/>
        <v/>
      </c>
      <c r="AJ259" s="18" t="str">
        <f t="shared" si="69"/>
        <v/>
      </c>
      <c r="AK259" s="18" t="str">
        <f>IF(Tabuľka2[[#This Row],[Total food cost]] = 3, "X", "")</f>
        <v>X</v>
      </c>
      <c r="AL259" s="18" t="str">
        <f t="shared" si="70"/>
        <v/>
      </c>
      <c r="AM259" s="18">
        <f t="shared" si="71"/>
        <v>0</v>
      </c>
      <c r="AN259" s="18" t="str">
        <f t="shared" si="72"/>
        <v>X</v>
      </c>
      <c r="AO259" s="18" t="str">
        <f t="shared" si="73"/>
        <v/>
      </c>
      <c r="AP259" s="18" t="str">
        <f t="shared" si="74"/>
        <v/>
      </c>
      <c r="AQ259" s="18" t="str">
        <f t="shared" si="84"/>
        <v>X</v>
      </c>
      <c r="AR259" s="18" t="str">
        <f t="shared" si="75"/>
        <v/>
      </c>
      <c r="AS259" s="18" t="str">
        <f t="shared" si="76"/>
        <v>X</v>
      </c>
      <c r="AT259" s="18" t="str">
        <f t="shared" si="77"/>
        <v/>
      </c>
      <c r="AU259" s="18" t="str">
        <f t="shared" si="78"/>
        <v>X</v>
      </c>
      <c r="AV259" s="18" t="str">
        <f t="shared" si="79"/>
        <v/>
      </c>
      <c r="AW259" s="18" t="str">
        <f t="shared" si="80"/>
        <v>X</v>
      </c>
      <c r="AX259" s="18" t="str">
        <f t="shared" si="81"/>
        <v/>
      </c>
      <c r="AY259" s="18" t="str">
        <f t="shared" si="82"/>
        <v>X</v>
      </c>
      <c r="AZ259" s="18" t="str">
        <f t="shared" si="83"/>
        <v/>
      </c>
      <c r="BA259"/>
    </row>
    <row r="260" spans="1:53" ht="15.75" x14ac:dyDescent="0.5">
      <c r="A260" s="20" t="s">
        <v>787</v>
      </c>
      <c r="B260" s="20" t="s">
        <v>788</v>
      </c>
      <c r="C260" s="18" t="s">
        <v>502</v>
      </c>
      <c r="D260" s="37" t="s">
        <v>55</v>
      </c>
      <c r="E260" s="14" t="s">
        <v>79</v>
      </c>
      <c r="F260" s="15" t="s">
        <v>278</v>
      </c>
      <c r="G260" s="20"/>
      <c r="K260" s="44">
        <v>3</v>
      </c>
      <c r="L260" s="18" t="s">
        <v>58</v>
      </c>
      <c r="M260" s="44">
        <v>3</v>
      </c>
      <c r="N260" s="44">
        <v>41</v>
      </c>
      <c r="O260" s="18" t="s">
        <v>59</v>
      </c>
      <c r="R260" s="44">
        <v>1</v>
      </c>
      <c r="S260" s="44"/>
      <c r="T260" s="44"/>
      <c r="U260" s="44">
        <v>1</v>
      </c>
      <c r="V260" s="44"/>
      <c r="W260" s="44"/>
      <c r="X260" s="44"/>
      <c r="Y260" s="16"/>
      <c r="AA260" s="43">
        <f t="shared" ref="AA260:AA265" si="85">IF(ISBLANK($Y260), SUM(R260:X260), 1)</f>
        <v>2</v>
      </c>
      <c r="AB260" s="18" t="s">
        <v>59</v>
      </c>
      <c r="AC260" s="18" t="s">
        <v>9</v>
      </c>
      <c r="AD260" s="16" t="s">
        <v>9</v>
      </c>
      <c r="AE260" s="18" t="s">
        <v>59</v>
      </c>
      <c r="AF260" s="18" t="str">
        <f t="shared" ref="AF260:AF265" si="86">IF(K260&lt;4,"X","")</f>
        <v>X</v>
      </c>
      <c r="AG260" s="18" t="str">
        <f t="shared" ref="AG260:AG265" si="87">IF(COUNTBLANK(O260:Q260)&lt;=1,"X","")</f>
        <v/>
      </c>
      <c r="AH260" s="18">
        <f t="shared" ref="AH260:AH265" si="88">$I260</f>
        <v>0</v>
      </c>
      <c r="AI260" s="18" t="str">
        <f t="shared" ref="AI260:AI265" si="89">IF($S260 &gt; 0, "X", "")</f>
        <v/>
      </c>
      <c r="AJ260" s="18" t="str">
        <f t="shared" ref="AJ260:AJ323" si="90">IF(ISNUMBER(SEARCH("tuck", $F260, 1)), "X", "")</f>
        <v/>
      </c>
      <c r="AK260" s="18" t="str">
        <f>IF(Tabuľka2[[#This Row],[Total food cost]] = 3, "X", "")</f>
        <v/>
      </c>
      <c r="AL260" s="18" t="str">
        <f t="shared" ref="AL260:AL265" si="91">IF(OR($L260="ground", $L260="wild"), "X", "")</f>
        <v/>
      </c>
      <c r="AM260" s="18">
        <f t="shared" ref="AM260:AM265" si="92">$H260</f>
        <v>0</v>
      </c>
      <c r="AN260" s="18" t="str">
        <f t="shared" ref="AN260:AN265" si="93">IF($T260 &gt; 0, "X", "")</f>
        <v/>
      </c>
      <c r="AO260" s="18" t="str">
        <f t="shared" ref="AO260:AO265" si="94">IF(AND($R260 &gt; 0, ISBLANK(W260), ISBLANK($X260), ISBLANK($S260), ISBLANK($U260), ISBLANK($T260), ISBLANK($V260)), "X", "")</f>
        <v/>
      </c>
      <c r="AP260" s="18" t="str">
        <f t="shared" ref="AP260:AP265" si="95">IF(AND(NOT(ISBLANK($O260)), ISBLANK($P260), ISBLANK($Q260)), "X", "")</f>
        <v>X</v>
      </c>
      <c r="AQ260" s="18" t="str">
        <f t="shared" si="84"/>
        <v/>
      </c>
      <c r="AR260" s="18" t="str">
        <f t="shared" ref="AR260:AR265" si="96">IF(OR($L260="cavity", $L260="wild"), "X", "")</f>
        <v>X</v>
      </c>
      <c r="AS260" s="18" t="str">
        <f t="shared" ref="AS260:AS265" si="97">IF($X260 &gt; 0, "X", "")</f>
        <v/>
      </c>
      <c r="AT260" s="18" t="str">
        <f t="shared" ref="AT260:AT265" si="98">IF(N260&lt;=30,"X","")</f>
        <v/>
      </c>
      <c r="AU260" s="18" t="str">
        <f t="shared" ref="AU260:AU265" si="99">IF(OR($L260="platform", $L260="wild"), "X", "")</f>
        <v/>
      </c>
      <c r="AV260" s="18" t="str">
        <f t="shared" ref="AV260:AV265" si="100">IF(AND(NOT(ISBLANK($P260)), ISBLANK($Q260), ISBLANK($O260)), "X", "")</f>
        <v/>
      </c>
      <c r="AW260" s="18" t="str">
        <f t="shared" ref="AW260:AW265" si="101">IF($V260 &gt; 0, "X", "")</f>
        <v/>
      </c>
      <c r="AX260" s="18" t="str">
        <f t="shared" ref="AX260:AX265" si="102">IF($U260 &gt; 0, "X", "")</f>
        <v>X</v>
      </c>
      <c r="AY260" s="18" t="str">
        <f t="shared" ref="AY260:AY265" si="103">IF(AND(NOT(ISBLANK($Q260)), ISBLANK($O260), ISBLANK($P260)), "X", "")</f>
        <v/>
      </c>
      <c r="AZ260" s="18" t="str">
        <f t="shared" ref="AZ260:AZ265" si="104">IF(OR($L260="bowl", $L260="wild"), "X", "")</f>
        <v/>
      </c>
      <c r="BA260"/>
    </row>
    <row r="261" spans="1:53" ht="15.75" x14ac:dyDescent="0.5">
      <c r="A261" s="20" t="s">
        <v>789</v>
      </c>
      <c r="B261" s="20" t="s">
        <v>790</v>
      </c>
      <c r="C261" s="18" t="s">
        <v>502</v>
      </c>
      <c r="D261" s="37" t="s">
        <v>62</v>
      </c>
      <c r="E261" s="14" t="s">
        <v>63</v>
      </c>
      <c r="F261" s="15" t="s">
        <v>319</v>
      </c>
      <c r="G261" s="20" t="s">
        <v>856</v>
      </c>
      <c r="K261" s="44">
        <v>5</v>
      </c>
      <c r="L261" s="18" t="s">
        <v>73</v>
      </c>
      <c r="M261" s="44">
        <v>2</v>
      </c>
      <c r="N261" s="44">
        <v>46</v>
      </c>
      <c r="O261" s="18" t="s">
        <v>59</v>
      </c>
      <c r="R261" s="44">
        <v>2</v>
      </c>
      <c r="S261" s="44"/>
      <c r="T261" s="44"/>
      <c r="U261" s="44"/>
      <c r="V261" s="44"/>
      <c r="W261" s="44"/>
      <c r="X261" s="44">
        <v>1</v>
      </c>
      <c r="Y261" s="16"/>
      <c r="AA261" s="43">
        <f t="shared" si="85"/>
        <v>3</v>
      </c>
      <c r="AB261" s="18" t="s">
        <v>59</v>
      </c>
      <c r="AC261" s="18" t="s">
        <v>9</v>
      </c>
      <c r="AD261" s="16" t="s">
        <v>9</v>
      </c>
      <c r="AE261" s="18" t="s">
        <v>59</v>
      </c>
      <c r="AF261" s="18" t="str">
        <f t="shared" si="86"/>
        <v/>
      </c>
      <c r="AG261" s="18" t="str">
        <f t="shared" si="87"/>
        <v/>
      </c>
      <c r="AH261" s="18">
        <f t="shared" si="88"/>
        <v>0</v>
      </c>
      <c r="AI261" s="18" t="str">
        <f t="shared" si="89"/>
        <v/>
      </c>
      <c r="AJ261" s="18" t="str">
        <f t="shared" si="90"/>
        <v/>
      </c>
      <c r="AK261" s="18" t="str">
        <f>IF(Tabuľka2[[#This Row],[Total food cost]] = 3, "X", "")</f>
        <v>X</v>
      </c>
      <c r="AL261" s="18" t="str">
        <f t="shared" si="91"/>
        <v/>
      </c>
      <c r="AM261" s="18">
        <f t="shared" si="92"/>
        <v>0</v>
      </c>
      <c r="AN261" s="18" t="str">
        <f t="shared" si="93"/>
        <v/>
      </c>
      <c r="AO261" s="18" t="str">
        <f t="shared" si="94"/>
        <v/>
      </c>
      <c r="AP261" s="18" t="str">
        <f t="shared" si="95"/>
        <v>X</v>
      </c>
      <c r="AQ261" s="18" t="str">
        <f t="shared" si="84"/>
        <v/>
      </c>
      <c r="AR261" s="18" t="str">
        <f t="shared" si="96"/>
        <v/>
      </c>
      <c r="AS261" s="18" t="str">
        <f t="shared" si="97"/>
        <v>X</v>
      </c>
      <c r="AT261" s="18" t="str">
        <f t="shared" si="98"/>
        <v/>
      </c>
      <c r="AU261" s="18" t="str">
        <f t="shared" si="99"/>
        <v>X</v>
      </c>
      <c r="AV261" s="18" t="str">
        <f t="shared" si="100"/>
        <v/>
      </c>
      <c r="AW261" s="18" t="str">
        <f t="shared" si="101"/>
        <v/>
      </c>
      <c r="AX261" s="18" t="str">
        <f t="shared" si="102"/>
        <v/>
      </c>
      <c r="AY261" s="18" t="str">
        <f t="shared" si="103"/>
        <v/>
      </c>
      <c r="AZ261" s="18" t="str">
        <f t="shared" si="104"/>
        <v/>
      </c>
      <c r="BA261"/>
    </row>
    <row r="262" spans="1:53" ht="15.75" x14ac:dyDescent="0.5">
      <c r="A262" s="20" t="s">
        <v>791</v>
      </c>
      <c r="B262" s="20" t="s">
        <v>792</v>
      </c>
      <c r="C262" s="18" t="s">
        <v>502</v>
      </c>
      <c r="D262" s="37" t="s">
        <v>55</v>
      </c>
      <c r="E262" s="14" t="s">
        <v>116</v>
      </c>
      <c r="F262" s="20" t="s">
        <v>209</v>
      </c>
      <c r="G262" s="20" t="s">
        <v>828</v>
      </c>
      <c r="K262" s="44">
        <v>5</v>
      </c>
      <c r="L262" s="18" t="s">
        <v>85</v>
      </c>
      <c r="M262" s="44">
        <v>3</v>
      </c>
      <c r="N262" s="44">
        <v>25</v>
      </c>
      <c r="O262" s="18" t="s">
        <v>59</v>
      </c>
      <c r="P262" s="18" t="s">
        <v>59</v>
      </c>
      <c r="Q262" s="18" t="s">
        <v>59</v>
      </c>
      <c r="R262" s="44">
        <v>1</v>
      </c>
      <c r="S262" s="44"/>
      <c r="T262" s="44"/>
      <c r="U262" s="44">
        <v>2</v>
      </c>
      <c r="V262" s="44"/>
      <c r="W262" s="44"/>
      <c r="X262" s="44"/>
      <c r="Y262" s="16"/>
      <c r="AA262" s="43">
        <f t="shared" si="85"/>
        <v>3</v>
      </c>
      <c r="AB262" s="18" t="s">
        <v>59</v>
      </c>
      <c r="AC262" s="18" t="s">
        <v>9</v>
      </c>
      <c r="AD262" s="16" t="s">
        <v>9</v>
      </c>
      <c r="AE262" s="18" t="s">
        <v>59</v>
      </c>
      <c r="AF262" s="18" t="str">
        <f t="shared" si="86"/>
        <v/>
      </c>
      <c r="AG262" s="18" t="str">
        <f t="shared" si="87"/>
        <v>X</v>
      </c>
      <c r="AH262" s="18">
        <f t="shared" si="88"/>
        <v>0</v>
      </c>
      <c r="AI262" s="18" t="str">
        <f t="shared" si="89"/>
        <v/>
      </c>
      <c r="AJ262" s="18" t="str">
        <f t="shared" si="90"/>
        <v/>
      </c>
      <c r="AK262" s="18" t="str">
        <f>IF(Tabuľka2[[#This Row],[Total food cost]] = 3, "X", "")</f>
        <v>X</v>
      </c>
      <c r="AL262" s="18" t="str">
        <f t="shared" si="91"/>
        <v/>
      </c>
      <c r="AM262" s="18">
        <f t="shared" si="92"/>
        <v>0</v>
      </c>
      <c r="AN262" s="18" t="str">
        <f t="shared" si="93"/>
        <v/>
      </c>
      <c r="AO262" s="18" t="str">
        <f t="shared" si="94"/>
        <v/>
      </c>
      <c r="AP262" s="18" t="str">
        <f t="shared" si="95"/>
        <v/>
      </c>
      <c r="AQ262" s="18" t="str">
        <f t="shared" si="84"/>
        <v/>
      </c>
      <c r="AR262" s="18" t="str">
        <f t="shared" si="96"/>
        <v/>
      </c>
      <c r="AS262" s="18" t="str">
        <f t="shared" si="97"/>
        <v/>
      </c>
      <c r="AT262" s="18" t="str">
        <f t="shared" si="98"/>
        <v>X</v>
      </c>
      <c r="AU262" s="18" t="str">
        <f t="shared" si="99"/>
        <v/>
      </c>
      <c r="AV262" s="18" t="str">
        <f t="shared" si="100"/>
        <v/>
      </c>
      <c r="AW262" s="18" t="str">
        <f t="shared" si="101"/>
        <v/>
      </c>
      <c r="AX262" s="18" t="str">
        <f t="shared" si="102"/>
        <v>X</v>
      </c>
      <c r="AY262" s="18" t="str">
        <f t="shared" si="103"/>
        <v/>
      </c>
      <c r="AZ262" s="18" t="str">
        <f t="shared" si="104"/>
        <v>X</v>
      </c>
      <c r="BA262"/>
    </row>
    <row r="263" spans="1:53" ht="15.75" x14ac:dyDescent="0.5">
      <c r="A263" s="19" t="s">
        <v>464</v>
      </c>
      <c r="B263" s="19" t="s">
        <v>465</v>
      </c>
      <c r="C263" s="18" t="s">
        <v>68</v>
      </c>
      <c r="D263" s="37" t="s">
        <v>95</v>
      </c>
      <c r="E263" s="14" t="s">
        <v>116</v>
      </c>
      <c r="F263" s="15" t="s">
        <v>384</v>
      </c>
      <c r="G263" s="20" t="s">
        <v>854</v>
      </c>
      <c r="K263" s="44">
        <v>2</v>
      </c>
      <c r="L263" s="18" t="s">
        <v>65</v>
      </c>
      <c r="M263" s="44">
        <v>3</v>
      </c>
      <c r="N263" s="44">
        <v>26</v>
      </c>
      <c r="O263" s="18" t="s">
        <v>59</v>
      </c>
      <c r="P263" s="18" t="s">
        <v>59</v>
      </c>
      <c r="R263" s="44"/>
      <c r="S263" s="44">
        <v>2</v>
      </c>
      <c r="T263" s="44"/>
      <c r="U263" s="44"/>
      <c r="V263" s="44"/>
      <c r="W263" s="44"/>
      <c r="X263" s="44"/>
      <c r="Y263" s="16"/>
      <c r="AA263" s="43">
        <f t="shared" si="85"/>
        <v>2</v>
      </c>
      <c r="AB263" s="18" t="s">
        <v>9</v>
      </c>
      <c r="AC263" s="18" t="s">
        <v>9</v>
      </c>
      <c r="AD263" s="16" t="s">
        <v>9</v>
      </c>
      <c r="AE263" s="18" t="s">
        <v>59</v>
      </c>
      <c r="AF263" s="18" t="str">
        <f t="shared" si="86"/>
        <v>X</v>
      </c>
      <c r="AG263" s="18" t="str">
        <f t="shared" si="87"/>
        <v>X</v>
      </c>
      <c r="AH263" s="18">
        <f t="shared" si="88"/>
        <v>0</v>
      </c>
      <c r="AI263" s="18" t="str">
        <f t="shared" si="89"/>
        <v>X</v>
      </c>
      <c r="AJ263" s="18" t="str">
        <f t="shared" si="90"/>
        <v/>
      </c>
      <c r="AK263" s="18" t="str">
        <f>IF(Tabuľka2[[#This Row],[Total food cost]] = 3, "X", "")</f>
        <v/>
      </c>
      <c r="AL263" s="18" t="str">
        <f t="shared" si="91"/>
        <v>X</v>
      </c>
      <c r="AM263" s="18">
        <f t="shared" si="92"/>
        <v>0</v>
      </c>
      <c r="AN263" s="18" t="str">
        <f t="shared" si="93"/>
        <v/>
      </c>
      <c r="AO263" s="18" t="str">
        <f t="shared" si="94"/>
        <v/>
      </c>
      <c r="AP263" s="18" t="str">
        <f t="shared" si="95"/>
        <v/>
      </c>
      <c r="AQ263" s="18" t="str">
        <f t="shared" si="84"/>
        <v/>
      </c>
      <c r="AR263" s="18" t="str">
        <f t="shared" si="96"/>
        <v/>
      </c>
      <c r="AS263" s="18" t="str">
        <f t="shared" si="97"/>
        <v/>
      </c>
      <c r="AT263" s="18" t="str">
        <f t="shared" si="98"/>
        <v>X</v>
      </c>
      <c r="AU263" s="18" t="str">
        <f t="shared" si="99"/>
        <v/>
      </c>
      <c r="AV263" s="18" t="str">
        <f t="shared" si="100"/>
        <v/>
      </c>
      <c r="AW263" s="18" t="str">
        <f t="shared" si="101"/>
        <v/>
      </c>
      <c r="AX263" s="18" t="str">
        <f t="shared" si="102"/>
        <v/>
      </c>
      <c r="AY263" s="18" t="str">
        <f t="shared" si="103"/>
        <v/>
      </c>
      <c r="AZ263" s="18" t="str">
        <f t="shared" si="104"/>
        <v/>
      </c>
      <c r="BA263"/>
    </row>
    <row r="264" spans="1:53" ht="15.75" x14ac:dyDescent="0.5">
      <c r="A264" s="17" t="s">
        <v>793</v>
      </c>
      <c r="B264" s="17" t="s">
        <v>794</v>
      </c>
      <c r="C264" s="18" t="s">
        <v>502</v>
      </c>
      <c r="D264" s="18" t="s">
        <v>55</v>
      </c>
      <c r="E264" s="14" t="s">
        <v>10</v>
      </c>
      <c r="F264" s="15" t="s">
        <v>309</v>
      </c>
      <c r="G264" s="20" t="s">
        <v>824</v>
      </c>
      <c r="I264" s="18" t="s">
        <v>59</v>
      </c>
      <c r="K264" s="44">
        <v>4</v>
      </c>
      <c r="L264" s="18" t="s">
        <v>85</v>
      </c>
      <c r="M264" s="44">
        <v>3</v>
      </c>
      <c r="N264" s="44">
        <v>38</v>
      </c>
      <c r="Q264" s="18" t="s">
        <v>59</v>
      </c>
      <c r="R264" s="44">
        <v>1</v>
      </c>
      <c r="S264" s="44">
        <v>1</v>
      </c>
      <c r="T264" s="44"/>
      <c r="U264" s="44"/>
      <c r="V264" s="44"/>
      <c r="W264" s="44"/>
      <c r="X264" s="44"/>
      <c r="Y264" s="16"/>
      <c r="AA264" s="43">
        <f t="shared" si="85"/>
        <v>2</v>
      </c>
      <c r="AB264" s="18" t="s">
        <v>59</v>
      </c>
      <c r="AC264" s="18" t="s">
        <v>9</v>
      </c>
      <c r="AD264" s="16" t="s">
        <v>9</v>
      </c>
      <c r="AE264" s="18" t="s">
        <v>59</v>
      </c>
      <c r="AF264" s="18" t="str">
        <f t="shared" si="86"/>
        <v/>
      </c>
      <c r="AG264" s="18" t="str">
        <f t="shared" si="87"/>
        <v/>
      </c>
      <c r="AH264" s="18" t="str">
        <f t="shared" si="88"/>
        <v>X</v>
      </c>
      <c r="AI264" s="18" t="str">
        <f t="shared" si="89"/>
        <v>X</v>
      </c>
      <c r="AJ264" s="18" t="str">
        <f t="shared" si="90"/>
        <v>X</v>
      </c>
      <c r="AK264" s="18" t="str">
        <f>IF(Tabuľka2[[#This Row],[Total food cost]] = 3, "X", "")</f>
        <v/>
      </c>
      <c r="AL264" s="18" t="str">
        <f t="shared" si="91"/>
        <v/>
      </c>
      <c r="AM264" s="18">
        <f t="shared" si="92"/>
        <v>0</v>
      </c>
      <c r="AN264" s="18" t="str">
        <f t="shared" si="93"/>
        <v/>
      </c>
      <c r="AO264" s="18" t="str">
        <f t="shared" si="94"/>
        <v/>
      </c>
      <c r="AP264" s="18" t="str">
        <f t="shared" si="95"/>
        <v/>
      </c>
      <c r="AQ264" s="18" t="str">
        <f t="shared" si="84"/>
        <v/>
      </c>
      <c r="AR264" s="18" t="str">
        <f t="shared" si="96"/>
        <v/>
      </c>
      <c r="AS264" s="18" t="str">
        <f t="shared" si="97"/>
        <v/>
      </c>
      <c r="AT264" s="18" t="str">
        <f t="shared" si="98"/>
        <v/>
      </c>
      <c r="AU264" s="18" t="str">
        <f t="shared" si="99"/>
        <v/>
      </c>
      <c r="AV264" s="18" t="str">
        <f t="shared" si="100"/>
        <v/>
      </c>
      <c r="AW264" s="18" t="str">
        <f t="shared" si="101"/>
        <v/>
      </c>
      <c r="AX264" s="18" t="str">
        <f t="shared" si="102"/>
        <v/>
      </c>
      <c r="AY264" s="18" t="str">
        <f t="shared" si="103"/>
        <v>X</v>
      </c>
      <c r="AZ264" s="18" t="str">
        <f t="shared" si="104"/>
        <v>X</v>
      </c>
      <c r="BA264"/>
    </row>
    <row r="265" spans="1:53" ht="15.75" x14ac:dyDescent="0.5">
      <c r="A265" s="20" t="s">
        <v>795</v>
      </c>
      <c r="B265" s="20" t="s">
        <v>796</v>
      </c>
      <c r="C265" s="18" t="s">
        <v>502</v>
      </c>
      <c r="D265" s="37" t="s">
        <v>55</v>
      </c>
      <c r="E265" s="17" t="s">
        <v>10</v>
      </c>
      <c r="F265" s="15" t="s">
        <v>76</v>
      </c>
      <c r="G265" s="20" t="s">
        <v>824</v>
      </c>
      <c r="I265" s="18" t="s">
        <v>59</v>
      </c>
      <c r="K265" s="44">
        <v>1</v>
      </c>
      <c r="L265" s="18" t="s">
        <v>85</v>
      </c>
      <c r="M265" s="44">
        <v>4</v>
      </c>
      <c r="N265" s="44">
        <v>23</v>
      </c>
      <c r="O265" s="18" t="s">
        <v>59</v>
      </c>
      <c r="R265" s="44">
        <v>1</v>
      </c>
      <c r="S265" s="44">
        <v>1</v>
      </c>
      <c r="T265" s="44"/>
      <c r="U265" s="44">
        <v>1</v>
      </c>
      <c r="V265" s="44"/>
      <c r="W265" s="44"/>
      <c r="X265" s="44"/>
      <c r="Y265" s="16" t="s">
        <v>59</v>
      </c>
      <c r="AA265" s="43">
        <f t="shared" si="85"/>
        <v>1</v>
      </c>
      <c r="AB265" s="18" t="s">
        <v>59</v>
      </c>
      <c r="AC265" s="18" t="s">
        <v>9</v>
      </c>
      <c r="AD265" s="16" t="s">
        <v>9</v>
      </c>
      <c r="AE265" s="18" t="s">
        <v>59</v>
      </c>
      <c r="AF265" s="18" t="str">
        <f t="shared" si="86"/>
        <v>X</v>
      </c>
      <c r="AG265" s="18" t="str">
        <f t="shared" si="87"/>
        <v/>
      </c>
      <c r="AH265" s="18" t="str">
        <f t="shared" si="88"/>
        <v>X</v>
      </c>
      <c r="AI265" s="18" t="str">
        <f t="shared" si="89"/>
        <v>X</v>
      </c>
      <c r="AJ265" s="18" t="str">
        <f t="shared" si="90"/>
        <v>X</v>
      </c>
      <c r="AK265" s="18" t="str">
        <f>IF(Tabuľka2[[#This Row],[Total food cost]] = 3, "X", "")</f>
        <v/>
      </c>
      <c r="AL265" s="18" t="str">
        <f t="shared" si="91"/>
        <v/>
      </c>
      <c r="AM265" s="18">
        <f t="shared" si="92"/>
        <v>0</v>
      </c>
      <c r="AN265" s="18" t="str">
        <f t="shared" si="93"/>
        <v/>
      </c>
      <c r="AO265" s="18" t="str">
        <f t="shared" si="94"/>
        <v/>
      </c>
      <c r="AP265" s="18" t="str">
        <f t="shared" si="95"/>
        <v>X</v>
      </c>
      <c r="AQ265" s="18" t="str">
        <f t="shared" si="84"/>
        <v/>
      </c>
      <c r="AR265" s="18" t="str">
        <f t="shared" si="96"/>
        <v/>
      </c>
      <c r="AS265" s="18" t="str">
        <f t="shared" si="97"/>
        <v/>
      </c>
      <c r="AT265" s="18" t="str">
        <f t="shared" si="98"/>
        <v>X</v>
      </c>
      <c r="AU265" s="18" t="str">
        <f t="shared" si="99"/>
        <v/>
      </c>
      <c r="AV265" s="18" t="str">
        <f t="shared" si="100"/>
        <v/>
      </c>
      <c r="AW265" s="18" t="str">
        <f t="shared" si="101"/>
        <v/>
      </c>
      <c r="AX265" s="18" t="str">
        <f t="shared" si="102"/>
        <v>X</v>
      </c>
      <c r="AY265" s="18" t="str">
        <f t="shared" si="103"/>
        <v/>
      </c>
      <c r="AZ265" s="18" t="str">
        <f t="shared" si="104"/>
        <v>X</v>
      </c>
      <c r="BA265"/>
    </row>
    <row r="266" spans="1:53" ht="15" customHeight="1" x14ac:dyDescent="0.5">
      <c r="A266" s="40" t="s">
        <v>881</v>
      </c>
      <c r="B266" s="40" t="s">
        <v>882</v>
      </c>
      <c r="C266" s="41" t="s">
        <v>878</v>
      </c>
      <c r="D266" s="41" t="s">
        <v>83</v>
      </c>
      <c r="E266" s="40" t="s">
        <v>9</v>
      </c>
      <c r="F266" s="40" t="s">
        <v>883</v>
      </c>
      <c r="G266" s="40"/>
      <c r="H266" s="41" t="s">
        <v>9</v>
      </c>
      <c r="I266" s="41" t="s">
        <v>9</v>
      </c>
      <c r="J266" s="41" t="s">
        <v>59</v>
      </c>
      <c r="K266" s="45">
        <v>5</v>
      </c>
      <c r="L266" s="41" t="s">
        <v>73</v>
      </c>
      <c r="M266" s="45">
        <v>1</v>
      </c>
      <c r="N266" s="45" t="s">
        <v>884</v>
      </c>
      <c r="O266" s="41" t="s">
        <v>9</v>
      </c>
      <c r="P266" s="41" t="s">
        <v>9</v>
      </c>
      <c r="Q266" s="41" t="s">
        <v>59</v>
      </c>
      <c r="R266" s="45"/>
      <c r="S266" s="45"/>
      <c r="T266" s="45">
        <v>2</v>
      </c>
      <c r="U266" s="45"/>
      <c r="V266" s="45"/>
      <c r="W266" s="45"/>
      <c r="X266" s="45"/>
      <c r="Y266" s="41" t="s">
        <v>9</v>
      </c>
      <c r="Z266" s="41" t="s">
        <v>9</v>
      </c>
      <c r="AA266" s="45">
        <v>2</v>
      </c>
      <c r="AB266" s="41" t="s">
        <v>9</v>
      </c>
      <c r="AC266" s="41" t="s">
        <v>9</v>
      </c>
      <c r="AD266" s="41" t="s">
        <v>59</v>
      </c>
      <c r="AE266" s="41" t="s">
        <v>9</v>
      </c>
      <c r="AF266" s="41" t="s">
        <v>9</v>
      </c>
      <c r="AG266" s="41" t="s">
        <v>9</v>
      </c>
      <c r="AH266" s="41" t="s">
        <v>9</v>
      </c>
      <c r="AI266" s="41" t="s">
        <v>9</v>
      </c>
      <c r="AJ266" s="18" t="str">
        <f t="shared" si="90"/>
        <v/>
      </c>
      <c r="AK266" s="41" t="s">
        <v>9</v>
      </c>
      <c r="AL266" s="41" t="s">
        <v>9</v>
      </c>
      <c r="AM266" s="41" t="s">
        <v>9</v>
      </c>
      <c r="AN266" s="41" t="s">
        <v>59</v>
      </c>
      <c r="AO266" s="41" t="s">
        <v>9</v>
      </c>
      <c r="AP266" s="41" t="s">
        <v>9</v>
      </c>
      <c r="AQ266" s="41" t="s">
        <v>59</v>
      </c>
      <c r="AR266" s="41" t="s">
        <v>9</v>
      </c>
      <c r="AS266" s="41" t="s">
        <v>9</v>
      </c>
      <c r="AT266" s="41" t="s">
        <v>9</v>
      </c>
      <c r="AU266" s="41" t="s">
        <v>59</v>
      </c>
      <c r="AV266" s="41" t="s">
        <v>9</v>
      </c>
      <c r="AW266" s="41" t="s">
        <v>9</v>
      </c>
      <c r="AX266" s="41" t="s">
        <v>9</v>
      </c>
      <c r="AY266" s="41" t="s">
        <v>59</v>
      </c>
      <c r="AZ266" s="41" t="s">
        <v>9</v>
      </c>
      <c r="BA266"/>
    </row>
    <row r="267" spans="1:53" ht="15" customHeight="1" x14ac:dyDescent="0.5">
      <c r="A267" s="40" t="s">
        <v>885</v>
      </c>
      <c r="B267" s="40" t="s">
        <v>886</v>
      </c>
      <c r="C267" s="41" t="s">
        <v>878</v>
      </c>
      <c r="D267" s="41" t="s">
        <v>887</v>
      </c>
      <c r="E267" s="40" t="s">
        <v>10</v>
      </c>
      <c r="F267" s="40" t="s">
        <v>888</v>
      </c>
      <c r="G267" s="40"/>
      <c r="H267" s="41" t="s">
        <v>9</v>
      </c>
      <c r="I267" s="41" t="s">
        <v>59</v>
      </c>
      <c r="J267" s="41" t="s">
        <v>9</v>
      </c>
      <c r="K267" s="45">
        <v>3</v>
      </c>
      <c r="L267" s="41" t="s">
        <v>65</v>
      </c>
      <c r="M267" s="45">
        <v>4</v>
      </c>
      <c r="N267" s="45" t="s">
        <v>889</v>
      </c>
      <c r="O267" s="41" t="s">
        <v>9</v>
      </c>
      <c r="P267" s="41" t="s">
        <v>59</v>
      </c>
      <c r="Q267" s="41" t="s">
        <v>9</v>
      </c>
      <c r="R267" s="45">
        <v>1</v>
      </c>
      <c r="S267" s="45">
        <v>1</v>
      </c>
      <c r="T267" s="45"/>
      <c r="U267" s="45"/>
      <c r="V267" s="45"/>
      <c r="W267" s="45"/>
      <c r="X267" s="45"/>
      <c r="Y267" s="41" t="s">
        <v>9</v>
      </c>
      <c r="Z267" s="41" t="s">
        <v>9</v>
      </c>
      <c r="AA267" s="45">
        <v>2</v>
      </c>
      <c r="AB267" s="41" t="s">
        <v>9</v>
      </c>
      <c r="AC267" s="41" t="s">
        <v>59</v>
      </c>
      <c r="AD267" s="41" t="s">
        <v>9</v>
      </c>
      <c r="AE267" s="41" t="s">
        <v>9</v>
      </c>
      <c r="AF267" s="41" t="s">
        <v>59</v>
      </c>
      <c r="AG267" s="41" t="s">
        <v>9</v>
      </c>
      <c r="AH267" s="41" t="s">
        <v>59</v>
      </c>
      <c r="AI267" s="41" t="s">
        <v>59</v>
      </c>
      <c r="AJ267" s="18" t="str">
        <f t="shared" si="90"/>
        <v>X</v>
      </c>
      <c r="AK267" s="41" t="s">
        <v>9</v>
      </c>
      <c r="AL267" s="41" t="s">
        <v>59</v>
      </c>
      <c r="AM267" s="41" t="s">
        <v>9</v>
      </c>
      <c r="AN267" s="41" t="s">
        <v>9</v>
      </c>
      <c r="AO267" s="41" t="s">
        <v>9</v>
      </c>
      <c r="AP267" s="41" t="s">
        <v>9</v>
      </c>
      <c r="AQ267" s="41" t="s">
        <v>9</v>
      </c>
      <c r="AR267" s="41" t="s">
        <v>9</v>
      </c>
      <c r="AS267" s="41" t="s">
        <v>9</v>
      </c>
      <c r="AT267" s="41" t="s">
        <v>9</v>
      </c>
      <c r="AU267" s="41" t="s">
        <v>9</v>
      </c>
      <c r="AV267" s="41" t="s">
        <v>59</v>
      </c>
      <c r="AW267" s="41" t="s">
        <v>9</v>
      </c>
      <c r="AX267" s="41" t="s">
        <v>9</v>
      </c>
      <c r="AY267" s="41" t="s">
        <v>9</v>
      </c>
      <c r="AZ267" s="41" t="s">
        <v>9</v>
      </c>
      <c r="BA267"/>
    </row>
    <row r="268" spans="1:53" ht="15" customHeight="1" x14ac:dyDescent="0.5">
      <c r="A268" s="40" t="s">
        <v>890</v>
      </c>
      <c r="B268" s="40" t="s">
        <v>891</v>
      </c>
      <c r="C268" s="41" t="s">
        <v>878</v>
      </c>
      <c r="D268" s="41" t="s">
        <v>55</v>
      </c>
      <c r="E268" s="40" t="s">
        <v>63</v>
      </c>
      <c r="F268" s="40" t="s">
        <v>892</v>
      </c>
      <c r="G268" s="40"/>
      <c r="H268" s="41" t="s">
        <v>9</v>
      </c>
      <c r="I268" s="41" t="s">
        <v>9</v>
      </c>
      <c r="J268" s="41" t="s">
        <v>9</v>
      </c>
      <c r="K268" s="45">
        <v>4</v>
      </c>
      <c r="L268" s="41" t="s">
        <v>65</v>
      </c>
      <c r="M268" s="45">
        <v>4</v>
      </c>
      <c r="N268" s="45" t="s">
        <v>893</v>
      </c>
      <c r="O268" s="41" t="s">
        <v>9</v>
      </c>
      <c r="P268" s="41" t="s">
        <v>9</v>
      </c>
      <c r="Q268" s="41" t="s">
        <v>59</v>
      </c>
      <c r="R268" s="45">
        <v>1</v>
      </c>
      <c r="S268" s="45">
        <v>1</v>
      </c>
      <c r="T268" s="45"/>
      <c r="U268" s="45"/>
      <c r="V268" s="45"/>
      <c r="W268" s="45"/>
      <c r="X268" s="45"/>
      <c r="Y268" s="41" t="s">
        <v>9</v>
      </c>
      <c r="Z268" s="41" t="s">
        <v>9</v>
      </c>
      <c r="AA268" s="45">
        <v>2</v>
      </c>
      <c r="AB268" s="41" t="s">
        <v>9</v>
      </c>
      <c r="AC268" s="41" t="s">
        <v>59</v>
      </c>
      <c r="AD268" s="41" t="s">
        <v>9</v>
      </c>
      <c r="AE268" s="41" t="s">
        <v>9</v>
      </c>
      <c r="AF268" s="41" t="s">
        <v>9</v>
      </c>
      <c r="AG268" s="41" t="s">
        <v>9</v>
      </c>
      <c r="AH268" s="41" t="s">
        <v>9</v>
      </c>
      <c r="AI268" s="41" t="s">
        <v>59</v>
      </c>
      <c r="AJ268" s="18" t="str">
        <f t="shared" si="90"/>
        <v/>
      </c>
      <c r="AK268" s="41" t="s">
        <v>9</v>
      </c>
      <c r="AL268" s="41" t="s">
        <v>59</v>
      </c>
      <c r="AM268" s="41" t="s">
        <v>9</v>
      </c>
      <c r="AN268" s="41" t="s">
        <v>9</v>
      </c>
      <c r="AO268" s="41" t="s">
        <v>9</v>
      </c>
      <c r="AP268" s="41" t="s">
        <v>9</v>
      </c>
      <c r="AQ268" s="41" t="s">
        <v>59</v>
      </c>
      <c r="AR268" s="41" t="s">
        <v>9</v>
      </c>
      <c r="AS268" s="41" t="s">
        <v>9</v>
      </c>
      <c r="AT268" s="41" t="s">
        <v>9</v>
      </c>
      <c r="AU268" s="41" t="s">
        <v>9</v>
      </c>
      <c r="AV268" s="41" t="s">
        <v>9</v>
      </c>
      <c r="AW268" s="41" t="s">
        <v>9</v>
      </c>
      <c r="AX268" s="41" t="s">
        <v>9</v>
      </c>
      <c r="AY268" s="41" t="s">
        <v>59</v>
      </c>
      <c r="AZ268" s="41" t="s">
        <v>9</v>
      </c>
      <c r="BA268"/>
    </row>
    <row r="269" spans="1:53" ht="15" customHeight="1" x14ac:dyDescent="0.5">
      <c r="A269" s="40" t="s">
        <v>876</v>
      </c>
      <c r="B269" s="40" t="s">
        <v>877</v>
      </c>
      <c r="C269" s="41" t="s">
        <v>878</v>
      </c>
      <c r="D269" s="41" t="s">
        <v>55</v>
      </c>
      <c r="E269" s="40" t="s">
        <v>71</v>
      </c>
      <c r="F269" s="40" t="s">
        <v>879</v>
      </c>
      <c r="G269" s="40"/>
      <c r="H269" s="41" t="s">
        <v>9</v>
      </c>
      <c r="I269" s="41" t="s">
        <v>59</v>
      </c>
      <c r="J269" s="41" t="s">
        <v>9</v>
      </c>
      <c r="K269" s="45">
        <v>5</v>
      </c>
      <c r="L269" s="41" t="s">
        <v>73</v>
      </c>
      <c r="M269" s="45">
        <v>2</v>
      </c>
      <c r="N269" s="45" t="s">
        <v>894</v>
      </c>
      <c r="O269" s="41" t="s">
        <v>9</v>
      </c>
      <c r="P269" s="41" t="s">
        <v>59</v>
      </c>
      <c r="Q269" s="41" t="s">
        <v>59</v>
      </c>
      <c r="R269" s="45">
        <v>1</v>
      </c>
      <c r="S269" s="45"/>
      <c r="T269" s="45">
        <v>1</v>
      </c>
      <c r="U269" s="45"/>
      <c r="V269" s="45"/>
      <c r="W269" s="45"/>
      <c r="X269" s="45">
        <v>1</v>
      </c>
      <c r="Y269" s="41" t="s">
        <v>9</v>
      </c>
      <c r="Z269" s="41" t="s">
        <v>9</v>
      </c>
      <c r="AA269" s="45">
        <v>3</v>
      </c>
      <c r="AB269" s="41" t="s">
        <v>9</v>
      </c>
      <c r="AC269" s="41" t="s">
        <v>59</v>
      </c>
      <c r="AD269" s="41" t="s">
        <v>9</v>
      </c>
      <c r="AE269" s="41" t="s">
        <v>9</v>
      </c>
      <c r="AF269" s="41" t="s">
        <v>9</v>
      </c>
      <c r="AG269" s="41" t="s">
        <v>59</v>
      </c>
      <c r="AH269" s="41" t="s">
        <v>59</v>
      </c>
      <c r="AI269" s="41" t="s">
        <v>9</v>
      </c>
      <c r="AJ269" s="18" t="str">
        <f t="shared" si="90"/>
        <v>X</v>
      </c>
      <c r="AK269" s="41" t="s">
        <v>9</v>
      </c>
      <c r="AL269" s="41" t="s">
        <v>9</v>
      </c>
      <c r="AM269" s="41" t="s">
        <v>9</v>
      </c>
      <c r="AN269" s="41" t="s">
        <v>59</v>
      </c>
      <c r="AO269" s="41" t="s">
        <v>9</v>
      </c>
      <c r="AP269" s="41" t="s">
        <v>9</v>
      </c>
      <c r="AQ269" s="41" t="s">
        <v>59</v>
      </c>
      <c r="AR269" s="41" t="s">
        <v>9</v>
      </c>
      <c r="AS269" s="41" t="s">
        <v>59</v>
      </c>
      <c r="AT269" s="41" t="s">
        <v>9</v>
      </c>
      <c r="AU269" s="41" t="s">
        <v>59</v>
      </c>
      <c r="AV269" s="41" t="s">
        <v>9</v>
      </c>
      <c r="AW269" s="41" t="s">
        <v>9</v>
      </c>
      <c r="AX269" s="41" t="s">
        <v>9</v>
      </c>
      <c r="AY269" s="41" t="s">
        <v>9</v>
      </c>
      <c r="AZ269" s="41" t="s">
        <v>9</v>
      </c>
      <c r="BA269"/>
    </row>
    <row r="270" spans="1:53" ht="15" customHeight="1" x14ac:dyDescent="0.5">
      <c r="A270" s="40" t="s">
        <v>895</v>
      </c>
      <c r="B270" s="40" t="s">
        <v>896</v>
      </c>
      <c r="C270" s="41" t="s">
        <v>878</v>
      </c>
      <c r="D270" s="41" t="s">
        <v>887</v>
      </c>
      <c r="E270" s="40" t="s">
        <v>104</v>
      </c>
      <c r="F270" s="40" t="s">
        <v>897</v>
      </c>
      <c r="G270" s="40"/>
      <c r="H270" s="41" t="s">
        <v>9</v>
      </c>
      <c r="I270" s="41" t="s">
        <v>9</v>
      </c>
      <c r="J270" s="41" t="s">
        <v>9</v>
      </c>
      <c r="K270" s="45">
        <v>4</v>
      </c>
      <c r="L270" s="41" t="s">
        <v>73</v>
      </c>
      <c r="M270" s="45">
        <v>2</v>
      </c>
      <c r="N270" s="45" t="s">
        <v>893</v>
      </c>
      <c r="O270" s="41" t="s">
        <v>9</v>
      </c>
      <c r="P270" s="41" t="s">
        <v>59</v>
      </c>
      <c r="Q270" s="41" t="s">
        <v>9</v>
      </c>
      <c r="R270" s="45">
        <v>1</v>
      </c>
      <c r="S270" s="45"/>
      <c r="T270" s="45"/>
      <c r="U270" s="45"/>
      <c r="V270" s="45">
        <v>2</v>
      </c>
      <c r="W270" s="45"/>
      <c r="X270" s="45"/>
      <c r="Y270" s="41" t="s">
        <v>9</v>
      </c>
      <c r="Z270" s="41" t="s">
        <v>9</v>
      </c>
      <c r="AA270" s="45">
        <v>3</v>
      </c>
      <c r="AB270" s="41" t="s">
        <v>9</v>
      </c>
      <c r="AC270" s="41" t="s">
        <v>59</v>
      </c>
      <c r="AD270" s="41" t="s">
        <v>9</v>
      </c>
      <c r="AE270" s="41" t="s">
        <v>9</v>
      </c>
      <c r="AF270" s="41" t="s">
        <v>9</v>
      </c>
      <c r="AG270" s="41" t="s">
        <v>9</v>
      </c>
      <c r="AH270" s="41" t="s">
        <v>9</v>
      </c>
      <c r="AI270" s="41" t="s">
        <v>9</v>
      </c>
      <c r="AJ270" s="18" t="str">
        <f t="shared" si="90"/>
        <v/>
      </c>
      <c r="AK270" s="41" t="s">
        <v>59</v>
      </c>
      <c r="AL270" s="41" t="s">
        <v>9</v>
      </c>
      <c r="AM270" s="41" t="s">
        <v>9</v>
      </c>
      <c r="AN270" s="41" t="s">
        <v>9</v>
      </c>
      <c r="AO270" s="41" t="s">
        <v>9</v>
      </c>
      <c r="AP270" s="41" t="s">
        <v>9</v>
      </c>
      <c r="AQ270" s="41" t="s">
        <v>59</v>
      </c>
      <c r="AR270" s="41" t="s">
        <v>9</v>
      </c>
      <c r="AS270" s="41" t="s">
        <v>9</v>
      </c>
      <c r="AT270" s="41" t="s">
        <v>9</v>
      </c>
      <c r="AU270" s="41" t="s">
        <v>59</v>
      </c>
      <c r="AV270" s="41" t="s">
        <v>59</v>
      </c>
      <c r="AW270" s="41" t="s">
        <v>59</v>
      </c>
      <c r="AX270" s="41" t="s">
        <v>9</v>
      </c>
      <c r="AY270" s="41" t="s">
        <v>9</v>
      </c>
      <c r="AZ270" s="41" t="s">
        <v>9</v>
      </c>
      <c r="BA270"/>
    </row>
    <row r="271" spans="1:53" ht="15" customHeight="1" x14ac:dyDescent="0.5">
      <c r="A271" s="40" t="s">
        <v>898</v>
      </c>
      <c r="B271" s="40" t="s">
        <v>899</v>
      </c>
      <c r="C271" s="41" t="s">
        <v>878</v>
      </c>
      <c r="D271" s="41" t="s">
        <v>62</v>
      </c>
      <c r="E271" s="40" t="s">
        <v>104</v>
      </c>
      <c r="F271" s="40" t="s">
        <v>900</v>
      </c>
      <c r="G271" s="40"/>
      <c r="H271" s="41" t="s">
        <v>9</v>
      </c>
      <c r="I271" s="41" t="s">
        <v>9</v>
      </c>
      <c r="J271" s="41" t="s">
        <v>9</v>
      </c>
      <c r="K271" s="45">
        <v>2</v>
      </c>
      <c r="L271" s="41" t="s">
        <v>58</v>
      </c>
      <c r="M271" s="45">
        <v>2</v>
      </c>
      <c r="N271" s="45" t="s">
        <v>901</v>
      </c>
      <c r="O271" s="41" t="s">
        <v>59</v>
      </c>
      <c r="P271" s="41" t="s">
        <v>59</v>
      </c>
      <c r="Q271" s="41" t="s">
        <v>59</v>
      </c>
      <c r="R271" s="45">
        <v>1</v>
      </c>
      <c r="S271" s="45"/>
      <c r="T271" s="45"/>
      <c r="U271" s="45"/>
      <c r="V271" s="45">
        <v>1</v>
      </c>
      <c r="W271" s="45"/>
      <c r="X271" s="45"/>
      <c r="Y271" s="41" t="s">
        <v>902</v>
      </c>
      <c r="Z271" s="41" t="s">
        <v>9</v>
      </c>
      <c r="AA271" s="45">
        <v>1</v>
      </c>
      <c r="AB271" s="41" t="s">
        <v>9</v>
      </c>
      <c r="AC271" s="41" t="s">
        <v>59</v>
      </c>
      <c r="AD271" s="41" t="s">
        <v>9</v>
      </c>
      <c r="AE271" s="41" t="s">
        <v>9</v>
      </c>
      <c r="AF271" s="41" t="s">
        <v>59</v>
      </c>
      <c r="AG271" s="41" t="s">
        <v>59</v>
      </c>
      <c r="AH271" s="41" t="s">
        <v>9</v>
      </c>
      <c r="AI271" s="41" t="s">
        <v>9</v>
      </c>
      <c r="AJ271" s="18" t="str">
        <f t="shared" si="90"/>
        <v/>
      </c>
      <c r="AK271" s="41" t="s">
        <v>9</v>
      </c>
      <c r="AL271" s="41" t="s">
        <v>9</v>
      </c>
      <c r="AM271" s="41" t="s">
        <v>9</v>
      </c>
      <c r="AN271" s="41" t="s">
        <v>9</v>
      </c>
      <c r="AO271" s="41" t="s">
        <v>9</v>
      </c>
      <c r="AP271" s="41" t="s">
        <v>9</v>
      </c>
      <c r="AQ271" s="41" t="s">
        <v>9</v>
      </c>
      <c r="AR271" s="41" t="s">
        <v>59</v>
      </c>
      <c r="AS271" s="41" t="s">
        <v>9</v>
      </c>
      <c r="AT271" s="41" t="s">
        <v>59</v>
      </c>
      <c r="AU271" s="41" t="s">
        <v>9</v>
      </c>
      <c r="AV271" s="41" t="s">
        <v>9</v>
      </c>
      <c r="AW271" s="41" t="s">
        <v>59</v>
      </c>
      <c r="AX271" s="41" t="s">
        <v>9</v>
      </c>
      <c r="AY271" s="41" t="s">
        <v>9</v>
      </c>
      <c r="AZ271" s="41" t="s">
        <v>9</v>
      </c>
      <c r="BA271"/>
    </row>
    <row r="272" spans="1:53" ht="15" customHeight="1" x14ac:dyDescent="0.5">
      <c r="A272" s="40" t="s">
        <v>903</v>
      </c>
      <c r="B272" s="40" t="s">
        <v>904</v>
      </c>
      <c r="C272" s="41" t="s">
        <v>878</v>
      </c>
      <c r="D272" s="41" t="s">
        <v>887</v>
      </c>
      <c r="E272" s="40" t="s">
        <v>10</v>
      </c>
      <c r="F272" s="40" t="s">
        <v>905</v>
      </c>
      <c r="G272" s="40"/>
      <c r="H272" s="41" t="s">
        <v>9</v>
      </c>
      <c r="I272" s="41" t="s">
        <v>9</v>
      </c>
      <c r="J272" s="41" t="s">
        <v>9</v>
      </c>
      <c r="K272" s="45">
        <v>7</v>
      </c>
      <c r="L272" s="41" t="s">
        <v>73</v>
      </c>
      <c r="M272" s="45">
        <v>3</v>
      </c>
      <c r="N272" s="45" t="s">
        <v>906</v>
      </c>
      <c r="O272" s="41" t="s">
        <v>59</v>
      </c>
      <c r="P272" s="41" t="s">
        <v>59</v>
      </c>
      <c r="Q272" s="41" t="s">
        <v>59</v>
      </c>
      <c r="R272" s="45">
        <v>1</v>
      </c>
      <c r="S272" s="45"/>
      <c r="T272" s="45"/>
      <c r="U272" s="45"/>
      <c r="V272" s="45">
        <v>1</v>
      </c>
      <c r="W272" s="45"/>
      <c r="X272" s="45">
        <v>1</v>
      </c>
      <c r="Y272" s="41" t="s">
        <v>9</v>
      </c>
      <c r="Z272" s="41" t="s">
        <v>9</v>
      </c>
      <c r="AA272" s="45">
        <v>3</v>
      </c>
      <c r="AB272" s="41" t="s">
        <v>9</v>
      </c>
      <c r="AC272" s="41" t="s">
        <v>59</v>
      </c>
      <c r="AD272" s="41" t="s">
        <v>9</v>
      </c>
      <c r="AE272" s="41" t="s">
        <v>9</v>
      </c>
      <c r="AF272" s="41" t="s">
        <v>9</v>
      </c>
      <c r="AG272" s="41" t="s">
        <v>59</v>
      </c>
      <c r="AH272" s="41" t="s">
        <v>9</v>
      </c>
      <c r="AI272" s="41" t="s">
        <v>9</v>
      </c>
      <c r="AJ272" s="18" t="str">
        <f t="shared" si="90"/>
        <v/>
      </c>
      <c r="AK272" s="41" t="s">
        <v>9</v>
      </c>
      <c r="AL272" s="41" t="s">
        <v>9</v>
      </c>
      <c r="AM272" s="41" t="s">
        <v>9</v>
      </c>
      <c r="AN272" s="41" t="s">
        <v>9</v>
      </c>
      <c r="AO272" s="41" t="s">
        <v>9</v>
      </c>
      <c r="AP272" s="41" t="s">
        <v>9</v>
      </c>
      <c r="AQ272" s="41" t="s">
        <v>59</v>
      </c>
      <c r="AR272" s="41" t="s">
        <v>9</v>
      </c>
      <c r="AS272" s="41" t="s">
        <v>59</v>
      </c>
      <c r="AT272" s="41" t="s">
        <v>9</v>
      </c>
      <c r="AU272" s="41" t="s">
        <v>59</v>
      </c>
      <c r="AV272" s="41" t="s">
        <v>9</v>
      </c>
      <c r="AW272" s="41" t="s">
        <v>59</v>
      </c>
      <c r="AX272" s="41" t="s">
        <v>9</v>
      </c>
      <c r="AY272" s="41" t="s">
        <v>9</v>
      </c>
      <c r="AZ272" s="41" t="s">
        <v>9</v>
      </c>
      <c r="BA272"/>
    </row>
    <row r="273" spans="1:53" ht="15" customHeight="1" x14ac:dyDescent="0.5">
      <c r="A273" s="40" t="s">
        <v>907</v>
      </c>
      <c r="B273" s="40" t="s">
        <v>908</v>
      </c>
      <c r="C273" s="41" t="s">
        <v>878</v>
      </c>
      <c r="D273" s="41" t="s">
        <v>83</v>
      </c>
      <c r="E273" s="40" t="s">
        <v>9</v>
      </c>
      <c r="F273" s="40" t="s">
        <v>909</v>
      </c>
      <c r="G273" s="40"/>
      <c r="H273" s="41" t="s">
        <v>9</v>
      </c>
      <c r="I273" s="41" t="s">
        <v>9</v>
      </c>
      <c r="J273" s="41" t="s">
        <v>9</v>
      </c>
      <c r="K273" s="45">
        <v>2</v>
      </c>
      <c r="L273" s="41" t="s">
        <v>85</v>
      </c>
      <c r="M273" s="45">
        <v>3</v>
      </c>
      <c r="N273" s="45" t="s">
        <v>910</v>
      </c>
      <c r="O273" s="41" t="s">
        <v>9</v>
      </c>
      <c r="P273" s="41" t="s">
        <v>9</v>
      </c>
      <c r="Q273" s="41" t="s">
        <v>59</v>
      </c>
      <c r="R273" s="45">
        <v>1</v>
      </c>
      <c r="S273" s="45"/>
      <c r="T273" s="45"/>
      <c r="U273" s="45"/>
      <c r="V273" s="45"/>
      <c r="W273" s="45"/>
      <c r="X273" s="45"/>
      <c r="Y273" s="41" t="s">
        <v>9</v>
      </c>
      <c r="Z273" s="41" t="s">
        <v>9</v>
      </c>
      <c r="AA273" s="45">
        <v>1</v>
      </c>
      <c r="AB273" s="41" t="s">
        <v>9</v>
      </c>
      <c r="AC273" s="41" t="s">
        <v>59</v>
      </c>
      <c r="AD273" s="41" t="s">
        <v>9</v>
      </c>
      <c r="AE273" s="41" t="s">
        <v>9</v>
      </c>
      <c r="AF273" s="41" t="s">
        <v>59</v>
      </c>
      <c r="AG273" s="41" t="s">
        <v>9</v>
      </c>
      <c r="AH273" s="41" t="s">
        <v>9</v>
      </c>
      <c r="AI273" s="41" t="s">
        <v>9</v>
      </c>
      <c r="AJ273" s="18" t="str">
        <f t="shared" si="90"/>
        <v/>
      </c>
      <c r="AK273" s="41" t="s">
        <v>9</v>
      </c>
      <c r="AL273" s="41" t="s">
        <v>9</v>
      </c>
      <c r="AM273" s="41" t="s">
        <v>9</v>
      </c>
      <c r="AN273" s="41" t="s">
        <v>9</v>
      </c>
      <c r="AO273" s="41" t="s">
        <v>59</v>
      </c>
      <c r="AP273" s="41" t="s">
        <v>9</v>
      </c>
      <c r="AQ273" s="41" t="s">
        <v>9</v>
      </c>
      <c r="AR273" s="41" t="s">
        <v>9</v>
      </c>
      <c r="AS273" s="41" t="s">
        <v>9</v>
      </c>
      <c r="AT273" s="41" t="s">
        <v>59</v>
      </c>
      <c r="AU273" s="41" t="s">
        <v>9</v>
      </c>
      <c r="AV273" s="41" t="s">
        <v>9</v>
      </c>
      <c r="AW273" s="41" t="s">
        <v>9</v>
      </c>
      <c r="AX273" s="41" t="s">
        <v>9</v>
      </c>
      <c r="AY273" s="41" t="s">
        <v>59</v>
      </c>
      <c r="AZ273" s="41" t="s">
        <v>59</v>
      </c>
      <c r="BA273"/>
    </row>
    <row r="274" spans="1:53" ht="15" customHeight="1" x14ac:dyDescent="0.5">
      <c r="A274" s="40" t="s">
        <v>911</v>
      </c>
      <c r="B274" s="40" t="s">
        <v>912</v>
      </c>
      <c r="C274" s="41" t="s">
        <v>878</v>
      </c>
      <c r="D274" s="41" t="s">
        <v>55</v>
      </c>
      <c r="E274" s="40" t="s">
        <v>116</v>
      </c>
      <c r="F274" s="40" t="s">
        <v>913</v>
      </c>
      <c r="G274" s="40"/>
      <c r="H274" s="41" t="s">
        <v>9</v>
      </c>
      <c r="I274" s="41" t="s">
        <v>9</v>
      </c>
      <c r="J274" s="41" t="s">
        <v>9</v>
      </c>
      <c r="K274" s="45">
        <v>3</v>
      </c>
      <c r="L274" s="41" t="s">
        <v>58</v>
      </c>
      <c r="M274" s="45">
        <v>4</v>
      </c>
      <c r="N274" s="45" t="s">
        <v>914</v>
      </c>
      <c r="O274" s="41" t="s">
        <v>9</v>
      </c>
      <c r="P274" s="41" t="s">
        <v>9</v>
      </c>
      <c r="Q274" s="41" t="s">
        <v>59</v>
      </c>
      <c r="R274" s="45">
        <v>1</v>
      </c>
      <c r="S274" s="45">
        <v>1</v>
      </c>
      <c r="T274" s="45"/>
      <c r="U274" s="45"/>
      <c r="V274" s="45"/>
      <c r="W274" s="45"/>
      <c r="X274" s="45"/>
      <c r="Y274" s="41" t="s">
        <v>9</v>
      </c>
      <c r="Z274" s="41" t="s">
        <v>9</v>
      </c>
      <c r="AA274" s="45">
        <v>2</v>
      </c>
      <c r="AB274" s="41" t="s">
        <v>9</v>
      </c>
      <c r="AC274" s="41" t="s">
        <v>59</v>
      </c>
      <c r="AD274" s="41" t="s">
        <v>9</v>
      </c>
      <c r="AE274" s="41" t="s">
        <v>9</v>
      </c>
      <c r="AF274" s="41" t="s">
        <v>59</v>
      </c>
      <c r="AG274" s="41" t="s">
        <v>9</v>
      </c>
      <c r="AH274" s="41" t="s">
        <v>9</v>
      </c>
      <c r="AI274" s="41" t="s">
        <v>59</v>
      </c>
      <c r="AJ274" s="18" t="str">
        <f t="shared" si="90"/>
        <v/>
      </c>
      <c r="AK274" s="41" t="s">
        <v>9</v>
      </c>
      <c r="AL274" s="41" t="s">
        <v>9</v>
      </c>
      <c r="AM274" s="41" t="s">
        <v>9</v>
      </c>
      <c r="AN274" s="41" t="s">
        <v>9</v>
      </c>
      <c r="AO274" s="41" t="s">
        <v>9</v>
      </c>
      <c r="AP274" s="41" t="s">
        <v>9</v>
      </c>
      <c r="AQ274" s="41" t="s">
        <v>59</v>
      </c>
      <c r="AR274" s="41" t="s">
        <v>59</v>
      </c>
      <c r="AS274" s="41" t="s">
        <v>9</v>
      </c>
      <c r="AT274" s="41" t="s">
        <v>9</v>
      </c>
      <c r="AU274" s="41" t="s">
        <v>9</v>
      </c>
      <c r="AV274" s="41" t="s">
        <v>9</v>
      </c>
      <c r="AW274" s="41" t="s">
        <v>9</v>
      </c>
      <c r="AX274" s="41" t="s">
        <v>9</v>
      </c>
      <c r="AY274" s="41" t="s">
        <v>59</v>
      </c>
      <c r="AZ274" s="41" t="s">
        <v>9</v>
      </c>
      <c r="BA274"/>
    </row>
    <row r="275" spans="1:53" ht="15" customHeight="1" x14ac:dyDescent="0.5">
      <c r="A275" s="40" t="s">
        <v>915</v>
      </c>
      <c r="B275" s="40" t="s">
        <v>1203</v>
      </c>
      <c r="C275" s="41" t="s">
        <v>878</v>
      </c>
      <c r="D275" s="41" t="s">
        <v>55</v>
      </c>
      <c r="E275" s="40" t="s">
        <v>116</v>
      </c>
      <c r="F275" s="40" t="s">
        <v>916</v>
      </c>
      <c r="G275" s="40"/>
      <c r="H275" s="41" t="s">
        <v>9</v>
      </c>
      <c r="I275" s="41" t="s">
        <v>9</v>
      </c>
      <c r="J275" s="41" t="s">
        <v>9</v>
      </c>
      <c r="K275" s="45">
        <v>1</v>
      </c>
      <c r="L275" s="41" t="s">
        <v>97</v>
      </c>
      <c r="M275" s="45">
        <v>3</v>
      </c>
      <c r="N275" s="45" t="s">
        <v>917</v>
      </c>
      <c r="O275" s="41" t="s">
        <v>9</v>
      </c>
      <c r="P275" s="41" t="s">
        <v>59</v>
      </c>
      <c r="Q275" s="41" t="s">
        <v>9</v>
      </c>
      <c r="R275" s="45"/>
      <c r="S275" s="45">
        <v>1</v>
      </c>
      <c r="T275" s="45"/>
      <c r="U275" s="45"/>
      <c r="V275" s="45"/>
      <c r="W275" s="45"/>
      <c r="X275" s="45"/>
      <c r="Y275" s="41" t="s">
        <v>9</v>
      </c>
      <c r="Z275" s="41" t="s">
        <v>9</v>
      </c>
      <c r="AA275" s="45">
        <v>1</v>
      </c>
      <c r="AB275" s="41" t="s">
        <v>9</v>
      </c>
      <c r="AC275" s="41" t="s">
        <v>59</v>
      </c>
      <c r="AD275" s="41" t="s">
        <v>9</v>
      </c>
      <c r="AE275" s="41" t="s">
        <v>9</v>
      </c>
      <c r="AF275" s="41" t="s">
        <v>59</v>
      </c>
      <c r="AG275" s="41" t="s">
        <v>9</v>
      </c>
      <c r="AH275" s="41" t="s">
        <v>9</v>
      </c>
      <c r="AI275" s="41" t="s">
        <v>59</v>
      </c>
      <c r="AJ275" s="18" t="str">
        <f t="shared" si="90"/>
        <v>X</v>
      </c>
      <c r="AK275" s="41" t="s">
        <v>9</v>
      </c>
      <c r="AL275" s="41" t="s">
        <v>59</v>
      </c>
      <c r="AM275" s="41" t="s">
        <v>9</v>
      </c>
      <c r="AN275" s="41" t="s">
        <v>9</v>
      </c>
      <c r="AO275" s="41" t="s">
        <v>9</v>
      </c>
      <c r="AP275" s="41" t="s">
        <v>9</v>
      </c>
      <c r="AQ275" s="41" t="s">
        <v>9</v>
      </c>
      <c r="AR275" s="41" t="s">
        <v>59</v>
      </c>
      <c r="AS275" s="41" t="s">
        <v>9</v>
      </c>
      <c r="AT275" s="41" t="s">
        <v>59</v>
      </c>
      <c r="AU275" s="41" t="s">
        <v>59</v>
      </c>
      <c r="AV275" s="41" t="s">
        <v>59</v>
      </c>
      <c r="AW275" s="41" t="s">
        <v>9</v>
      </c>
      <c r="AX275" s="41" t="s">
        <v>9</v>
      </c>
      <c r="AY275" s="41" t="s">
        <v>9</v>
      </c>
      <c r="AZ275" s="41" t="s">
        <v>59</v>
      </c>
      <c r="BA275"/>
    </row>
    <row r="276" spans="1:53" ht="15" customHeight="1" x14ac:dyDescent="0.5">
      <c r="A276" s="40" t="s">
        <v>918</v>
      </c>
      <c r="B276" s="40" t="s">
        <v>919</v>
      </c>
      <c r="C276" s="41" t="s">
        <v>878</v>
      </c>
      <c r="D276" s="41" t="s">
        <v>55</v>
      </c>
      <c r="E276" s="40" t="s">
        <v>116</v>
      </c>
      <c r="F276" s="40" t="s">
        <v>920</v>
      </c>
      <c r="G276" s="40"/>
      <c r="H276" s="41" t="s">
        <v>9</v>
      </c>
      <c r="I276" s="41" t="s">
        <v>59</v>
      </c>
      <c r="J276" s="41" t="s">
        <v>9</v>
      </c>
      <c r="K276" s="45">
        <v>9</v>
      </c>
      <c r="L276" s="41" t="s">
        <v>73</v>
      </c>
      <c r="M276" s="45">
        <v>1</v>
      </c>
      <c r="N276" s="45" t="s">
        <v>921</v>
      </c>
      <c r="O276" s="41" t="s">
        <v>9</v>
      </c>
      <c r="P276" s="41" t="s">
        <v>9</v>
      </c>
      <c r="Q276" s="41" t="s">
        <v>59</v>
      </c>
      <c r="R276" s="45"/>
      <c r="S276" s="45"/>
      <c r="T276" s="45">
        <v>3</v>
      </c>
      <c r="U276" s="45"/>
      <c r="V276" s="45"/>
      <c r="W276" s="45"/>
      <c r="X276" s="45"/>
      <c r="Y276" s="41" t="s">
        <v>9</v>
      </c>
      <c r="Z276" s="41" t="s">
        <v>9</v>
      </c>
      <c r="AA276" s="45">
        <v>3</v>
      </c>
      <c r="AB276" s="41" t="s">
        <v>9</v>
      </c>
      <c r="AC276" s="41" t="s">
        <v>9</v>
      </c>
      <c r="AD276" s="41" t="s">
        <v>9</v>
      </c>
      <c r="AE276" s="41" t="s">
        <v>59</v>
      </c>
      <c r="AF276" s="41" t="s">
        <v>9</v>
      </c>
      <c r="AG276" s="41" t="s">
        <v>9</v>
      </c>
      <c r="AH276" s="41" t="s">
        <v>59</v>
      </c>
      <c r="AI276" s="41" t="s">
        <v>9</v>
      </c>
      <c r="AJ276" s="18" t="str">
        <f t="shared" si="90"/>
        <v>X</v>
      </c>
      <c r="AK276" s="41" t="s">
        <v>59</v>
      </c>
      <c r="AL276" s="41" t="s">
        <v>9</v>
      </c>
      <c r="AM276" s="41" t="s">
        <v>9</v>
      </c>
      <c r="AN276" s="41" t="s">
        <v>59</v>
      </c>
      <c r="AO276" s="41" t="s">
        <v>9</v>
      </c>
      <c r="AP276" s="41" t="s">
        <v>9</v>
      </c>
      <c r="AQ276" s="41" t="s">
        <v>59</v>
      </c>
      <c r="AR276" s="41" t="s">
        <v>9</v>
      </c>
      <c r="AS276" s="41" t="s">
        <v>9</v>
      </c>
      <c r="AT276" s="41" t="s">
        <v>9</v>
      </c>
      <c r="AU276" s="41" t="s">
        <v>59</v>
      </c>
      <c r="AV276" s="41" t="s">
        <v>9</v>
      </c>
      <c r="AW276" s="41" t="s">
        <v>9</v>
      </c>
      <c r="AX276" s="41" t="s">
        <v>9</v>
      </c>
      <c r="AY276" s="41" t="s">
        <v>59</v>
      </c>
      <c r="AZ276" s="41" t="s">
        <v>9</v>
      </c>
      <c r="BA276"/>
    </row>
    <row r="277" spans="1:53" ht="15" customHeight="1" x14ac:dyDescent="0.5">
      <c r="A277" s="40" t="s">
        <v>922</v>
      </c>
      <c r="B277" s="40" t="s">
        <v>923</v>
      </c>
      <c r="C277" s="41" t="s">
        <v>878</v>
      </c>
      <c r="D277" s="41" t="s">
        <v>887</v>
      </c>
      <c r="E277" s="40" t="s">
        <v>116</v>
      </c>
      <c r="F277" s="40" t="s">
        <v>1204</v>
      </c>
      <c r="G277" s="40"/>
      <c r="H277" s="41" t="s">
        <v>9</v>
      </c>
      <c r="I277" s="41" t="s">
        <v>9</v>
      </c>
      <c r="J277" s="41" t="s">
        <v>9</v>
      </c>
      <c r="K277" s="45">
        <v>6</v>
      </c>
      <c r="L277" s="41" t="s">
        <v>65</v>
      </c>
      <c r="M277" s="45">
        <v>3</v>
      </c>
      <c r="N277" s="45" t="s">
        <v>924</v>
      </c>
      <c r="O277" s="41" t="s">
        <v>9</v>
      </c>
      <c r="P277" s="41" t="s">
        <v>9</v>
      </c>
      <c r="Q277" s="41" t="s">
        <v>59</v>
      </c>
      <c r="R277" s="45"/>
      <c r="S277" s="45">
        <v>1</v>
      </c>
      <c r="T277" s="45"/>
      <c r="U277" s="45"/>
      <c r="V277" s="45"/>
      <c r="W277" s="45"/>
      <c r="X277" s="45">
        <v>2</v>
      </c>
      <c r="Y277" s="41" t="s">
        <v>9</v>
      </c>
      <c r="Z277" s="41" t="s">
        <v>9</v>
      </c>
      <c r="AA277" s="45">
        <v>3</v>
      </c>
      <c r="AB277" s="41" t="s">
        <v>9</v>
      </c>
      <c r="AC277" s="41" t="s">
        <v>9</v>
      </c>
      <c r="AD277" s="41" t="s">
        <v>9</v>
      </c>
      <c r="AE277" s="41" t="s">
        <v>59</v>
      </c>
      <c r="AF277" s="41" t="s">
        <v>9</v>
      </c>
      <c r="AG277" s="41" t="s">
        <v>9</v>
      </c>
      <c r="AH277" s="41" t="s">
        <v>9</v>
      </c>
      <c r="AI277" s="41" t="s">
        <v>59</v>
      </c>
      <c r="AJ277" s="18" t="str">
        <f t="shared" si="90"/>
        <v/>
      </c>
      <c r="AK277" s="41" t="s">
        <v>9</v>
      </c>
      <c r="AL277" s="41" t="s">
        <v>59</v>
      </c>
      <c r="AM277" s="41" t="s">
        <v>9</v>
      </c>
      <c r="AN277" s="41" t="s">
        <v>9</v>
      </c>
      <c r="AO277" s="41" t="s">
        <v>9</v>
      </c>
      <c r="AP277" s="41" t="s">
        <v>9</v>
      </c>
      <c r="AQ277" s="41" t="s">
        <v>59</v>
      </c>
      <c r="AR277" s="41" t="s">
        <v>9</v>
      </c>
      <c r="AS277" s="41" t="s">
        <v>59</v>
      </c>
      <c r="AT277" s="41" t="s">
        <v>9</v>
      </c>
      <c r="AU277" s="41" t="s">
        <v>9</v>
      </c>
      <c r="AV277" s="41" t="s">
        <v>9</v>
      </c>
      <c r="AW277" s="41" t="s">
        <v>9</v>
      </c>
      <c r="AX277" s="41" t="s">
        <v>9</v>
      </c>
      <c r="AY277" s="41" t="s">
        <v>59</v>
      </c>
      <c r="AZ277" s="41" t="s">
        <v>9</v>
      </c>
      <c r="BA277"/>
    </row>
    <row r="278" spans="1:53" ht="15" customHeight="1" x14ac:dyDescent="0.5">
      <c r="A278" s="40" t="s">
        <v>925</v>
      </c>
      <c r="B278" s="40" t="s">
        <v>926</v>
      </c>
      <c r="C278" s="41" t="s">
        <v>878</v>
      </c>
      <c r="D278" s="41" t="s">
        <v>55</v>
      </c>
      <c r="E278" s="40" t="s">
        <v>104</v>
      </c>
      <c r="F278" s="40" t="s">
        <v>1205</v>
      </c>
      <c r="G278" s="40"/>
      <c r="H278" s="41" t="s">
        <v>59</v>
      </c>
      <c r="I278" s="41" t="s">
        <v>9</v>
      </c>
      <c r="J278" s="41" t="s">
        <v>9</v>
      </c>
      <c r="K278" s="45">
        <v>2</v>
      </c>
      <c r="L278" s="41" t="s">
        <v>73</v>
      </c>
      <c r="M278" s="45">
        <v>3</v>
      </c>
      <c r="N278" s="45" t="s">
        <v>927</v>
      </c>
      <c r="O278" s="41" t="s">
        <v>9</v>
      </c>
      <c r="P278" s="41" t="s">
        <v>59</v>
      </c>
      <c r="Q278" s="41" t="s">
        <v>9</v>
      </c>
      <c r="R278" s="45"/>
      <c r="S278" s="45"/>
      <c r="T278" s="45"/>
      <c r="U278" s="45"/>
      <c r="V278" s="45">
        <v>2</v>
      </c>
      <c r="W278" s="45"/>
      <c r="X278" s="45"/>
      <c r="Y278" s="41" t="s">
        <v>9</v>
      </c>
      <c r="Z278" s="41" t="s">
        <v>9</v>
      </c>
      <c r="AA278" s="45">
        <v>2</v>
      </c>
      <c r="AB278" s="41" t="s">
        <v>59</v>
      </c>
      <c r="AC278" s="41" t="s">
        <v>9</v>
      </c>
      <c r="AD278" s="41" t="s">
        <v>9</v>
      </c>
      <c r="AE278" s="41" t="s">
        <v>59</v>
      </c>
      <c r="AF278" s="41" t="s">
        <v>59</v>
      </c>
      <c r="AG278" s="41" t="s">
        <v>9</v>
      </c>
      <c r="AH278" s="41" t="s">
        <v>9</v>
      </c>
      <c r="AI278" s="41" t="s">
        <v>9</v>
      </c>
      <c r="AJ278" s="18" t="str">
        <f t="shared" si="90"/>
        <v/>
      </c>
      <c r="AK278" s="41" t="s">
        <v>9</v>
      </c>
      <c r="AL278" s="41" t="s">
        <v>9</v>
      </c>
      <c r="AM278" s="41" t="s">
        <v>59</v>
      </c>
      <c r="AN278" s="41" t="s">
        <v>9</v>
      </c>
      <c r="AO278" s="41" t="s">
        <v>9</v>
      </c>
      <c r="AP278" s="41" t="s">
        <v>9</v>
      </c>
      <c r="AQ278" s="41" t="s">
        <v>59</v>
      </c>
      <c r="AR278" s="41" t="s">
        <v>9</v>
      </c>
      <c r="AS278" s="41" t="s">
        <v>9</v>
      </c>
      <c r="AT278" s="41" t="s">
        <v>9</v>
      </c>
      <c r="AU278" s="41" t="s">
        <v>59</v>
      </c>
      <c r="AV278" s="41" t="s">
        <v>59</v>
      </c>
      <c r="AW278" s="41" t="s">
        <v>59</v>
      </c>
      <c r="AX278" s="41" t="s">
        <v>9</v>
      </c>
      <c r="AY278" s="41" t="s">
        <v>9</v>
      </c>
      <c r="AZ278" s="41" t="s">
        <v>9</v>
      </c>
      <c r="BA278"/>
    </row>
    <row r="279" spans="1:53" ht="15" customHeight="1" x14ac:dyDescent="0.5">
      <c r="A279" s="40" t="s">
        <v>928</v>
      </c>
      <c r="B279" s="40" t="s">
        <v>929</v>
      </c>
      <c r="C279" s="41" t="s">
        <v>878</v>
      </c>
      <c r="D279" s="41" t="s">
        <v>83</v>
      </c>
      <c r="E279" s="40" t="s">
        <v>9</v>
      </c>
      <c r="F279" s="40" t="s">
        <v>930</v>
      </c>
      <c r="G279" s="40"/>
      <c r="H279" s="41" t="s">
        <v>9</v>
      </c>
      <c r="I279" s="41" t="s">
        <v>59</v>
      </c>
      <c r="J279" s="41" t="s">
        <v>9</v>
      </c>
      <c r="K279" s="45">
        <v>7</v>
      </c>
      <c r="L279" s="41" t="s">
        <v>58</v>
      </c>
      <c r="M279" s="45">
        <v>2</v>
      </c>
      <c r="N279" s="45" t="s">
        <v>931</v>
      </c>
      <c r="O279" s="41" t="s">
        <v>59</v>
      </c>
      <c r="P279" s="41" t="s">
        <v>9</v>
      </c>
      <c r="Q279" s="41" t="s">
        <v>9</v>
      </c>
      <c r="R279" s="45"/>
      <c r="S279" s="45"/>
      <c r="T279" s="45"/>
      <c r="U279" s="45">
        <v>3</v>
      </c>
      <c r="V279" s="45"/>
      <c r="W279" s="45"/>
      <c r="X279" s="45"/>
      <c r="Y279" s="41" t="s">
        <v>9</v>
      </c>
      <c r="Z279" s="41" t="s">
        <v>9</v>
      </c>
      <c r="AA279" s="45">
        <v>3</v>
      </c>
      <c r="AB279" s="41" t="s">
        <v>59</v>
      </c>
      <c r="AC279" s="41" t="s">
        <v>9</v>
      </c>
      <c r="AD279" s="41" t="s">
        <v>9</v>
      </c>
      <c r="AE279" s="41" t="s">
        <v>9</v>
      </c>
      <c r="AF279" s="41" t="s">
        <v>9</v>
      </c>
      <c r="AG279" s="41" t="s">
        <v>9</v>
      </c>
      <c r="AH279" s="41" t="s">
        <v>59</v>
      </c>
      <c r="AI279" s="41" t="s">
        <v>9</v>
      </c>
      <c r="AJ279" s="18" t="str">
        <f t="shared" si="90"/>
        <v>X</v>
      </c>
      <c r="AK279" s="41" t="s">
        <v>59</v>
      </c>
      <c r="AL279" s="41" t="s">
        <v>9</v>
      </c>
      <c r="AM279" s="41" t="s">
        <v>9</v>
      </c>
      <c r="AN279" s="41" t="s">
        <v>9</v>
      </c>
      <c r="AO279" s="41" t="s">
        <v>9</v>
      </c>
      <c r="AP279" s="41" t="s">
        <v>59</v>
      </c>
      <c r="AQ279" s="41" t="s">
        <v>59</v>
      </c>
      <c r="AR279" s="41" t="s">
        <v>59</v>
      </c>
      <c r="AS279" s="41" t="s">
        <v>9</v>
      </c>
      <c r="AT279" s="41" t="s">
        <v>9</v>
      </c>
      <c r="AU279" s="41" t="s">
        <v>9</v>
      </c>
      <c r="AV279" s="41" t="s">
        <v>9</v>
      </c>
      <c r="AW279" s="41" t="s">
        <v>9</v>
      </c>
      <c r="AX279" s="41" t="s">
        <v>59</v>
      </c>
      <c r="AY279" s="41" t="s">
        <v>9</v>
      </c>
      <c r="AZ279" s="41" t="s">
        <v>9</v>
      </c>
      <c r="BA279"/>
    </row>
    <row r="280" spans="1:53" ht="15" customHeight="1" x14ac:dyDescent="0.5">
      <c r="A280" s="40" t="s">
        <v>932</v>
      </c>
      <c r="B280" s="40" t="s">
        <v>1206</v>
      </c>
      <c r="C280" s="41" t="s">
        <v>878</v>
      </c>
      <c r="D280" s="41" t="s">
        <v>55</v>
      </c>
      <c r="E280" s="40" t="s">
        <v>116</v>
      </c>
      <c r="F280" s="40" t="s">
        <v>933</v>
      </c>
      <c r="G280" s="40"/>
      <c r="H280" s="41" t="s">
        <v>9</v>
      </c>
      <c r="I280" s="41" t="s">
        <v>9</v>
      </c>
      <c r="J280" s="41" t="s">
        <v>9</v>
      </c>
      <c r="K280" s="45">
        <v>6</v>
      </c>
      <c r="L280" s="41" t="s">
        <v>65</v>
      </c>
      <c r="M280" s="45">
        <v>2</v>
      </c>
      <c r="N280" s="45" t="s">
        <v>934</v>
      </c>
      <c r="O280" s="41" t="s">
        <v>9</v>
      </c>
      <c r="P280" s="41" t="s">
        <v>9</v>
      </c>
      <c r="Q280" s="41" t="s">
        <v>59</v>
      </c>
      <c r="R280" s="45">
        <v>1</v>
      </c>
      <c r="S280" s="45">
        <v>1</v>
      </c>
      <c r="T280" s="45"/>
      <c r="U280" s="45"/>
      <c r="V280" s="45"/>
      <c r="W280" s="45"/>
      <c r="X280" s="45">
        <v>1</v>
      </c>
      <c r="Y280" s="41" t="s">
        <v>9</v>
      </c>
      <c r="Z280" s="41" t="s">
        <v>9</v>
      </c>
      <c r="AA280" s="45">
        <v>3</v>
      </c>
      <c r="AB280" s="41" t="s">
        <v>9</v>
      </c>
      <c r="AC280" s="41" t="s">
        <v>9</v>
      </c>
      <c r="AD280" s="41" t="s">
        <v>9</v>
      </c>
      <c r="AE280" s="41" t="s">
        <v>9</v>
      </c>
      <c r="AF280" s="41" t="s">
        <v>9</v>
      </c>
      <c r="AG280" s="41" t="s">
        <v>9</v>
      </c>
      <c r="AH280" s="41" t="s">
        <v>9</v>
      </c>
      <c r="AI280" s="41" t="s">
        <v>59</v>
      </c>
      <c r="AJ280" s="18" t="str">
        <f t="shared" si="90"/>
        <v/>
      </c>
      <c r="AK280" s="41" t="s">
        <v>9</v>
      </c>
      <c r="AL280" s="41" t="s">
        <v>59</v>
      </c>
      <c r="AM280" s="41" t="s">
        <v>9</v>
      </c>
      <c r="AN280" s="41" t="s">
        <v>9</v>
      </c>
      <c r="AO280" s="41" t="s">
        <v>9</v>
      </c>
      <c r="AP280" s="41" t="s">
        <v>9</v>
      </c>
      <c r="AQ280" s="41" t="s">
        <v>59</v>
      </c>
      <c r="AR280" s="41" t="s">
        <v>9</v>
      </c>
      <c r="AS280" s="41" t="s">
        <v>59</v>
      </c>
      <c r="AT280" s="41" t="s">
        <v>9</v>
      </c>
      <c r="AU280" s="41" t="s">
        <v>9</v>
      </c>
      <c r="AV280" s="41" t="s">
        <v>9</v>
      </c>
      <c r="AW280" s="41" t="s">
        <v>9</v>
      </c>
      <c r="AX280" s="41" t="s">
        <v>9</v>
      </c>
      <c r="AY280" s="41" t="s">
        <v>59</v>
      </c>
      <c r="AZ280" s="41" t="s">
        <v>9</v>
      </c>
      <c r="BA280"/>
    </row>
    <row r="281" spans="1:53" ht="15" customHeight="1" x14ac:dyDescent="0.5">
      <c r="A281" s="40" t="s">
        <v>935</v>
      </c>
      <c r="B281" s="40" t="s">
        <v>936</v>
      </c>
      <c r="C281" s="41" t="s">
        <v>878</v>
      </c>
      <c r="D281" s="41" t="s">
        <v>55</v>
      </c>
      <c r="E281" s="40" t="s">
        <v>135</v>
      </c>
      <c r="F281" s="40" t="s">
        <v>937</v>
      </c>
      <c r="G281" s="40"/>
      <c r="H281" s="41" t="s">
        <v>59</v>
      </c>
      <c r="I281" s="41" t="s">
        <v>9</v>
      </c>
      <c r="J281" s="41" t="s">
        <v>9</v>
      </c>
      <c r="K281" s="45">
        <v>5</v>
      </c>
      <c r="L281" s="41" t="s">
        <v>73</v>
      </c>
      <c r="M281" s="45">
        <v>2</v>
      </c>
      <c r="N281" s="45" t="s">
        <v>938</v>
      </c>
      <c r="O281" s="41" t="s">
        <v>59</v>
      </c>
      <c r="P281" s="41" t="s">
        <v>59</v>
      </c>
      <c r="Q281" s="41" t="s">
        <v>59</v>
      </c>
      <c r="R281" s="45">
        <v>1</v>
      </c>
      <c r="S281" s="45"/>
      <c r="T281" s="45"/>
      <c r="U281" s="45"/>
      <c r="V281" s="45">
        <v>1</v>
      </c>
      <c r="W281" s="45"/>
      <c r="X281" s="45"/>
      <c r="Y281" s="41" t="s">
        <v>9</v>
      </c>
      <c r="Z281" s="41" t="s">
        <v>9</v>
      </c>
      <c r="AA281" s="45">
        <v>2</v>
      </c>
      <c r="AB281" s="41" t="s">
        <v>9</v>
      </c>
      <c r="AC281" s="41" t="s">
        <v>9</v>
      </c>
      <c r="AD281" s="41" t="s">
        <v>9</v>
      </c>
      <c r="AE281" s="41" t="s">
        <v>59</v>
      </c>
      <c r="AF281" s="41" t="s">
        <v>9</v>
      </c>
      <c r="AG281" s="41" t="s">
        <v>59</v>
      </c>
      <c r="AH281" s="41" t="s">
        <v>9</v>
      </c>
      <c r="AI281" s="41" t="s">
        <v>9</v>
      </c>
      <c r="AJ281" s="18" t="str">
        <f t="shared" si="90"/>
        <v>X</v>
      </c>
      <c r="AK281" s="41" t="s">
        <v>9</v>
      </c>
      <c r="AL281" s="41" t="s">
        <v>9</v>
      </c>
      <c r="AM281" s="41" t="s">
        <v>59</v>
      </c>
      <c r="AN281" s="41" t="s">
        <v>9</v>
      </c>
      <c r="AO281" s="41" t="s">
        <v>9</v>
      </c>
      <c r="AP281" s="41" t="s">
        <v>9</v>
      </c>
      <c r="AQ281" s="41" t="s">
        <v>59</v>
      </c>
      <c r="AR281" s="41" t="s">
        <v>9</v>
      </c>
      <c r="AS281" s="41" t="s">
        <v>9</v>
      </c>
      <c r="AT281" s="41" t="s">
        <v>9</v>
      </c>
      <c r="AU281" s="41" t="s">
        <v>59</v>
      </c>
      <c r="AV281" s="41" t="s">
        <v>9</v>
      </c>
      <c r="AW281" s="41" t="s">
        <v>59</v>
      </c>
      <c r="AX281" s="41" t="s">
        <v>9</v>
      </c>
      <c r="AY281" s="41" t="s">
        <v>9</v>
      </c>
      <c r="AZ281" s="41" t="s">
        <v>9</v>
      </c>
      <c r="BA281"/>
    </row>
    <row r="282" spans="1:53" ht="15" customHeight="1" x14ac:dyDescent="0.5">
      <c r="A282" s="40" t="s">
        <v>939</v>
      </c>
      <c r="B282" s="40" t="s">
        <v>940</v>
      </c>
      <c r="C282" s="41" t="s">
        <v>878</v>
      </c>
      <c r="D282" s="41" t="s">
        <v>55</v>
      </c>
      <c r="E282" s="40" t="s">
        <v>71</v>
      </c>
      <c r="F282" s="40" t="s">
        <v>941</v>
      </c>
      <c r="G282" s="40"/>
      <c r="H282" s="41" t="s">
        <v>9</v>
      </c>
      <c r="I282" s="41" t="s">
        <v>59</v>
      </c>
      <c r="J282" s="41" t="s">
        <v>9</v>
      </c>
      <c r="K282" s="45">
        <v>0</v>
      </c>
      <c r="L282" s="41" t="s">
        <v>58</v>
      </c>
      <c r="M282" s="45">
        <v>3</v>
      </c>
      <c r="N282" s="45" t="s">
        <v>942</v>
      </c>
      <c r="O282" s="41" t="s">
        <v>59</v>
      </c>
      <c r="P282" s="41" t="s">
        <v>59</v>
      </c>
      <c r="Q282" s="41" t="s">
        <v>59</v>
      </c>
      <c r="R282" s="45"/>
      <c r="S282" s="45">
        <v>1</v>
      </c>
      <c r="T282" s="45"/>
      <c r="U282" s="45"/>
      <c r="V282" s="45"/>
      <c r="W282" s="45"/>
      <c r="X282" s="45"/>
      <c r="Y282" s="41" t="s">
        <v>9</v>
      </c>
      <c r="Z282" s="41" t="s">
        <v>9</v>
      </c>
      <c r="AA282" s="45">
        <v>1</v>
      </c>
      <c r="AB282" s="41" t="s">
        <v>9</v>
      </c>
      <c r="AC282" s="41" t="s">
        <v>9</v>
      </c>
      <c r="AD282" s="41" t="s">
        <v>9</v>
      </c>
      <c r="AE282" s="41" t="s">
        <v>9</v>
      </c>
      <c r="AF282" s="41" t="s">
        <v>59</v>
      </c>
      <c r="AG282" s="41" t="s">
        <v>59</v>
      </c>
      <c r="AH282" s="41" t="s">
        <v>59</v>
      </c>
      <c r="AI282" s="41" t="s">
        <v>59</v>
      </c>
      <c r="AJ282" s="18" t="str">
        <f t="shared" si="90"/>
        <v>X</v>
      </c>
      <c r="AK282" s="41" t="s">
        <v>9</v>
      </c>
      <c r="AL282" s="41" t="s">
        <v>9</v>
      </c>
      <c r="AM282" s="41" t="s">
        <v>9</v>
      </c>
      <c r="AN282" s="41" t="s">
        <v>9</v>
      </c>
      <c r="AO282" s="41" t="s">
        <v>9</v>
      </c>
      <c r="AP282" s="41" t="s">
        <v>9</v>
      </c>
      <c r="AQ282" s="41" t="s">
        <v>9</v>
      </c>
      <c r="AR282" s="41" t="s">
        <v>59</v>
      </c>
      <c r="AS282" s="41" t="s">
        <v>9</v>
      </c>
      <c r="AT282" s="41" t="s">
        <v>59</v>
      </c>
      <c r="AU282" s="41" t="s">
        <v>9</v>
      </c>
      <c r="AV282" s="41" t="s">
        <v>9</v>
      </c>
      <c r="AW282" s="41" t="s">
        <v>9</v>
      </c>
      <c r="AX282" s="41" t="s">
        <v>9</v>
      </c>
      <c r="AY282" s="41" t="s">
        <v>9</v>
      </c>
      <c r="AZ282" s="41" t="s">
        <v>9</v>
      </c>
      <c r="BA282"/>
    </row>
    <row r="283" spans="1:53" ht="15" customHeight="1" x14ac:dyDescent="0.5">
      <c r="A283" s="40" t="s">
        <v>943</v>
      </c>
      <c r="B283" s="40" t="s">
        <v>944</v>
      </c>
      <c r="C283" s="41" t="s">
        <v>878</v>
      </c>
      <c r="D283" s="41" t="s">
        <v>55</v>
      </c>
      <c r="E283" s="40" t="s">
        <v>135</v>
      </c>
      <c r="F283" s="40" t="s">
        <v>945</v>
      </c>
      <c r="G283" s="40"/>
      <c r="H283" s="41" t="s">
        <v>9</v>
      </c>
      <c r="I283" s="41" t="s">
        <v>59</v>
      </c>
      <c r="J283" s="41" t="s">
        <v>9</v>
      </c>
      <c r="K283" s="45">
        <v>2</v>
      </c>
      <c r="L283" s="41" t="s">
        <v>58</v>
      </c>
      <c r="M283" s="45">
        <v>5</v>
      </c>
      <c r="N283" s="45" t="s">
        <v>946</v>
      </c>
      <c r="O283" s="41" t="s">
        <v>59</v>
      </c>
      <c r="P283" s="41" t="s">
        <v>59</v>
      </c>
      <c r="Q283" s="41" t="s">
        <v>59</v>
      </c>
      <c r="R283" s="45"/>
      <c r="S283" s="45">
        <v>1</v>
      </c>
      <c r="T283" s="45"/>
      <c r="U283" s="45"/>
      <c r="V283" s="45"/>
      <c r="W283" s="45"/>
      <c r="X283" s="45"/>
      <c r="Y283" s="41" t="s">
        <v>9</v>
      </c>
      <c r="Z283" s="41" t="s">
        <v>9</v>
      </c>
      <c r="AA283" s="45">
        <v>1</v>
      </c>
      <c r="AB283" s="41" t="s">
        <v>9</v>
      </c>
      <c r="AC283" s="41" t="s">
        <v>9</v>
      </c>
      <c r="AD283" s="41" t="s">
        <v>9</v>
      </c>
      <c r="AE283" s="41" t="s">
        <v>9</v>
      </c>
      <c r="AF283" s="41" t="s">
        <v>59</v>
      </c>
      <c r="AG283" s="41" t="s">
        <v>59</v>
      </c>
      <c r="AH283" s="41" t="s">
        <v>59</v>
      </c>
      <c r="AI283" s="41" t="s">
        <v>59</v>
      </c>
      <c r="AJ283" s="18" t="str">
        <f t="shared" si="90"/>
        <v>X</v>
      </c>
      <c r="AK283" s="41" t="s">
        <v>9</v>
      </c>
      <c r="AL283" s="41" t="s">
        <v>9</v>
      </c>
      <c r="AM283" s="41" t="s">
        <v>9</v>
      </c>
      <c r="AN283" s="41" t="s">
        <v>9</v>
      </c>
      <c r="AO283" s="41" t="s">
        <v>9</v>
      </c>
      <c r="AP283" s="41" t="s">
        <v>9</v>
      </c>
      <c r="AQ283" s="41" t="s">
        <v>9</v>
      </c>
      <c r="AR283" s="41" t="s">
        <v>59</v>
      </c>
      <c r="AS283" s="41" t="s">
        <v>9</v>
      </c>
      <c r="AT283" s="41" t="s">
        <v>9</v>
      </c>
      <c r="AU283" s="41" t="s">
        <v>9</v>
      </c>
      <c r="AV283" s="41" t="s">
        <v>9</v>
      </c>
      <c r="AW283" s="41" t="s">
        <v>9</v>
      </c>
      <c r="AX283" s="41" t="s">
        <v>9</v>
      </c>
      <c r="AY283" s="41" t="s">
        <v>9</v>
      </c>
      <c r="AZ283" s="41" t="s">
        <v>9</v>
      </c>
      <c r="BA283"/>
    </row>
    <row r="284" spans="1:53" ht="15" customHeight="1" x14ac:dyDescent="0.5">
      <c r="A284" s="40" t="s">
        <v>947</v>
      </c>
      <c r="B284" s="40" t="s">
        <v>948</v>
      </c>
      <c r="C284" s="41" t="s">
        <v>878</v>
      </c>
      <c r="D284" s="41" t="s">
        <v>55</v>
      </c>
      <c r="E284" s="40" t="s">
        <v>63</v>
      </c>
      <c r="F284" s="40" t="s">
        <v>949</v>
      </c>
      <c r="G284" s="40"/>
      <c r="H284" s="41" t="s">
        <v>9</v>
      </c>
      <c r="I284" s="41" t="s">
        <v>9</v>
      </c>
      <c r="J284" s="41" t="s">
        <v>9</v>
      </c>
      <c r="K284" s="45">
        <v>7</v>
      </c>
      <c r="L284" s="41" t="s">
        <v>85</v>
      </c>
      <c r="M284" s="45">
        <v>2</v>
      </c>
      <c r="N284" s="45" t="s">
        <v>917</v>
      </c>
      <c r="O284" s="41" t="s">
        <v>59</v>
      </c>
      <c r="P284" s="41" t="s">
        <v>9</v>
      </c>
      <c r="Q284" s="41" t="s">
        <v>9</v>
      </c>
      <c r="R284" s="45">
        <v>1</v>
      </c>
      <c r="S284" s="45"/>
      <c r="T284" s="45"/>
      <c r="U284" s="45">
        <v>2</v>
      </c>
      <c r="V284" s="45"/>
      <c r="W284" s="45"/>
      <c r="X284" s="45"/>
      <c r="Y284" s="41" t="s">
        <v>9</v>
      </c>
      <c r="Z284" s="41" t="s">
        <v>9</v>
      </c>
      <c r="AA284" s="45">
        <v>3</v>
      </c>
      <c r="AB284" s="41" t="s">
        <v>9</v>
      </c>
      <c r="AC284" s="41" t="s">
        <v>9</v>
      </c>
      <c r="AD284" s="41" t="s">
        <v>59</v>
      </c>
      <c r="AE284" s="41" t="s">
        <v>9</v>
      </c>
      <c r="AF284" s="41" t="s">
        <v>9</v>
      </c>
      <c r="AG284" s="41" t="s">
        <v>9</v>
      </c>
      <c r="AH284" s="41" t="s">
        <v>9</v>
      </c>
      <c r="AI284" s="41" t="s">
        <v>9</v>
      </c>
      <c r="AJ284" s="18" t="str">
        <f t="shared" si="90"/>
        <v/>
      </c>
      <c r="AK284" s="41" t="s">
        <v>59</v>
      </c>
      <c r="AL284" s="41" t="s">
        <v>9</v>
      </c>
      <c r="AM284" s="41" t="s">
        <v>9</v>
      </c>
      <c r="AN284" s="41" t="s">
        <v>9</v>
      </c>
      <c r="AO284" s="41" t="s">
        <v>9</v>
      </c>
      <c r="AP284" s="41" t="s">
        <v>59</v>
      </c>
      <c r="AQ284" s="41" t="s">
        <v>9</v>
      </c>
      <c r="AR284" s="41" t="s">
        <v>9</v>
      </c>
      <c r="AS284" s="41" t="s">
        <v>9</v>
      </c>
      <c r="AT284" s="41" t="s">
        <v>59</v>
      </c>
      <c r="AU284" s="41" t="s">
        <v>9</v>
      </c>
      <c r="AV284" s="41" t="s">
        <v>9</v>
      </c>
      <c r="AW284" s="41" t="s">
        <v>9</v>
      </c>
      <c r="AX284" s="41" t="s">
        <v>59</v>
      </c>
      <c r="AY284" s="41" t="s">
        <v>9</v>
      </c>
      <c r="AZ284" s="41" t="s">
        <v>59</v>
      </c>
      <c r="BA284"/>
    </row>
    <row r="285" spans="1:53" ht="15" customHeight="1" x14ac:dyDescent="0.5">
      <c r="A285" s="40" t="s">
        <v>950</v>
      </c>
      <c r="B285" s="40" t="s">
        <v>951</v>
      </c>
      <c r="C285" s="41" t="s">
        <v>878</v>
      </c>
      <c r="D285" s="41" t="s">
        <v>887</v>
      </c>
      <c r="E285" s="40" t="s">
        <v>63</v>
      </c>
      <c r="F285" s="40" t="s">
        <v>952</v>
      </c>
      <c r="G285" s="40"/>
      <c r="H285" s="41" t="s">
        <v>9</v>
      </c>
      <c r="I285" s="41" t="s">
        <v>9</v>
      </c>
      <c r="J285" s="41" t="s">
        <v>9</v>
      </c>
      <c r="K285" s="45">
        <v>3</v>
      </c>
      <c r="L285" s="41" t="s">
        <v>73</v>
      </c>
      <c r="M285" s="45">
        <v>4</v>
      </c>
      <c r="N285" s="45" t="s">
        <v>953</v>
      </c>
      <c r="O285" s="41" t="s">
        <v>9</v>
      </c>
      <c r="P285" s="41" t="s">
        <v>59</v>
      </c>
      <c r="Q285" s="41" t="s">
        <v>9</v>
      </c>
      <c r="R285" s="45"/>
      <c r="S285" s="45">
        <v>1</v>
      </c>
      <c r="T285" s="45"/>
      <c r="U285" s="45"/>
      <c r="V285" s="45"/>
      <c r="W285" s="45"/>
      <c r="X285" s="45"/>
      <c r="Y285" s="41" t="s">
        <v>9</v>
      </c>
      <c r="Z285" s="41" t="s">
        <v>9</v>
      </c>
      <c r="AA285" s="45">
        <v>1</v>
      </c>
      <c r="AB285" s="41" t="s">
        <v>59</v>
      </c>
      <c r="AC285" s="41" t="s">
        <v>9</v>
      </c>
      <c r="AD285" s="41" t="s">
        <v>9</v>
      </c>
      <c r="AE285" s="41" t="s">
        <v>9</v>
      </c>
      <c r="AF285" s="41" t="s">
        <v>59</v>
      </c>
      <c r="AG285" s="41" t="s">
        <v>9</v>
      </c>
      <c r="AH285" s="41" t="s">
        <v>9</v>
      </c>
      <c r="AI285" s="41" t="s">
        <v>59</v>
      </c>
      <c r="AJ285" s="18" t="str">
        <f t="shared" si="90"/>
        <v/>
      </c>
      <c r="AK285" s="41" t="s">
        <v>9</v>
      </c>
      <c r="AL285" s="41" t="s">
        <v>9</v>
      </c>
      <c r="AM285" s="41" t="s">
        <v>9</v>
      </c>
      <c r="AN285" s="41" t="s">
        <v>9</v>
      </c>
      <c r="AO285" s="41" t="s">
        <v>9</v>
      </c>
      <c r="AP285" s="41" t="s">
        <v>9</v>
      </c>
      <c r="AQ285" s="41" t="s">
        <v>9</v>
      </c>
      <c r="AR285" s="41" t="s">
        <v>9</v>
      </c>
      <c r="AS285" s="41" t="s">
        <v>9</v>
      </c>
      <c r="AT285" s="41" t="s">
        <v>9</v>
      </c>
      <c r="AU285" s="41" t="s">
        <v>59</v>
      </c>
      <c r="AV285" s="41" t="s">
        <v>59</v>
      </c>
      <c r="AW285" s="41" t="s">
        <v>9</v>
      </c>
      <c r="AX285" s="41" t="s">
        <v>9</v>
      </c>
      <c r="AY285" s="41" t="s">
        <v>9</v>
      </c>
      <c r="AZ285" s="41" t="s">
        <v>9</v>
      </c>
      <c r="BA285"/>
    </row>
    <row r="286" spans="1:53" ht="15" customHeight="1" x14ac:dyDescent="0.5">
      <c r="A286" s="40" t="s">
        <v>954</v>
      </c>
      <c r="B286" s="40" t="s">
        <v>955</v>
      </c>
      <c r="C286" s="41" t="s">
        <v>878</v>
      </c>
      <c r="D286" s="41" t="s">
        <v>55</v>
      </c>
      <c r="E286" s="40" t="s">
        <v>104</v>
      </c>
      <c r="F286" s="40" t="s">
        <v>956</v>
      </c>
      <c r="G286" s="40"/>
      <c r="H286" s="41" t="s">
        <v>9</v>
      </c>
      <c r="I286" s="41" t="s">
        <v>59</v>
      </c>
      <c r="J286" s="41" t="s">
        <v>9</v>
      </c>
      <c r="K286" s="45">
        <v>4</v>
      </c>
      <c r="L286" s="41" t="s">
        <v>85</v>
      </c>
      <c r="M286" s="45">
        <v>2</v>
      </c>
      <c r="N286" s="45" t="s">
        <v>957</v>
      </c>
      <c r="O286" s="41" t="s">
        <v>9</v>
      </c>
      <c r="P286" s="41" t="s">
        <v>59</v>
      </c>
      <c r="Q286" s="41" t="s">
        <v>9</v>
      </c>
      <c r="R286" s="45">
        <v>1</v>
      </c>
      <c r="S286" s="45">
        <v>1</v>
      </c>
      <c r="T286" s="45"/>
      <c r="U286" s="45">
        <v>1</v>
      </c>
      <c r="V286" s="45"/>
      <c r="W286" s="45"/>
      <c r="X286" s="45"/>
      <c r="Y286" s="41" t="s">
        <v>59</v>
      </c>
      <c r="Z286" s="41" t="s">
        <v>9</v>
      </c>
      <c r="AA286" s="45">
        <v>1</v>
      </c>
      <c r="AB286" s="41" t="s">
        <v>9</v>
      </c>
      <c r="AC286" s="41" t="s">
        <v>9</v>
      </c>
      <c r="AD286" s="41" t="s">
        <v>9</v>
      </c>
      <c r="AE286" s="41" t="s">
        <v>59</v>
      </c>
      <c r="AF286" s="41" t="s">
        <v>9</v>
      </c>
      <c r="AG286" s="41" t="s">
        <v>9</v>
      </c>
      <c r="AH286" s="41" t="s">
        <v>59</v>
      </c>
      <c r="AI286" s="41" t="s">
        <v>59</v>
      </c>
      <c r="AJ286" s="18" t="str">
        <f t="shared" si="90"/>
        <v>X</v>
      </c>
      <c r="AK286" s="41" t="s">
        <v>59</v>
      </c>
      <c r="AL286" s="41" t="s">
        <v>9</v>
      </c>
      <c r="AM286" s="41" t="s">
        <v>9</v>
      </c>
      <c r="AN286" s="41" t="s">
        <v>9</v>
      </c>
      <c r="AO286" s="41" t="s">
        <v>9</v>
      </c>
      <c r="AP286" s="41" t="s">
        <v>9</v>
      </c>
      <c r="AQ286" s="41" t="s">
        <v>9</v>
      </c>
      <c r="AR286" s="41" t="s">
        <v>9</v>
      </c>
      <c r="AS286" s="41" t="s">
        <v>9</v>
      </c>
      <c r="AT286" s="41" t="s">
        <v>59</v>
      </c>
      <c r="AU286" s="41" t="s">
        <v>9</v>
      </c>
      <c r="AV286" s="41" t="s">
        <v>59</v>
      </c>
      <c r="AW286" s="41" t="s">
        <v>9</v>
      </c>
      <c r="AX286" s="41" t="s">
        <v>59</v>
      </c>
      <c r="AY286" s="41" t="s">
        <v>9</v>
      </c>
      <c r="AZ286" s="41" t="s">
        <v>59</v>
      </c>
      <c r="BA286"/>
    </row>
    <row r="287" spans="1:53" ht="15" customHeight="1" x14ac:dyDescent="0.5">
      <c r="A287" s="40" t="s">
        <v>958</v>
      </c>
      <c r="B287" s="40" t="s">
        <v>959</v>
      </c>
      <c r="C287" s="41" t="s">
        <v>878</v>
      </c>
      <c r="D287" s="41" t="s">
        <v>55</v>
      </c>
      <c r="E287" s="40" t="s">
        <v>10</v>
      </c>
      <c r="F287" s="40" t="s">
        <v>960</v>
      </c>
      <c r="G287" s="40"/>
      <c r="H287" s="41" t="s">
        <v>9</v>
      </c>
      <c r="I287" s="41" t="s">
        <v>9</v>
      </c>
      <c r="J287" s="41" t="s">
        <v>9</v>
      </c>
      <c r="K287" s="45">
        <v>4</v>
      </c>
      <c r="L287" s="41" t="s">
        <v>58</v>
      </c>
      <c r="M287" s="45">
        <v>3</v>
      </c>
      <c r="N287" s="45" t="s">
        <v>1207</v>
      </c>
      <c r="O287" s="41" t="s">
        <v>59</v>
      </c>
      <c r="P287" s="41" t="s">
        <v>59</v>
      </c>
      <c r="Q287" s="41" t="s">
        <v>9</v>
      </c>
      <c r="R287" s="45"/>
      <c r="S287" s="45">
        <v>1</v>
      </c>
      <c r="T287" s="45"/>
      <c r="U287" s="45"/>
      <c r="V287" s="45"/>
      <c r="W287" s="45">
        <v>2</v>
      </c>
      <c r="X287" s="45"/>
      <c r="Y287" s="41" t="s">
        <v>9</v>
      </c>
      <c r="Z287" s="41" t="s">
        <v>9</v>
      </c>
      <c r="AA287" s="45">
        <v>3</v>
      </c>
      <c r="AB287" s="41" t="s">
        <v>9</v>
      </c>
      <c r="AC287" s="41" t="s">
        <v>59</v>
      </c>
      <c r="AD287" s="41" t="s">
        <v>9</v>
      </c>
      <c r="AE287" s="41" t="s">
        <v>59</v>
      </c>
      <c r="AF287" s="41" t="s">
        <v>9</v>
      </c>
      <c r="AG287" s="41" t="s">
        <v>59</v>
      </c>
      <c r="AH287" s="41" t="s">
        <v>9</v>
      </c>
      <c r="AI287" s="41" t="s">
        <v>59</v>
      </c>
      <c r="AJ287" s="18" t="str">
        <f t="shared" si="90"/>
        <v/>
      </c>
      <c r="AK287" s="41" t="s">
        <v>9</v>
      </c>
      <c r="AL287" s="41" t="s">
        <v>9</v>
      </c>
      <c r="AM287" s="41" t="s">
        <v>9</v>
      </c>
      <c r="AN287" s="41" t="s">
        <v>9</v>
      </c>
      <c r="AO287" s="41" t="s">
        <v>9</v>
      </c>
      <c r="AP287" s="41" t="s">
        <v>9</v>
      </c>
      <c r="AQ287" s="41" t="s">
        <v>9</v>
      </c>
      <c r="AR287" s="41" t="s">
        <v>59</v>
      </c>
      <c r="AS287" s="41" t="s">
        <v>9</v>
      </c>
      <c r="AT287" s="41" t="s">
        <v>9</v>
      </c>
      <c r="AU287" s="41" t="s">
        <v>9</v>
      </c>
      <c r="AV287" s="41" t="s">
        <v>9</v>
      </c>
      <c r="AW287" s="41" t="s">
        <v>9</v>
      </c>
      <c r="AX287" s="41" t="s">
        <v>9</v>
      </c>
      <c r="AY287" s="41" t="s">
        <v>9</v>
      </c>
      <c r="AZ287" s="41" t="s">
        <v>9</v>
      </c>
      <c r="BA287"/>
    </row>
    <row r="288" spans="1:53" ht="15" customHeight="1" x14ac:dyDescent="0.5">
      <c r="A288" s="40" t="s">
        <v>962</v>
      </c>
      <c r="B288" s="40" t="s">
        <v>963</v>
      </c>
      <c r="C288" s="41" t="s">
        <v>878</v>
      </c>
      <c r="D288" s="41" t="s">
        <v>55</v>
      </c>
      <c r="E288" s="40" t="s">
        <v>104</v>
      </c>
      <c r="F288" s="40" t="s">
        <v>1208</v>
      </c>
      <c r="G288" s="40"/>
      <c r="H288" s="41" t="s">
        <v>9</v>
      </c>
      <c r="I288" s="41" t="s">
        <v>9</v>
      </c>
      <c r="J288" s="41" t="s">
        <v>9</v>
      </c>
      <c r="K288" s="45">
        <v>5</v>
      </c>
      <c r="L288" s="41" t="s">
        <v>85</v>
      </c>
      <c r="M288" s="45">
        <v>2</v>
      </c>
      <c r="N288" s="45" t="s">
        <v>942</v>
      </c>
      <c r="O288" s="41" t="s">
        <v>59</v>
      </c>
      <c r="P288" s="41" t="s">
        <v>9</v>
      </c>
      <c r="Q288" s="41" t="s">
        <v>9</v>
      </c>
      <c r="R288" s="45">
        <v>1</v>
      </c>
      <c r="S288" s="45">
        <v>1</v>
      </c>
      <c r="T288" s="45"/>
      <c r="U288" s="45"/>
      <c r="V288" s="45"/>
      <c r="W288" s="45"/>
      <c r="X288" s="45"/>
      <c r="Y288" s="41" t="s">
        <v>9</v>
      </c>
      <c r="Z288" s="41" t="s">
        <v>9</v>
      </c>
      <c r="AA288" s="45">
        <v>2</v>
      </c>
      <c r="AB288" s="41" t="s">
        <v>9</v>
      </c>
      <c r="AC288" s="41" t="s">
        <v>59</v>
      </c>
      <c r="AD288" s="41" t="s">
        <v>9</v>
      </c>
      <c r="AE288" s="41" t="s">
        <v>9</v>
      </c>
      <c r="AF288" s="41" t="s">
        <v>9</v>
      </c>
      <c r="AG288" s="41" t="s">
        <v>9</v>
      </c>
      <c r="AH288" s="41" t="s">
        <v>9</v>
      </c>
      <c r="AI288" s="41" t="s">
        <v>59</v>
      </c>
      <c r="AJ288" s="18" t="str">
        <f t="shared" si="90"/>
        <v/>
      </c>
      <c r="AK288" s="41" t="s">
        <v>9</v>
      </c>
      <c r="AL288" s="41" t="s">
        <v>9</v>
      </c>
      <c r="AM288" s="41" t="s">
        <v>9</v>
      </c>
      <c r="AN288" s="41" t="s">
        <v>9</v>
      </c>
      <c r="AO288" s="41" t="s">
        <v>9</v>
      </c>
      <c r="AP288" s="41" t="s">
        <v>59</v>
      </c>
      <c r="AQ288" s="41" t="s">
        <v>9</v>
      </c>
      <c r="AR288" s="41" t="s">
        <v>9</v>
      </c>
      <c r="AS288" s="41" t="s">
        <v>9</v>
      </c>
      <c r="AT288" s="41" t="s">
        <v>59</v>
      </c>
      <c r="AU288" s="41" t="s">
        <v>9</v>
      </c>
      <c r="AV288" s="41" t="s">
        <v>9</v>
      </c>
      <c r="AW288" s="41" t="s">
        <v>9</v>
      </c>
      <c r="AX288" s="41" t="s">
        <v>9</v>
      </c>
      <c r="AY288" s="41" t="s">
        <v>9</v>
      </c>
      <c r="AZ288" s="41" t="s">
        <v>59</v>
      </c>
      <c r="BA288"/>
    </row>
    <row r="289" spans="1:53" ht="15" customHeight="1" x14ac:dyDescent="0.5">
      <c r="A289" s="40" t="s">
        <v>964</v>
      </c>
      <c r="B289" s="40" t="s">
        <v>965</v>
      </c>
      <c r="C289" s="41" t="s">
        <v>878</v>
      </c>
      <c r="D289" s="41" t="s">
        <v>55</v>
      </c>
      <c r="E289" s="40" t="s">
        <v>104</v>
      </c>
      <c r="F289" s="40" t="s">
        <v>966</v>
      </c>
      <c r="G289" s="40"/>
      <c r="H289" s="41" t="s">
        <v>9</v>
      </c>
      <c r="I289" s="41" t="s">
        <v>9</v>
      </c>
      <c r="J289" s="41" t="s">
        <v>9</v>
      </c>
      <c r="K289" s="45">
        <v>4</v>
      </c>
      <c r="L289" s="41" t="s">
        <v>65</v>
      </c>
      <c r="M289" s="45">
        <v>6</v>
      </c>
      <c r="N289" s="45" t="s">
        <v>967</v>
      </c>
      <c r="O289" s="41" t="s">
        <v>59</v>
      </c>
      <c r="P289" s="41" t="s">
        <v>59</v>
      </c>
      <c r="Q289" s="41" t="s">
        <v>59</v>
      </c>
      <c r="R289" s="45">
        <v>1</v>
      </c>
      <c r="S289" s="45">
        <v>1</v>
      </c>
      <c r="T289" s="45"/>
      <c r="U289" s="45">
        <v>1</v>
      </c>
      <c r="V289" s="45"/>
      <c r="W289" s="45"/>
      <c r="X289" s="45"/>
      <c r="Y289" s="41" t="s">
        <v>9</v>
      </c>
      <c r="Z289" s="41" t="s">
        <v>9</v>
      </c>
      <c r="AA289" s="45">
        <v>3</v>
      </c>
      <c r="AB289" s="41" t="s">
        <v>9</v>
      </c>
      <c r="AC289" s="41" t="s">
        <v>9</v>
      </c>
      <c r="AD289" s="41" t="s">
        <v>9</v>
      </c>
      <c r="AE289" s="41" t="s">
        <v>9</v>
      </c>
      <c r="AF289" s="41" t="s">
        <v>9</v>
      </c>
      <c r="AG289" s="41" t="s">
        <v>59</v>
      </c>
      <c r="AH289" s="41" t="s">
        <v>9</v>
      </c>
      <c r="AI289" s="41" t="s">
        <v>59</v>
      </c>
      <c r="AJ289" s="18" t="str">
        <f t="shared" si="90"/>
        <v/>
      </c>
      <c r="AK289" s="41" t="s">
        <v>59</v>
      </c>
      <c r="AL289" s="41" t="s">
        <v>59</v>
      </c>
      <c r="AM289" s="41" t="s">
        <v>9</v>
      </c>
      <c r="AN289" s="41" t="s">
        <v>9</v>
      </c>
      <c r="AO289" s="41" t="s">
        <v>9</v>
      </c>
      <c r="AP289" s="41" t="s">
        <v>9</v>
      </c>
      <c r="AQ289" s="41" t="s">
        <v>59</v>
      </c>
      <c r="AR289" s="41" t="s">
        <v>9</v>
      </c>
      <c r="AS289" s="41" t="s">
        <v>9</v>
      </c>
      <c r="AT289" s="41" t="s">
        <v>59</v>
      </c>
      <c r="AU289" s="41" t="s">
        <v>9</v>
      </c>
      <c r="AV289" s="41" t="s">
        <v>9</v>
      </c>
      <c r="AW289" s="41" t="s">
        <v>9</v>
      </c>
      <c r="AX289" s="41" t="s">
        <v>59</v>
      </c>
      <c r="AY289" s="41" t="s">
        <v>9</v>
      </c>
      <c r="AZ289" s="41" t="s">
        <v>9</v>
      </c>
      <c r="BA289"/>
    </row>
    <row r="290" spans="1:53" ht="15" customHeight="1" x14ac:dyDescent="0.5">
      <c r="A290" s="40" t="s">
        <v>968</v>
      </c>
      <c r="B290" s="40" t="s">
        <v>969</v>
      </c>
      <c r="C290" s="41" t="s">
        <v>878</v>
      </c>
      <c r="D290" s="41" t="s">
        <v>55</v>
      </c>
      <c r="E290" s="40" t="s">
        <v>167</v>
      </c>
      <c r="F290" s="40" t="s">
        <v>1209</v>
      </c>
      <c r="G290" s="40"/>
      <c r="H290" s="41" t="s">
        <v>9</v>
      </c>
      <c r="I290" s="41" t="s">
        <v>59</v>
      </c>
      <c r="J290" s="41" t="s">
        <v>9</v>
      </c>
      <c r="K290" s="45">
        <v>5</v>
      </c>
      <c r="L290" s="41" t="s">
        <v>58</v>
      </c>
      <c r="M290" s="45">
        <v>2</v>
      </c>
      <c r="N290" s="45" t="s">
        <v>893</v>
      </c>
      <c r="O290" s="41" t="s">
        <v>59</v>
      </c>
      <c r="P290" s="41" t="s">
        <v>59</v>
      </c>
      <c r="Q290" s="41" t="s">
        <v>9</v>
      </c>
      <c r="R290" s="45"/>
      <c r="S290" s="45">
        <v>3</v>
      </c>
      <c r="T290" s="45"/>
      <c r="U290" s="45"/>
      <c r="V290" s="45"/>
      <c r="W290" s="45"/>
      <c r="X290" s="45"/>
      <c r="Y290" s="41" t="s">
        <v>9</v>
      </c>
      <c r="Z290" s="41" t="s">
        <v>9</v>
      </c>
      <c r="AA290" s="45">
        <v>3</v>
      </c>
      <c r="AB290" s="41" t="s">
        <v>9</v>
      </c>
      <c r="AC290" s="41" t="s">
        <v>9</v>
      </c>
      <c r="AD290" s="41" t="s">
        <v>9</v>
      </c>
      <c r="AE290" s="41" t="s">
        <v>9</v>
      </c>
      <c r="AF290" s="41" t="s">
        <v>9</v>
      </c>
      <c r="AG290" s="41" t="s">
        <v>59</v>
      </c>
      <c r="AH290" s="41" t="s">
        <v>59</v>
      </c>
      <c r="AI290" s="41" t="s">
        <v>59</v>
      </c>
      <c r="AJ290" s="18" t="str">
        <f t="shared" si="90"/>
        <v>X</v>
      </c>
      <c r="AK290" s="41" t="s">
        <v>59</v>
      </c>
      <c r="AL290" s="41" t="s">
        <v>9</v>
      </c>
      <c r="AM290" s="41" t="s">
        <v>9</v>
      </c>
      <c r="AN290" s="41" t="s">
        <v>9</v>
      </c>
      <c r="AO290" s="41" t="s">
        <v>9</v>
      </c>
      <c r="AP290" s="41" t="s">
        <v>9</v>
      </c>
      <c r="AQ290" s="41" t="s">
        <v>59</v>
      </c>
      <c r="AR290" s="41" t="s">
        <v>59</v>
      </c>
      <c r="AS290" s="41" t="s">
        <v>9</v>
      </c>
      <c r="AT290" s="41" t="s">
        <v>9</v>
      </c>
      <c r="AU290" s="41" t="s">
        <v>9</v>
      </c>
      <c r="AV290" s="41" t="s">
        <v>9</v>
      </c>
      <c r="AW290" s="41" t="s">
        <v>9</v>
      </c>
      <c r="AX290" s="41" t="s">
        <v>9</v>
      </c>
      <c r="AY290" s="41" t="s">
        <v>9</v>
      </c>
      <c r="AZ290" s="41" t="s">
        <v>9</v>
      </c>
      <c r="BA290"/>
    </row>
    <row r="291" spans="1:53" ht="15" customHeight="1" x14ac:dyDescent="0.5">
      <c r="A291" s="40" t="s">
        <v>970</v>
      </c>
      <c r="B291" s="40" t="s">
        <v>971</v>
      </c>
      <c r="C291" s="41" t="s">
        <v>878</v>
      </c>
      <c r="D291" s="41" t="s">
        <v>83</v>
      </c>
      <c r="E291" s="40" t="s">
        <v>9</v>
      </c>
      <c r="F291" s="40" t="s">
        <v>972</v>
      </c>
      <c r="G291" s="40"/>
      <c r="H291" s="41" t="s">
        <v>9</v>
      </c>
      <c r="I291" s="41" t="s">
        <v>9</v>
      </c>
      <c r="J291" s="41" t="s">
        <v>9</v>
      </c>
      <c r="K291" s="45">
        <v>1</v>
      </c>
      <c r="L291" s="41" t="s">
        <v>97</v>
      </c>
      <c r="M291" s="45">
        <v>3</v>
      </c>
      <c r="N291" s="45" t="s">
        <v>973</v>
      </c>
      <c r="O291" s="41" t="s">
        <v>9</v>
      </c>
      <c r="P291" s="41" t="s">
        <v>59</v>
      </c>
      <c r="Q291" s="41" t="s">
        <v>9</v>
      </c>
      <c r="R291" s="45">
        <v>1</v>
      </c>
      <c r="S291" s="45"/>
      <c r="T291" s="45"/>
      <c r="U291" s="45"/>
      <c r="V291" s="45"/>
      <c r="W291" s="45"/>
      <c r="X291" s="45"/>
      <c r="Y291" s="41" t="s">
        <v>9</v>
      </c>
      <c r="Z291" s="41" t="s">
        <v>9</v>
      </c>
      <c r="AA291" s="45">
        <v>1</v>
      </c>
      <c r="AB291" s="41" t="s">
        <v>59</v>
      </c>
      <c r="AC291" s="41" t="s">
        <v>9</v>
      </c>
      <c r="AD291" s="41" t="s">
        <v>9</v>
      </c>
      <c r="AE291" s="41" t="s">
        <v>59</v>
      </c>
      <c r="AF291" s="41" t="s">
        <v>59</v>
      </c>
      <c r="AG291" s="41" t="s">
        <v>9</v>
      </c>
      <c r="AH291" s="41" t="s">
        <v>9</v>
      </c>
      <c r="AI291" s="41" t="s">
        <v>9</v>
      </c>
      <c r="AJ291" s="18" t="str">
        <f t="shared" si="90"/>
        <v/>
      </c>
      <c r="AK291" s="41" t="s">
        <v>9</v>
      </c>
      <c r="AL291" s="41" t="s">
        <v>59</v>
      </c>
      <c r="AM291" s="41" t="s">
        <v>9</v>
      </c>
      <c r="AN291" s="41" t="s">
        <v>9</v>
      </c>
      <c r="AO291" s="41" t="s">
        <v>59</v>
      </c>
      <c r="AP291" s="41" t="s">
        <v>9</v>
      </c>
      <c r="AQ291" s="41" t="s">
        <v>9</v>
      </c>
      <c r="AR291" s="41" t="s">
        <v>59</v>
      </c>
      <c r="AS291" s="41" t="s">
        <v>9</v>
      </c>
      <c r="AT291" s="41" t="s">
        <v>59</v>
      </c>
      <c r="AU291" s="41" t="s">
        <v>59</v>
      </c>
      <c r="AV291" s="41" t="s">
        <v>59</v>
      </c>
      <c r="AW291" s="41" t="s">
        <v>9</v>
      </c>
      <c r="AX291" s="41" t="s">
        <v>9</v>
      </c>
      <c r="AY291" s="41" t="s">
        <v>9</v>
      </c>
      <c r="AZ291" s="41" t="s">
        <v>59</v>
      </c>
      <c r="BA291"/>
    </row>
    <row r="292" spans="1:53" ht="15" customHeight="1" x14ac:dyDescent="0.5">
      <c r="A292" s="40" t="s">
        <v>974</v>
      </c>
      <c r="B292" s="40" t="s">
        <v>975</v>
      </c>
      <c r="C292" s="41" t="s">
        <v>878</v>
      </c>
      <c r="D292" s="41" t="s">
        <v>887</v>
      </c>
      <c r="E292" s="40" t="s">
        <v>10</v>
      </c>
      <c r="F292" s="40" t="s">
        <v>976</v>
      </c>
      <c r="G292" s="40"/>
      <c r="H292" s="41" t="s">
        <v>9</v>
      </c>
      <c r="I292" s="41" t="s">
        <v>9</v>
      </c>
      <c r="J292" s="41" t="s">
        <v>9</v>
      </c>
      <c r="K292" s="45">
        <v>3</v>
      </c>
      <c r="L292" s="41" t="s">
        <v>58</v>
      </c>
      <c r="M292" s="45">
        <v>3</v>
      </c>
      <c r="N292" s="45" t="s">
        <v>977</v>
      </c>
      <c r="O292" s="41" t="s">
        <v>59</v>
      </c>
      <c r="P292" s="41" t="s">
        <v>59</v>
      </c>
      <c r="Q292" s="41" t="s">
        <v>59</v>
      </c>
      <c r="R292" s="45"/>
      <c r="S292" s="45">
        <v>1</v>
      </c>
      <c r="T292" s="45"/>
      <c r="U292" s="45"/>
      <c r="V292" s="45"/>
      <c r="W292" s="45"/>
      <c r="X292" s="45"/>
      <c r="Y292" s="41" t="s">
        <v>9</v>
      </c>
      <c r="Z292" s="41" t="s">
        <v>9</v>
      </c>
      <c r="AA292" s="45">
        <v>1</v>
      </c>
      <c r="AB292" s="41" t="s">
        <v>9</v>
      </c>
      <c r="AC292" s="41" t="s">
        <v>9</v>
      </c>
      <c r="AD292" s="41" t="s">
        <v>59</v>
      </c>
      <c r="AE292" s="41" t="s">
        <v>9</v>
      </c>
      <c r="AF292" s="41" t="s">
        <v>59</v>
      </c>
      <c r="AG292" s="41" t="s">
        <v>59</v>
      </c>
      <c r="AH292" s="41" t="s">
        <v>9</v>
      </c>
      <c r="AI292" s="41" t="s">
        <v>59</v>
      </c>
      <c r="AJ292" s="18" t="str">
        <f t="shared" si="90"/>
        <v/>
      </c>
      <c r="AK292" s="41" t="s">
        <v>9</v>
      </c>
      <c r="AL292" s="41" t="s">
        <v>9</v>
      </c>
      <c r="AM292" s="41" t="s">
        <v>9</v>
      </c>
      <c r="AN292" s="41" t="s">
        <v>9</v>
      </c>
      <c r="AO292" s="41" t="s">
        <v>9</v>
      </c>
      <c r="AP292" s="41" t="s">
        <v>9</v>
      </c>
      <c r="AQ292" s="41" t="s">
        <v>9</v>
      </c>
      <c r="AR292" s="41" t="s">
        <v>59</v>
      </c>
      <c r="AS292" s="41" t="s">
        <v>9</v>
      </c>
      <c r="AT292" s="41" t="s">
        <v>59</v>
      </c>
      <c r="AU292" s="41" t="s">
        <v>9</v>
      </c>
      <c r="AV292" s="41" t="s">
        <v>9</v>
      </c>
      <c r="AW292" s="41" t="s">
        <v>9</v>
      </c>
      <c r="AX292" s="41" t="s">
        <v>9</v>
      </c>
      <c r="AY292" s="41" t="s">
        <v>9</v>
      </c>
      <c r="AZ292" s="41" t="s">
        <v>9</v>
      </c>
      <c r="BA292"/>
    </row>
    <row r="293" spans="1:53" ht="15" customHeight="1" x14ac:dyDescent="0.5">
      <c r="A293" s="40" t="s">
        <v>978</v>
      </c>
      <c r="B293" s="40" t="s">
        <v>979</v>
      </c>
      <c r="C293" s="41" t="s">
        <v>878</v>
      </c>
      <c r="D293" s="41" t="s">
        <v>55</v>
      </c>
      <c r="E293" s="40" t="s">
        <v>104</v>
      </c>
      <c r="F293" s="40" t="s">
        <v>980</v>
      </c>
      <c r="G293" s="40"/>
      <c r="H293" s="41" t="s">
        <v>9</v>
      </c>
      <c r="I293" s="41" t="s">
        <v>9</v>
      </c>
      <c r="J293" s="41" t="s">
        <v>9</v>
      </c>
      <c r="K293" s="45">
        <v>4</v>
      </c>
      <c r="L293" s="41" t="s">
        <v>58</v>
      </c>
      <c r="M293" s="45">
        <v>4</v>
      </c>
      <c r="N293" s="45" t="s">
        <v>981</v>
      </c>
      <c r="O293" s="41" t="s">
        <v>9</v>
      </c>
      <c r="P293" s="41" t="s">
        <v>9</v>
      </c>
      <c r="Q293" s="41" t="s">
        <v>59</v>
      </c>
      <c r="R293" s="45"/>
      <c r="S293" s="45">
        <v>2</v>
      </c>
      <c r="T293" s="45"/>
      <c r="U293" s="45"/>
      <c r="V293" s="45"/>
      <c r="W293" s="45"/>
      <c r="X293" s="45"/>
      <c r="Y293" s="41" t="s">
        <v>9</v>
      </c>
      <c r="Z293" s="41" t="s">
        <v>9</v>
      </c>
      <c r="AA293" s="45">
        <v>2</v>
      </c>
      <c r="AB293" s="41" t="s">
        <v>9</v>
      </c>
      <c r="AC293" s="41" t="s">
        <v>9</v>
      </c>
      <c r="AD293" s="41" t="s">
        <v>9</v>
      </c>
      <c r="AE293" s="41" t="s">
        <v>59</v>
      </c>
      <c r="AF293" s="41" t="s">
        <v>9</v>
      </c>
      <c r="AG293" s="41" t="s">
        <v>9</v>
      </c>
      <c r="AH293" s="41" t="s">
        <v>9</v>
      </c>
      <c r="AI293" s="41" t="s">
        <v>59</v>
      </c>
      <c r="AJ293" s="18" t="str">
        <f t="shared" si="90"/>
        <v/>
      </c>
      <c r="AK293" s="41" t="s">
        <v>9</v>
      </c>
      <c r="AL293" s="41" t="s">
        <v>9</v>
      </c>
      <c r="AM293" s="41" t="s">
        <v>9</v>
      </c>
      <c r="AN293" s="41" t="s">
        <v>9</v>
      </c>
      <c r="AO293" s="41" t="s">
        <v>9</v>
      </c>
      <c r="AP293" s="41" t="s">
        <v>9</v>
      </c>
      <c r="AQ293" s="41" t="s">
        <v>9</v>
      </c>
      <c r="AR293" s="41" t="s">
        <v>59</v>
      </c>
      <c r="AS293" s="41" t="s">
        <v>9</v>
      </c>
      <c r="AT293" s="41" t="s">
        <v>9</v>
      </c>
      <c r="AU293" s="41" t="s">
        <v>9</v>
      </c>
      <c r="AV293" s="41" t="s">
        <v>9</v>
      </c>
      <c r="AW293" s="41" t="s">
        <v>9</v>
      </c>
      <c r="AX293" s="41" t="s">
        <v>9</v>
      </c>
      <c r="AY293" s="41" t="s">
        <v>59</v>
      </c>
      <c r="AZ293" s="41" t="s">
        <v>9</v>
      </c>
      <c r="BA293"/>
    </row>
    <row r="294" spans="1:53" ht="15" customHeight="1" x14ac:dyDescent="0.5">
      <c r="A294" s="40" t="s">
        <v>982</v>
      </c>
      <c r="B294" s="40" t="s">
        <v>983</v>
      </c>
      <c r="C294" s="41" t="s">
        <v>878</v>
      </c>
      <c r="D294" s="41" t="s">
        <v>55</v>
      </c>
      <c r="E294" s="40" t="s">
        <v>167</v>
      </c>
      <c r="F294" s="40" t="s">
        <v>1210</v>
      </c>
      <c r="G294" s="40"/>
      <c r="H294" s="41" t="s">
        <v>59</v>
      </c>
      <c r="I294" s="41" t="s">
        <v>9</v>
      </c>
      <c r="J294" s="41" t="s">
        <v>9</v>
      </c>
      <c r="K294" s="45">
        <v>5</v>
      </c>
      <c r="L294" s="41" t="s">
        <v>85</v>
      </c>
      <c r="M294" s="45">
        <v>2</v>
      </c>
      <c r="N294" s="45" t="s">
        <v>984</v>
      </c>
      <c r="O294" s="41" t="s">
        <v>59</v>
      </c>
      <c r="P294" s="41" t="s">
        <v>59</v>
      </c>
      <c r="Q294" s="41" t="s">
        <v>59</v>
      </c>
      <c r="R294" s="45">
        <v>1</v>
      </c>
      <c r="S294" s="45"/>
      <c r="T294" s="45"/>
      <c r="U294" s="45"/>
      <c r="V294" s="45">
        <v>1</v>
      </c>
      <c r="W294" s="45"/>
      <c r="X294" s="45">
        <v>1</v>
      </c>
      <c r="Y294" s="41" t="s">
        <v>9</v>
      </c>
      <c r="Z294" s="41" t="s">
        <v>9</v>
      </c>
      <c r="AA294" s="45">
        <v>3</v>
      </c>
      <c r="AB294" s="41" t="s">
        <v>9</v>
      </c>
      <c r="AC294" s="41" t="s">
        <v>9</v>
      </c>
      <c r="AD294" s="41" t="s">
        <v>9</v>
      </c>
      <c r="AE294" s="41" t="s">
        <v>59</v>
      </c>
      <c r="AF294" s="41" t="s">
        <v>9</v>
      </c>
      <c r="AG294" s="41" t="s">
        <v>59</v>
      </c>
      <c r="AH294" s="41" t="s">
        <v>9</v>
      </c>
      <c r="AI294" s="41" t="s">
        <v>9</v>
      </c>
      <c r="AJ294" s="18" t="str">
        <f t="shared" si="90"/>
        <v>X</v>
      </c>
      <c r="AK294" s="41" t="s">
        <v>9</v>
      </c>
      <c r="AL294" s="41" t="s">
        <v>9</v>
      </c>
      <c r="AM294" s="41" t="s">
        <v>59</v>
      </c>
      <c r="AN294" s="41" t="s">
        <v>9</v>
      </c>
      <c r="AO294" s="41" t="s">
        <v>9</v>
      </c>
      <c r="AP294" s="41" t="s">
        <v>9</v>
      </c>
      <c r="AQ294" s="41" t="s">
        <v>9</v>
      </c>
      <c r="AR294" s="41" t="s">
        <v>9</v>
      </c>
      <c r="AS294" s="41" t="s">
        <v>59</v>
      </c>
      <c r="AT294" s="41" t="s">
        <v>9</v>
      </c>
      <c r="AU294" s="41" t="s">
        <v>9</v>
      </c>
      <c r="AV294" s="41" t="s">
        <v>9</v>
      </c>
      <c r="AW294" s="41" t="s">
        <v>59</v>
      </c>
      <c r="AX294" s="41" t="s">
        <v>9</v>
      </c>
      <c r="AY294" s="41" t="s">
        <v>9</v>
      </c>
      <c r="AZ294" s="41" t="s">
        <v>59</v>
      </c>
      <c r="BA294"/>
    </row>
    <row r="295" spans="1:53" ht="15" customHeight="1" x14ac:dyDescent="0.5">
      <c r="A295" s="40" t="s">
        <v>985</v>
      </c>
      <c r="B295" s="40" t="s">
        <v>986</v>
      </c>
      <c r="C295" s="41" t="s">
        <v>878</v>
      </c>
      <c r="D295" s="41" t="s">
        <v>55</v>
      </c>
      <c r="E295" s="40" t="s">
        <v>63</v>
      </c>
      <c r="F295" s="40" t="s">
        <v>987</v>
      </c>
      <c r="G295" s="40"/>
      <c r="H295" s="41" t="s">
        <v>59</v>
      </c>
      <c r="I295" s="41" t="s">
        <v>9</v>
      </c>
      <c r="J295" s="41" t="s">
        <v>9</v>
      </c>
      <c r="K295" s="45">
        <v>2</v>
      </c>
      <c r="L295" s="41" t="s">
        <v>85</v>
      </c>
      <c r="M295" s="45">
        <v>3</v>
      </c>
      <c r="N295" s="45" t="s">
        <v>988</v>
      </c>
      <c r="O295" s="41" t="s">
        <v>59</v>
      </c>
      <c r="P295" s="41" t="s">
        <v>9</v>
      </c>
      <c r="Q295" s="41" t="s">
        <v>9</v>
      </c>
      <c r="R295" s="45">
        <v>1</v>
      </c>
      <c r="S295" s="45"/>
      <c r="T295" s="45"/>
      <c r="U295" s="45"/>
      <c r="V295" s="45"/>
      <c r="W295" s="45">
        <v>1</v>
      </c>
      <c r="X295" s="45"/>
      <c r="Y295" s="41" t="s">
        <v>59</v>
      </c>
      <c r="Z295" s="41" t="s">
        <v>9</v>
      </c>
      <c r="AA295" s="45">
        <v>1</v>
      </c>
      <c r="AB295" s="41" t="s">
        <v>9</v>
      </c>
      <c r="AC295" s="41" t="s">
        <v>9</v>
      </c>
      <c r="AD295" s="41" t="s">
        <v>9</v>
      </c>
      <c r="AE295" s="41" t="s">
        <v>59</v>
      </c>
      <c r="AF295" s="41" t="s">
        <v>59</v>
      </c>
      <c r="AG295" s="41" t="s">
        <v>9</v>
      </c>
      <c r="AH295" s="41" t="s">
        <v>9</v>
      </c>
      <c r="AI295" s="41" t="s">
        <v>9</v>
      </c>
      <c r="AJ295" s="18" t="str">
        <f t="shared" si="90"/>
        <v/>
      </c>
      <c r="AK295" s="41" t="s">
        <v>9</v>
      </c>
      <c r="AL295" s="41" t="s">
        <v>9</v>
      </c>
      <c r="AM295" s="41" t="s">
        <v>59</v>
      </c>
      <c r="AN295" s="41" t="s">
        <v>9</v>
      </c>
      <c r="AO295" s="41" t="s">
        <v>59</v>
      </c>
      <c r="AP295" s="41" t="s">
        <v>59</v>
      </c>
      <c r="AQ295" s="41" t="s">
        <v>9</v>
      </c>
      <c r="AR295" s="41" t="s">
        <v>9</v>
      </c>
      <c r="AS295" s="41" t="s">
        <v>9</v>
      </c>
      <c r="AT295" s="41" t="s">
        <v>59</v>
      </c>
      <c r="AU295" s="41" t="s">
        <v>9</v>
      </c>
      <c r="AV295" s="41" t="s">
        <v>9</v>
      </c>
      <c r="AW295" s="41" t="s">
        <v>9</v>
      </c>
      <c r="AX295" s="41" t="s">
        <v>9</v>
      </c>
      <c r="AY295" s="41" t="s">
        <v>9</v>
      </c>
      <c r="AZ295" s="41" t="s">
        <v>59</v>
      </c>
      <c r="BA295"/>
    </row>
    <row r="296" spans="1:53" ht="15" customHeight="1" x14ac:dyDescent="0.5">
      <c r="A296" s="40" t="s">
        <v>989</v>
      </c>
      <c r="B296" s="40" t="s">
        <v>990</v>
      </c>
      <c r="C296" s="41" t="s">
        <v>878</v>
      </c>
      <c r="D296" s="41" t="s">
        <v>55</v>
      </c>
      <c r="E296" s="40" t="s">
        <v>116</v>
      </c>
      <c r="F296" s="40" t="s">
        <v>991</v>
      </c>
      <c r="G296" s="40"/>
      <c r="H296" s="41" t="s">
        <v>9</v>
      </c>
      <c r="I296" s="41" t="s">
        <v>59</v>
      </c>
      <c r="J296" s="41" t="s">
        <v>9</v>
      </c>
      <c r="K296" s="45">
        <v>2</v>
      </c>
      <c r="L296" s="41" t="s">
        <v>65</v>
      </c>
      <c r="M296" s="45">
        <v>5</v>
      </c>
      <c r="N296" s="45" t="s">
        <v>992</v>
      </c>
      <c r="O296" s="41" t="s">
        <v>9</v>
      </c>
      <c r="P296" s="41" t="s">
        <v>9</v>
      </c>
      <c r="Q296" s="41" t="s">
        <v>59</v>
      </c>
      <c r="R296" s="45">
        <v>1</v>
      </c>
      <c r="S296" s="45">
        <v>1</v>
      </c>
      <c r="T296" s="45"/>
      <c r="U296" s="45"/>
      <c r="V296" s="45"/>
      <c r="W296" s="45"/>
      <c r="X296" s="45"/>
      <c r="Y296" s="41" t="s">
        <v>9</v>
      </c>
      <c r="Z296" s="41" t="s">
        <v>9</v>
      </c>
      <c r="AA296" s="45">
        <v>2</v>
      </c>
      <c r="AB296" s="41" t="s">
        <v>9</v>
      </c>
      <c r="AC296" s="41" t="s">
        <v>9</v>
      </c>
      <c r="AD296" s="41" t="s">
        <v>9</v>
      </c>
      <c r="AE296" s="41" t="s">
        <v>59</v>
      </c>
      <c r="AF296" s="41" t="s">
        <v>59</v>
      </c>
      <c r="AG296" s="41" t="s">
        <v>9</v>
      </c>
      <c r="AH296" s="41" t="s">
        <v>59</v>
      </c>
      <c r="AI296" s="41" t="s">
        <v>59</v>
      </c>
      <c r="AJ296" s="18" t="str">
        <f t="shared" si="90"/>
        <v>X</v>
      </c>
      <c r="AK296" s="41" t="s">
        <v>9</v>
      </c>
      <c r="AL296" s="41" t="s">
        <v>59</v>
      </c>
      <c r="AM296" s="41" t="s">
        <v>9</v>
      </c>
      <c r="AN296" s="41" t="s">
        <v>9</v>
      </c>
      <c r="AO296" s="41" t="s">
        <v>9</v>
      </c>
      <c r="AP296" s="41" t="s">
        <v>9</v>
      </c>
      <c r="AQ296" s="41" t="s">
        <v>9</v>
      </c>
      <c r="AR296" s="41" t="s">
        <v>9</v>
      </c>
      <c r="AS296" s="41" t="s">
        <v>9</v>
      </c>
      <c r="AT296" s="41" t="s">
        <v>9</v>
      </c>
      <c r="AU296" s="41" t="s">
        <v>9</v>
      </c>
      <c r="AV296" s="41" t="s">
        <v>9</v>
      </c>
      <c r="AW296" s="41" t="s">
        <v>9</v>
      </c>
      <c r="AX296" s="41" t="s">
        <v>9</v>
      </c>
      <c r="AY296" s="41" t="s">
        <v>59</v>
      </c>
      <c r="AZ296" s="41" t="s">
        <v>9</v>
      </c>
      <c r="BA296"/>
    </row>
    <row r="297" spans="1:53" ht="15" customHeight="1" x14ac:dyDescent="0.5">
      <c r="A297" s="40" t="s">
        <v>993</v>
      </c>
      <c r="B297" s="40" t="s">
        <v>994</v>
      </c>
      <c r="C297" s="41" t="s">
        <v>878</v>
      </c>
      <c r="D297" s="41" t="s">
        <v>83</v>
      </c>
      <c r="E297" s="40" t="s">
        <v>9</v>
      </c>
      <c r="F297" s="40" t="s">
        <v>995</v>
      </c>
      <c r="G297" s="40"/>
      <c r="H297" s="41" t="s">
        <v>9</v>
      </c>
      <c r="I297" s="41" t="s">
        <v>9</v>
      </c>
      <c r="J297" s="41" t="s">
        <v>9</v>
      </c>
      <c r="K297" s="45">
        <v>1</v>
      </c>
      <c r="L297" s="41" t="s">
        <v>97</v>
      </c>
      <c r="M297" s="45">
        <v>3</v>
      </c>
      <c r="N297" s="45" t="s">
        <v>996</v>
      </c>
      <c r="O297" s="41" t="s">
        <v>59</v>
      </c>
      <c r="P297" s="41" t="s">
        <v>9</v>
      </c>
      <c r="Q297" s="41" t="s">
        <v>9</v>
      </c>
      <c r="R297" s="45">
        <v>1</v>
      </c>
      <c r="S297" s="45">
        <v>1</v>
      </c>
      <c r="T297" s="45"/>
      <c r="U297" s="45">
        <v>1</v>
      </c>
      <c r="V297" s="45"/>
      <c r="W297" s="45"/>
      <c r="X297" s="45"/>
      <c r="Y297" s="41" t="s">
        <v>59</v>
      </c>
      <c r="Z297" s="41" t="s">
        <v>9</v>
      </c>
      <c r="AA297" s="45">
        <v>1</v>
      </c>
      <c r="AB297" s="41" t="s">
        <v>9</v>
      </c>
      <c r="AC297" s="41" t="s">
        <v>9</v>
      </c>
      <c r="AD297" s="41" t="s">
        <v>9</v>
      </c>
      <c r="AE297" s="41" t="s">
        <v>59</v>
      </c>
      <c r="AF297" s="41" t="s">
        <v>59</v>
      </c>
      <c r="AG297" s="41" t="s">
        <v>9</v>
      </c>
      <c r="AH297" s="41" t="s">
        <v>9</v>
      </c>
      <c r="AI297" s="41" t="s">
        <v>59</v>
      </c>
      <c r="AJ297" s="18" t="str">
        <f t="shared" si="90"/>
        <v/>
      </c>
      <c r="AK297" s="41" t="s">
        <v>59</v>
      </c>
      <c r="AL297" s="41" t="s">
        <v>59</v>
      </c>
      <c r="AM297" s="41" t="s">
        <v>9</v>
      </c>
      <c r="AN297" s="41" t="s">
        <v>9</v>
      </c>
      <c r="AO297" s="41" t="s">
        <v>9</v>
      </c>
      <c r="AP297" s="41" t="s">
        <v>59</v>
      </c>
      <c r="AQ297" s="41" t="s">
        <v>9</v>
      </c>
      <c r="AR297" s="41" t="s">
        <v>59</v>
      </c>
      <c r="AS297" s="41" t="s">
        <v>9</v>
      </c>
      <c r="AT297" s="41" t="s">
        <v>59</v>
      </c>
      <c r="AU297" s="41" t="s">
        <v>59</v>
      </c>
      <c r="AV297" s="41" t="s">
        <v>9</v>
      </c>
      <c r="AW297" s="41" t="s">
        <v>9</v>
      </c>
      <c r="AX297" s="41" t="s">
        <v>59</v>
      </c>
      <c r="AY297" s="41" t="s">
        <v>9</v>
      </c>
      <c r="AZ297" s="41" t="s">
        <v>59</v>
      </c>
      <c r="BA297"/>
    </row>
    <row r="298" spans="1:53" ht="15" customHeight="1" x14ac:dyDescent="0.5">
      <c r="A298" s="40" t="s">
        <v>997</v>
      </c>
      <c r="B298" s="40" t="s">
        <v>998</v>
      </c>
      <c r="C298" s="41" t="s">
        <v>878</v>
      </c>
      <c r="D298" s="41" t="s">
        <v>887</v>
      </c>
      <c r="E298" s="40" t="s">
        <v>167</v>
      </c>
      <c r="F298" s="40" t="s">
        <v>999</v>
      </c>
      <c r="G298" s="40"/>
      <c r="H298" s="41" t="s">
        <v>9</v>
      </c>
      <c r="I298" s="41" t="s">
        <v>9</v>
      </c>
      <c r="J298" s="41" t="s">
        <v>9</v>
      </c>
      <c r="K298" s="45">
        <v>2</v>
      </c>
      <c r="L298" s="41" t="s">
        <v>97</v>
      </c>
      <c r="M298" s="45">
        <v>3</v>
      </c>
      <c r="N298" s="45" t="s">
        <v>973</v>
      </c>
      <c r="O298" s="41" t="s">
        <v>9</v>
      </c>
      <c r="P298" s="41" t="s">
        <v>59</v>
      </c>
      <c r="Q298" s="41" t="s">
        <v>9</v>
      </c>
      <c r="R298" s="45"/>
      <c r="S298" s="45">
        <v>1</v>
      </c>
      <c r="T298" s="45"/>
      <c r="U298" s="45"/>
      <c r="V298" s="45"/>
      <c r="W298" s="45"/>
      <c r="X298" s="45"/>
      <c r="Y298" s="41" t="s">
        <v>9</v>
      </c>
      <c r="Z298" s="41" t="s">
        <v>9</v>
      </c>
      <c r="AA298" s="45">
        <v>1</v>
      </c>
      <c r="AB298" s="41" t="s">
        <v>59</v>
      </c>
      <c r="AC298" s="41" t="s">
        <v>9</v>
      </c>
      <c r="AD298" s="41" t="s">
        <v>9</v>
      </c>
      <c r="AE298" s="41" t="s">
        <v>59</v>
      </c>
      <c r="AF298" s="41" t="s">
        <v>59</v>
      </c>
      <c r="AG298" s="41" t="s">
        <v>9</v>
      </c>
      <c r="AH298" s="41" t="s">
        <v>9</v>
      </c>
      <c r="AI298" s="41" t="s">
        <v>59</v>
      </c>
      <c r="AJ298" s="18" t="str">
        <f t="shared" si="90"/>
        <v/>
      </c>
      <c r="AK298" s="41" t="s">
        <v>9</v>
      </c>
      <c r="AL298" s="41" t="s">
        <v>59</v>
      </c>
      <c r="AM298" s="41" t="s">
        <v>9</v>
      </c>
      <c r="AN298" s="41" t="s">
        <v>9</v>
      </c>
      <c r="AO298" s="41" t="s">
        <v>9</v>
      </c>
      <c r="AP298" s="41" t="s">
        <v>9</v>
      </c>
      <c r="AQ298" s="41" t="s">
        <v>9</v>
      </c>
      <c r="AR298" s="41" t="s">
        <v>59</v>
      </c>
      <c r="AS298" s="41" t="s">
        <v>9</v>
      </c>
      <c r="AT298" s="41" t="s">
        <v>59</v>
      </c>
      <c r="AU298" s="41" t="s">
        <v>59</v>
      </c>
      <c r="AV298" s="41" t="s">
        <v>59</v>
      </c>
      <c r="AW298" s="41" t="s">
        <v>9</v>
      </c>
      <c r="AX298" s="41" t="s">
        <v>9</v>
      </c>
      <c r="AY298" s="41" t="s">
        <v>9</v>
      </c>
      <c r="AZ298" s="41" t="s">
        <v>59</v>
      </c>
      <c r="BA298"/>
    </row>
    <row r="299" spans="1:53" ht="15" customHeight="1" x14ac:dyDescent="0.5">
      <c r="A299" s="40" t="s">
        <v>1000</v>
      </c>
      <c r="B299" s="40" t="s">
        <v>1001</v>
      </c>
      <c r="C299" s="41" t="s">
        <v>878</v>
      </c>
      <c r="D299" s="41" t="s">
        <v>62</v>
      </c>
      <c r="E299" s="40" t="s">
        <v>71</v>
      </c>
      <c r="F299" s="40" t="s">
        <v>1211</v>
      </c>
      <c r="G299" s="40"/>
      <c r="H299" s="41" t="s">
        <v>9</v>
      </c>
      <c r="I299" s="41" t="s">
        <v>9</v>
      </c>
      <c r="J299" s="41" t="s">
        <v>9</v>
      </c>
      <c r="K299" s="45">
        <v>2</v>
      </c>
      <c r="L299" s="41" t="s">
        <v>9</v>
      </c>
      <c r="M299" s="45">
        <v>0</v>
      </c>
      <c r="N299" s="45" t="s">
        <v>1002</v>
      </c>
      <c r="O299" s="41" t="s">
        <v>59</v>
      </c>
      <c r="P299" s="41" t="s">
        <v>59</v>
      </c>
      <c r="Q299" s="41" t="s">
        <v>59</v>
      </c>
      <c r="R299" s="45">
        <v>1</v>
      </c>
      <c r="S299" s="45"/>
      <c r="T299" s="45"/>
      <c r="U299" s="45"/>
      <c r="V299" s="45"/>
      <c r="W299" s="45"/>
      <c r="X299" s="45"/>
      <c r="Y299" s="41" t="s">
        <v>9</v>
      </c>
      <c r="Z299" s="41" t="s">
        <v>9</v>
      </c>
      <c r="AA299" s="45">
        <v>1</v>
      </c>
      <c r="AB299" s="41" t="s">
        <v>9</v>
      </c>
      <c r="AC299" s="41" t="s">
        <v>9</v>
      </c>
      <c r="AD299" s="41" t="s">
        <v>59</v>
      </c>
      <c r="AE299" s="41" t="s">
        <v>59</v>
      </c>
      <c r="AF299" s="41" t="s">
        <v>59</v>
      </c>
      <c r="AG299" s="41" t="s">
        <v>59</v>
      </c>
      <c r="AH299" s="41" t="s">
        <v>9</v>
      </c>
      <c r="AI299" s="41" t="s">
        <v>9</v>
      </c>
      <c r="AJ299" s="18" t="str">
        <f t="shared" si="90"/>
        <v/>
      </c>
      <c r="AK299" s="41" t="s">
        <v>9</v>
      </c>
      <c r="AL299" s="41" t="s">
        <v>9</v>
      </c>
      <c r="AM299" s="41" t="s">
        <v>9</v>
      </c>
      <c r="AN299" s="41" t="s">
        <v>9</v>
      </c>
      <c r="AO299" s="41" t="s">
        <v>59</v>
      </c>
      <c r="AP299" s="41" t="s">
        <v>9</v>
      </c>
      <c r="AQ299" s="41" t="s">
        <v>9</v>
      </c>
      <c r="AR299" s="41" t="s">
        <v>9</v>
      </c>
      <c r="AS299" s="41" t="s">
        <v>9</v>
      </c>
      <c r="AT299" s="41" t="s">
        <v>59</v>
      </c>
      <c r="AU299" s="41" t="s">
        <v>9</v>
      </c>
      <c r="AV299" s="41" t="s">
        <v>9</v>
      </c>
      <c r="AW299" s="41" t="s">
        <v>9</v>
      </c>
      <c r="AX299" s="41" t="s">
        <v>9</v>
      </c>
      <c r="AY299" s="41" t="s">
        <v>9</v>
      </c>
      <c r="AZ299" s="41" t="s">
        <v>9</v>
      </c>
      <c r="BA299"/>
    </row>
    <row r="300" spans="1:53" ht="15" customHeight="1" x14ac:dyDescent="0.5">
      <c r="A300" s="40" t="s">
        <v>1003</v>
      </c>
      <c r="B300" s="40" t="s">
        <v>1004</v>
      </c>
      <c r="C300" s="41" t="s">
        <v>878</v>
      </c>
      <c r="D300" s="41" t="s">
        <v>55</v>
      </c>
      <c r="E300" s="40" t="s">
        <v>104</v>
      </c>
      <c r="F300" s="40" t="s">
        <v>1005</v>
      </c>
      <c r="G300" s="40"/>
      <c r="H300" s="41" t="s">
        <v>9</v>
      </c>
      <c r="I300" s="41" t="s">
        <v>9</v>
      </c>
      <c r="J300" s="41" t="s">
        <v>9</v>
      </c>
      <c r="K300" s="45">
        <v>2</v>
      </c>
      <c r="L300" s="41" t="s">
        <v>65</v>
      </c>
      <c r="M300" s="45">
        <v>2</v>
      </c>
      <c r="N300" s="45" t="s">
        <v>1212</v>
      </c>
      <c r="O300" s="41" t="s">
        <v>9</v>
      </c>
      <c r="P300" s="41" t="s">
        <v>59</v>
      </c>
      <c r="Q300" s="41" t="s">
        <v>9</v>
      </c>
      <c r="R300" s="45">
        <v>1</v>
      </c>
      <c r="S300" s="45">
        <v>1</v>
      </c>
      <c r="T300" s="45"/>
      <c r="U300" s="45"/>
      <c r="V300" s="45"/>
      <c r="W300" s="45"/>
      <c r="X300" s="45"/>
      <c r="Y300" s="41" t="s">
        <v>9</v>
      </c>
      <c r="Z300" s="41" t="s">
        <v>9</v>
      </c>
      <c r="AA300" s="45">
        <v>2</v>
      </c>
      <c r="AB300" s="41" t="s">
        <v>9</v>
      </c>
      <c r="AC300" s="41" t="s">
        <v>9</v>
      </c>
      <c r="AD300" s="41" t="s">
        <v>59</v>
      </c>
      <c r="AE300" s="41" t="s">
        <v>9</v>
      </c>
      <c r="AF300" s="41" t="s">
        <v>59</v>
      </c>
      <c r="AG300" s="41" t="s">
        <v>9</v>
      </c>
      <c r="AH300" s="41" t="s">
        <v>9</v>
      </c>
      <c r="AI300" s="41" t="s">
        <v>59</v>
      </c>
      <c r="AJ300" s="18" t="str">
        <f t="shared" si="90"/>
        <v/>
      </c>
      <c r="AK300" s="41" t="s">
        <v>9</v>
      </c>
      <c r="AL300" s="41" t="s">
        <v>59</v>
      </c>
      <c r="AM300" s="41" t="s">
        <v>9</v>
      </c>
      <c r="AN300" s="41" t="s">
        <v>9</v>
      </c>
      <c r="AO300" s="41" t="s">
        <v>9</v>
      </c>
      <c r="AP300" s="41" t="s">
        <v>9</v>
      </c>
      <c r="AQ300" s="41" t="s">
        <v>9</v>
      </c>
      <c r="AR300" s="41" t="s">
        <v>9</v>
      </c>
      <c r="AS300" s="41" t="s">
        <v>9</v>
      </c>
      <c r="AT300" s="41" t="s">
        <v>59</v>
      </c>
      <c r="AU300" s="41" t="s">
        <v>9</v>
      </c>
      <c r="AV300" s="41" t="s">
        <v>59</v>
      </c>
      <c r="AW300" s="41" t="s">
        <v>9</v>
      </c>
      <c r="AX300" s="41" t="s">
        <v>9</v>
      </c>
      <c r="AY300" s="41" t="s">
        <v>9</v>
      </c>
      <c r="AZ300" s="41" t="s">
        <v>9</v>
      </c>
      <c r="BA300"/>
    </row>
    <row r="301" spans="1:53" ht="15" customHeight="1" x14ac:dyDescent="0.5">
      <c r="A301" s="40" t="s">
        <v>1213</v>
      </c>
      <c r="B301" s="40" t="s">
        <v>1214</v>
      </c>
      <c r="C301" s="41" t="s">
        <v>878</v>
      </c>
      <c r="D301" s="41" t="s">
        <v>887</v>
      </c>
      <c r="E301" s="40" t="s">
        <v>116</v>
      </c>
      <c r="F301" s="40" t="s">
        <v>1006</v>
      </c>
      <c r="G301" s="40"/>
      <c r="H301" s="41" t="s">
        <v>9</v>
      </c>
      <c r="I301" s="41" t="s">
        <v>9</v>
      </c>
      <c r="J301" s="41" t="s">
        <v>59</v>
      </c>
      <c r="K301" s="45">
        <v>4</v>
      </c>
      <c r="L301" s="41" t="s">
        <v>65</v>
      </c>
      <c r="M301" s="45">
        <v>2</v>
      </c>
      <c r="N301" s="45" t="s">
        <v>967</v>
      </c>
      <c r="O301" s="41" t="s">
        <v>59</v>
      </c>
      <c r="P301" s="41" t="s">
        <v>9</v>
      </c>
      <c r="Q301" s="41" t="s">
        <v>9</v>
      </c>
      <c r="R301" s="45"/>
      <c r="S301" s="45">
        <v>1</v>
      </c>
      <c r="T301" s="45"/>
      <c r="U301" s="45">
        <v>1</v>
      </c>
      <c r="V301" s="45"/>
      <c r="W301" s="45"/>
      <c r="X301" s="45"/>
      <c r="Y301" s="41" t="s">
        <v>9</v>
      </c>
      <c r="Z301" s="41" t="s">
        <v>9</v>
      </c>
      <c r="AA301" s="45">
        <v>2</v>
      </c>
      <c r="AB301" s="41" t="s">
        <v>9</v>
      </c>
      <c r="AC301" s="41" t="s">
        <v>9</v>
      </c>
      <c r="AD301" s="41" t="s">
        <v>9</v>
      </c>
      <c r="AE301" s="41" t="s">
        <v>9</v>
      </c>
      <c r="AF301" s="41" t="s">
        <v>9</v>
      </c>
      <c r="AG301" s="41" t="s">
        <v>9</v>
      </c>
      <c r="AH301" s="41" t="s">
        <v>9</v>
      </c>
      <c r="AI301" s="41" t="s">
        <v>59</v>
      </c>
      <c r="AJ301" s="18" t="str">
        <f t="shared" si="90"/>
        <v/>
      </c>
      <c r="AK301" s="41" t="s">
        <v>9</v>
      </c>
      <c r="AL301" s="41" t="s">
        <v>59</v>
      </c>
      <c r="AM301" s="41" t="s">
        <v>9</v>
      </c>
      <c r="AN301" s="41" t="s">
        <v>9</v>
      </c>
      <c r="AO301" s="41" t="s">
        <v>9</v>
      </c>
      <c r="AP301" s="41" t="s">
        <v>59</v>
      </c>
      <c r="AQ301" s="41" t="s">
        <v>59</v>
      </c>
      <c r="AR301" s="41" t="s">
        <v>9</v>
      </c>
      <c r="AS301" s="41" t="s">
        <v>9</v>
      </c>
      <c r="AT301" s="41" t="s">
        <v>59</v>
      </c>
      <c r="AU301" s="41" t="s">
        <v>9</v>
      </c>
      <c r="AV301" s="41" t="s">
        <v>9</v>
      </c>
      <c r="AW301" s="41" t="s">
        <v>9</v>
      </c>
      <c r="AX301" s="41" t="s">
        <v>59</v>
      </c>
      <c r="AY301" s="41" t="s">
        <v>9</v>
      </c>
      <c r="AZ301" s="41" t="s">
        <v>9</v>
      </c>
      <c r="BA301"/>
    </row>
    <row r="302" spans="1:53" ht="15" customHeight="1" x14ac:dyDescent="0.5">
      <c r="A302" s="40" t="s">
        <v>1007</v>
      </c>
      <c r="B302" s="40" t="s">
        <v>1008</v>
      </c>
      <c r="C302" s="41" t="s">
        <v>878</v>
      </c>
      <c r="D302" s="41" t="s">
        <v>83</v>
      </c>
      <c r="E302" s="40" t="s">
        <v>9</v>
      </c>
      <c r="F302" s="40" t="s">
        <v>1009</v>
      </c>
      <c r="G302" s="40"/>
      <c r="H302" s="41" t="s">
        <v>9</v>
      </c>
      <c r="I302" s="41" t="s">
        <v>9</v>
      </c>
      <c r="J302" s="41" t="s">
        <v>59</v>
      </c>
      <c r="K302" s="45">
        <v>5</v>
      </c>
      <c r="L302" s="41" t="s">
        <v>65</v>
      </c>
      <c r="M302" s="45">
        <v>2</v>
      </c>
      <c r="N302" s="45" t="s">
        <v>1010</v>
      </c>
      <c r="O302" s="41" t="s">
        <v>59</v>
      </c>
      <c r="P302" s="41" t="s">
        <v>59</v>
      </c>
      <c r="Q302" s="41" t="s">
        <v>9</v>
      </c>
      <c r="R302" s="45"/>
      <c r="S302" s="45"/>
      <c r="T302" s="45"/>
      <c r="U302" s="45">
        <v>1</v>
      </c>
      <c r="V302" s="45"/>
      <c r="W302" s="45">
        <v>1</v>
      </c>
      <c r="X302" s="45"/>
      <c r="Y302" s="41" t="s">
        <v>9</v>
      </c>
      <c r="Z302" s="41" t="s">
        <v>9</v>
      </c>
      <c r="AA302" s="45">
        <v>2</v>
      </c>
      <c r="AB302" s="41" t="s">
        <v>9</v>
      </c>
      <c r="AC302" s="41" t="s">
        <v>9</v>
      </c>
      <c r="AD302" s="41" t="s">
        <v>9</v>
      </c>
      <c r="AE302" s="41" t="s">
        <v>9</v>
      </c>
      <c r="AF302" s="41" t="s">
        <v>9</v>
      </c>
      <c r="AG302" s="41" t="s">
        <v>59</v>
      </c>
      <c r="AH302" s="41" t="s">
        <v>9</v>
      </c>
      <c r="AI302" s="41" t="s">
        <v>9</v>
      </c>
      <c r="AJ302" s="18" t="str">
        <f t="shared" si="90"/>
        <v/>
      </c>
      <c r="AK302" s="41" t="s">
        <v>9</v>
      </c>
      <c r="AL302" s="41" t="s">
        <v>59</v>
      </c>
      <c r="AM302" s="41" t="s">
        <v>9</v>
      </c>
      <c r="AN302" s="41" t="s">
        <v>9</v>
      </c>
      <c r="AO302" s="41" t="s">
        <v>9</v>
      </c>
      <c r="AP302" s="41" t="s">
        <v>9</v>
      </c>
      <c r="AQ302" s="41" t="s">
        <v>59</v>
      </c>
      <c r="AR302" s="41" t="s">
        <v>9</v>
      </c>
      <c r="AS302" s="41" t="s">
        <v>9</v>
      </c>
      <c r="AT302" s="41" t="s">
        <v>9</v>
      </c>
      <c r="AU302" s="41" t="s">
        <v>9</v>
      </c>
      <c r="AV302" s="41" t="s">
        <v>9</v>
      </c>
      <c r="AW302" s="41" t="s">
        <v>9</v>
      </c>
      <c r="AX302" s="41" t="s">
        <v>59</v>
      </c>
      <c r="AY302" s="41" t="s">
        <v>9</v>
      </c>
      <c r="AZ302" s="41" t="s">
        <v>9</v>
      </c>
      <c r="BA302"/>
    </row>
    <row r="303" spans="1:53" ht="15" customHeight="1" x14ac:dyDescent="0.5">
      <c r="A303" s="40" t="s">
        <v>1011</v>
      </c>
      <c r="B303" s="40" t="s">
        <v>1012</v>
      </c>
      <c r="C303" s="41" t="s">
        <v>878</v>
      </c>
      <c r="D303" s="41" t="s">
        <v>55</v>
      </c>
      <c r="E303" s="40" t="s">
        <v>104</v>
      </c>
      <c r="F303" s="40" t="s">
        <v>1013</v>
      </c>
      <c r="G303" s="40"/>
      <c r="H303" s="41" t="s">
        <v>9</v>
      </c>
      <c r="I303" s="41" t="s">
        <v>9</v>
      </c>
      <c r="J303" s="41" t="s">
        <v>9</v>
      </c>
      <c r="K303" s="45">
        <v>6</v>
      </c>
      <c r="L303" s="41" t="s">
        <v>65</v>
      </c>
      <c r="M303" s="45">
        <v>2</v>
      </c>
      <c r="N303" s="45" t="s">
        <v>1215</v>
      </c>
      <c r="O303" s="41" t="s">
        <v>9</v>
      </c>
      <c r="P303" s="41" t="s">
        <v>9</v>
      </c>
      <c r="Q303" s="41" t="s">
        <v>59</v>
      </c>
      <c r="R303" s="45"/>
      <c r="S303" s="45"/>
      <c r="T303" s="45">
        <v>1</v>
      </c>
      <c r="U303" s="45"/>
      <c r="V303" s="45"/>
      <c r="W303" s="45"/>
      <c r="X303" s="45">
        <v>1</v>
      </c>
      <c r="Y303" s="41" t="s">
        <v>9</v>
      </c>
      <c r="Z303" s="41" t="s">
        <v>9</v>
      </c>
      <c r="AA303" s="45">
        <v>2</v>
      </c>
      <c r="AB303" s="41" t="s">
        <v>9</v>
      </c>
      <c r="AC303" s="41" t="s">
        <v>9</v>
      </c>
      <c r="AD303" s="41" t="s">
        <v>9</v>
      </c>
      <c r="AE303" s="41" t="s">
        <v>9</v>
      </c>
      <c r="AF303" s="41" t="s">
        <v>9</v>
      </c>
      <c r="AG303" s="41" t="s">
        <v>9</v>
      </c>
      <c r="AH303" s="41" t="s">
        <v>9</v>
      </c>
      <c r="AI303" s="41" t="s">
        <v>9</v>
      </c>
      <c r="AJ303" s="18" t="str">
        <f t="shared" si="90"/>
        <v/>
      </c>
      <c r="AK303" s="41" t="s">
        <v>9</v>
      </c>
      <c r="AL303" s="41" t="s">
        <v>59</v>
      </c>
      <c r="AM303" s="41" t="s">
        <v>9</v>
      </c>
      <c r="AN303" s="41" t="s">
        <v>59</v>
      </c>
      <c r="AO303" s="41" t="s">
        <v>9</v>
      </c>
      <c r="AP303" s="41" t="s">
        <v>9</v>
      </c>
      <c r="AQ303" s="41" t="s">
        <v>59</v>
      </c>
      <c r="AR303" s="41" t="s">
        <v>9</v>
      </c>
      <c r="AS303" s="41" t="s">
        <v>59</v>
      </c>
      <c r="AT303" s="41" t="s">
        <v>9</v>
      </c>
      <c r="AU303" s="41" t="s">
        <v>9</v>
      </c>
      <c r="AV303" s="41" t="s">
        <v>9</v>
      </c>
      <c r="AW303" s="41" t="s">
        <v>9</v>
      </c>
      <c r="AX303" s="41" t="s">
        <v>9</v>
      </c>
      <c r="AY303" s="41" t="s">
        <v>59</v>
      </c>
      <c r="AZ303" s="41" t="s">
        <v>9</v>
      </c>
      <c r="BA303"/>
    </row>
    <row r="304" spans="1:53" ht="15" customHeight="1" x14ac:dyDescent="0.5">
      <c r="A304" s="40" t="s">
        <v>1201</v>
      </c>
      <c r="B304" s="40" t="s">
        <v>1014</v>
      </c>
      <c r="C304" s="41" t="s">
        <v>878</v>
      </c>
      <c r="D304" s="41" t="s">
        <v>55</v>
      </c>
      <c r="E304" s="40" t="s">
        <v>116</v>
      </c>
      <c r="F304" s="40" t="s">
        <v>1015</v>
      </c>
      <c r="G304" s="40"/>
      <c r="H304" s="41" t="s">
        <v>9</v>
      </c>
      <c r="I304" s="41" t="s">
        <v>9</v>
      </c>
      <c r="J304" s="41" t="s">
        <v>9</v>
      </c>
      <c r="K304" s="45">
        <v>3</v>
      </c>
      <c r="L304" s="41" t="s">
        <v>73</v>
      </c>
      <c r="M304" s="45">
        <v>2</v>
      </c>
      <c r="N304" s="45" t="s">
        <v>893</v>
      </c>
      <c r="O304" s="41" t="s">
        <v>59</v>
      </c>
      <c r="P304" s="41" t="s">
        <v>9</v>
      </c>
      <c r="Q304" s="41" t="s">
        <v>9</v>
      </c>
      <c r="R304" s="45"/>
      <c r="S304" s="45"/>
      <c r="T304" s="45"/>
      <c r="U304" s="45">
        <v>1</v>
      </c>
      <c r="V304" s="45"/>
      <c r="W304" s="45">
        <v>1</v>
      </c>
      <c r="X304" s="45"/>
      <c r="Y304" s="41" t="s">
        <v>9</v>
      </c>
      <c r="Z304" s="41" t="s">
        <v>9</v>
      </c>
      <c r="AA304" s="45">
        <v>2</v>
      </c>
      <c r="AB304" s="41" t="s">
        <v>9</v>
      </c>
      <c r="AC304" s="41" t="s">
        <v>9</v>
      </c>
      <c r="AD304" s="41" t="s">
        <v>9</v>
      </c>
      <c r="AE304" s="41" t="s">
        <v>9</v>
      </c>
      <c r="AF304" s="41" t="s">
        <v>59</v>
      </c>
      <c r="AG304" s="41" t="s">
        <v>9</v>
      </c>
      <c r="AH304" s="41" t="s">
        <v>9</v>
      </c>
      <c r="AI304" s="41" t="s">
        <v>9</v>
      </c>
      <c r="AJ304" s="18" t="str">
        <f t="shared" si="90"/>
        <v/>
      </c>
      <c r="AK304" s="41" t="s">
        <v>9</v>
      </c>
      <c r="AL304" s="41" t="s">
        <v>9</v>
      </c>
      <c r="AM304" s="41" t="s">
        <v>9</v>
      </c>
      <c r="AN304" s="41" t="s">
        <v>9</v>
      </c>
      <c r="AO304" s="41" t="s">
        <v>9</v>
      </c>
      <c r="AP304" s="41" t="s">
        <v>59</v>
      </c>
      <c r="AQ304" s="41" t="s">
        <v>59</v>
      </c>
      <c r="AR304" s="41" t="s">
        <v>9</v>
      </c>
      <c r="AS304" s="41" t="s">
        <v>9</v>
      </c>
      <c r="AT304" s="41" t="s">
        <v>9</v>
      </c>
      <c r="AU304" s="41" t="s">
        <v>59</v>
      </c>
      <c r="AV304" s="41" t="s">
        <v>9</v>
      </c>
      <c r="AW304" s="41" t="s">
        <v>9</v>
      </c>
      <c r="AX304" s="41" t="s">
        <v>59</v>
      </c>
      <c r="AY304" s="41" t="s">
        <v>9</v>
      </c>
      <c r="AZ304" s="41" t="s">
        <v>9</v>
      </c>
      <c r="BA304"/>
    </row>
    <row r="305" spans="1:53" ht="15" customHeight="1" x14ac:dyDescent="0.5">
      <c r="A305" s="40" t="s">
        <v>1016</v>
      </c>
      <c r="B305" s="40" t="s">
        <v>1017</v>
      </c>
      <c r="C305" s="41" t="s">
        <v>878</v>
      </c>
      <c r="D305" s="41" t="s">
        <v>55</v>
      </c>
      <c r="E305" s="40" t="s">
        <v>10</v>
      </c>
      <c r="F305" s="40" t="s">
        <v>1018</v>
      </c>
      <c r="G305" s="40"/>
      <c r="H305" s="41" t="s">
        <v>9</v>
      </c>
      <c r="I305" s="41" t="s">
        <v>9</v>
      </c>
      <c r="J305" s="41" t="s">
        <v>9</v>
      </c>
      <c r="K305" s="45">
        <v>4</v>
      </c>
      <c r="L305" s="41" t="s">
        <v>85</v>
      </c>
      <c r="M305" s="45">
        <v>3</v>
      </c>
      <c r="N305" s="45" t="s">
        <v>917</v>
      </c>
      <c r="O305" s="41" t="s">
        <v>59</v>
      </c>
      <c r="P305" s="41" t="s">
        <v>9</v>
      </c>
      <c r="Q305" s="41" t="s">
        <v>9</v>
      </c>
      <c r="R305" s="45">
        <v>1</v>
      </c>
      <c r="S305" s="45"/>
      <c r="T305" s="45"/>
      <c r="U305" s="45">
        <v>1</v>
      </c>
      <c r="V305" s="45"/>
      <c r="W305" s="45">
        <v>1</v>
      </c>
      <c r="X305" s="45"/>
      <c r="Y305" s="41" t="s">
        <v>9</v>
      </c>
      <c r="Z305" s="41" t="s">
        <v>9</v>
      </c>
      <c r="AA305" s="45">
        <v>3</v>
      </c>
      <c r="AB305" s="41" t="s">
        <v>9</v>
      </c>
      <c r="AC305" s="41" t="s">
        <v>9</v>
      </c>
      <c r="AD305" s="41" t="s">
        <v>9</v>
      </c>
      <c r="AE305" s="41" t="s">
        <v>9</v>
      </c>
      <c r="AF305" s="41" t="s">
        <v>9</v>
      </c>
      <c r="AG305" s="41" t="s">
        <v>9</v>
      </c>
      <c r="AH305" s="41" t="s">
        <v>9</v>
      </c>
      <c r="AI305" s="41" t="s">
        <v>9</v>
      </c>
      <c r="AJ305" s="18" t="str">
        <f t="shared" si="90"/>
        <v/>
      </c>
      <c r="AK305" s="41" t="s">
        <v>9</v>
      </c>
      <c r="AL305" s="41" t="s">
        <v>9</v>
      </c>
      <c r="AM305" s="41" t="s">
        <v>9</v>
      </c>
      <c r="AN305" s="41" t="s">
        <v>9</v>
      </c>
      <c r="AO305" s="41" t="s">
        <v>9</v>
      </c>
      <c r="AP305" s="41" t="s">
        <v>59</v>
      </c>
      <c r="AQ305" s="41" t="s">
        <v>9</v>
      </c>
      <c r="AR305" s="41" t="s">
        <v>9</v>
      </c>
      <c r="AS305" s="41" t="s">
        <v>9</v>
      </c>
      <c r="AT305" s="41" t="s">
        <v>59</v>
      </c>
      <c r="AU305" s="41" t="s">
        <v>9</v>
      </c>
      <c r="AV305" s="41" t="s">
        <v>9</v>
      </c>
      <c r="AW305" s="41" t="s">
        <v>9</v>
      </c>
      <c r="AX305" s="41" t="s">
        <v>59</v>
      </c>
      <c r="AY305" s="41" t="s">
        <v>9</v>
      </c>
      <c r="AZ305" s="41" t="s">
        <v>59</v>
      </c>
      <c r="BA305"/>
    </row>
    <row r="306" spans="1:53" ht="15" customHeight="1" x14ac:dyDescent="0.5">
      <c r="A306" s="40" t="s">
        <v>1019</v>
      </c>
      <c r="B306" s="40" t="s">
        <v>1020</v>
      </c>
      <c r="C306" s="41" t="s">
        <v>878</v>
      </c>
      <c r="D306" s="41" t="s">
        <v>55</v>
      </c>
      <c r="E306" s="40" t="s">
        <v>116</v>
      </c>
      <c r="F306" s="40" t="s">
        <v>1021</v>
      </c>
      <c r="G306" s="40"/>
      <c r="H306" s="41" t="s">
        <v>59</v>
      </c>
      <c r="I306" s="41" t="s">
        <v>9</v>
      </c>
      <c r="J306" s="41" t="s">
        <v>9</v>
      </c>
      <c r="K306" s="45">
        <v>1</v>
      </c>
      <c r="L306" s="41" t="s">
        <v>58</v>
      </c>
      <c r="M306" s="45">
        <v>3</v>
      </c>
      <c r="N306" s="45" t="s">
        <v>1022</v>
      </c>
      <c r="O306" s="41" t="s">
        <v>59</v>
      </c>
      <c r="P306" s="41" t="s">
        <v>59</v>
      </c>
      <c r="Q306" s="41" t="s">
        <v>59</v>
      </c>
      <c r="R306" s="45">
        <v>1</v>
      </c>
      <c r="S306" s="45"/>
      <c r="T306" s="45">
        <v>1</v>
      </c>
      <c r="U306" s="45"/>
      <c r="V306" s="45">
        <v>1</v>
      </c>
      <c r="W306" s="45"/>
      <c r="X306" s="45"/>
      <c r="Y306" s="41" t="s">
        <v>59</v>
      </c>
      <c r="Z306" s="41" t="s">
        <v>9</v>
      </c>
      <c r="AA306" s="45">
        <v>1</v>
      </c>
      <c r="AB306" s="41" t="s">
        <v>9</v>
      </c>
      <c r="AC306" s="41" t="s">
        <v>9</v>
      </c>
      <c r="AD306" s="41" t="s">
        <v>9</v>
      </c>
      <c r="AE306" s="41" t="s">
        <v>9</v>
      </c>
      <c r="AF306" s="41" t="s">
        <v>59</v>
      </c>
      <c r="AG306" s="41" t="s">
        <v>59</v>
      </c>
      <c r="AH306" s="41" t="s">
        <v>9</v>
      </c>
      <c r="AI306" s="41" t="s">
        <v>9</v>
      </c>
      <c r="AJ306" s="18" t="str">
        <f t="shared" si="90"/>
        <v/>
      </c>
      <c r="AK306" s="41" t="s">
        <v>59</v>
      </c>
      <c r="AL306" s="41" t="s">
        <v>9</v>
      </c>
      <c r="AM306" s="41" t="s">
        <v>59</v>
      </c>
      <c r="AN306" s="41" t="s">
        <v>59</v>
      </c>
      <c r="AO306" s="41" t="s">
        <v>9</v>
      </c>
      <c r="AP306" s="41" t="s">
        <v>9</v>
      </c>
      <c r="AQ306" s="41" t="s">
        <v>9</v>
      </c>
      <c r="AR306" s="41" t="s">
        <v>59</v>
      </c>
      <c r="AS306" s="41" t="s">
        <v>9</v>
      </c>
      <c r="AT306" s="41" t="s">
        <v>9</v>
      </c>
      <c r="AU306" s="41" t="s">
        <v>9</v>
      </c>
      <c r="AV306" s="41" t="s">
        <v>9</v>
      </c>
      <c r="AW306" s="41" t="s">
        <v>59</v>
      </c>
      <c r="AX306" s="41" t="s">
        <v>9</v>
      </c>
      <c r="AY306" s="41" t="s">
        <v>9</v>
      </c>
      <c r="AZ306" s="41" t="s">
        <v>9</v>
      </c>
      <c r="BA306"/>
    </row>
    <row r="307" spans="1:53" ht="15" customHeight="1" x14ac:dyDescent="0.5">
      <c r="A307" s="40" t="s">
        <v>1023</v>
      </c>
      <c r="B307" s="40" t="s">
        <v>1024</v>
      </c>
      <c r="C307" s="41" t="s">
        <v>878</v>
      </c>
      <c r="D307" s="41" t="s">
        <v>55</v>
      </c>
      <c r="E307" s="40" t="s">
        <v>10</v>
      </c>
      <c r="F307" s="40" t="s">
        <v>1025</v>
      </c>
      <c r="G307" s="40"/>
      <c r="H307" s="41" t="s">
        <v>9</v>
      </c>
      <c r="I307" s="41" t="s">
        <v>9</v>
      </c>
      <c r="J307" s="41" t="s">
        <v>9</v>
      </c>
      <c r="K307" s="45">
        <v>9</v>
      </c>
      <c r="L307" s="41" t="s">
        <v>73</v>
      </c>
      <c r="M307" s="45">
        <v>1</v>
      </c>
      <c r="N307" s="45" t="s">
        <v>1026</v>
      </c>
      <c r="O307" s="41" t="s">
        <v>9</v>
      </c>
      <c r="P307" s="41" t="s">
        <v>9</v>
      </c>
      <c r="Q307" s="41" t="s">
        <v>59</v>
      </c>
      <c r="R307" s="45">
        <v>1</v>
      </c>
      <c r="S307" s="45"/>
      <c r="T307" s="45">
        <v>2</v>
      </c>
      <c r="U307" s="45"/>
      <c r="V307" s="45"/>
      <c r="W307" s="45"/>
      <c r="X307" s="45"/>
      <c r="Y307" s="41" t="s">
        <v>9</v>
      </c>
      <c r="Z307" s="41" t="s">
        <v>9</v>
      </c>
      <c r="AA307" s="45">
        <v>3</v>
      </c>
      <c r="AB307" s="41" t="s">
        <v>9</v>
      </c>
      <c r="AC307" s="41" t="s">
        <v>9</v>
      </c>
      <c r="AD307" s="41" t="s">
        <v>9</v>
      </c>
      <c r="AE307" s="41" t="s">
        <v>9</v>
      </c>
      <c r="AF307" s="41" t="s">
        <v>9</v>
      </c>
      <c r="AG307" s="41" t="s">
        <v>9</v>
      </c>
      <c r="AH307" s="41" t="s">
        <v>9</v>
      </c>
      <c r="AI307" s="41" t="s">
        <v>9</v>
      </c>
      <c r="AJ307" s="18" t="str">
        <f t="shared" si="90"/>
        <v/>
      </c>
      <c r="AK307" s="41" t="s">
        <v>59</v>
      </c>
      <c r="AL307" s="41" t="s">
        <v>9</v>
      </c>
      <c r="AM307" s="41" t="s">
        <v>9</v>
      </c>
      <c r="AN307" s="41" t="s">
        <v>59</v>
      </c>
      <c r="AO307" s="41" t="s">
        <v>9</v>
      </c>
      <c r="AP307" s="41" t="s">
        <v>9</v>
      </c>
      <c r="AQ307" s="41" t="s">
        <v>59</v>
      </c>
      <c r="AR307" s="41" t="s">
        <v>9</v>
      </c>
      <c r="AS307" s="41" t="s">
        <v>9</v>
      </c>
      <c r="AT307" s="41" t="s">
        <v>9</v>
      </c>
      <c r="AU307" s="41" t="s">
        <v>59</v>
      </c>
      <c r="AV307" s="41" t="s">
        <v>9</v>
      </c>
      <c r="AW307" s="41" t="s">
        <v>9</v>
      </c>
      <c r="AX307" s="41" t="s">
        <v>9</v>
      </c>
      <c r="AY307" s="41" t="s">
        <v>59</v>
      </c>
      <c r="AZ307" s="41" t="s">
        <v>9</v>
      </c>
      <c r="BA307"/>
    </row>
    <row r="308" spans="1:53" ht="15" customHeight="1" x14ac:dyDescent="0.5">
      <c r="A308" s="40" t="s">
        <v>1027</v>
      </c>
      <c r="B308" s="40" t="s">
        <v>1028</v>
      </c>
      <c r="C308" s="41" t="s">
        <v>878</v>
      </c>
      <c r="D308" s="41" t="s">
        <v>55</v>
      </c>
      <c r="E308" s="40" t="s">
        <v>10</v>
      </c>
      <c r="F308" s="40" t="s">
        <v>1029</v>
      </c>
      <c r="G308" s="40"/>
      <c r="H308" s="41" t="s">
        <v>9</v>
      </c>
      <c r="I308" s="41" t="s">
        <v>9</v>
      </c>
      <c r="J308" s="41" t="s">
        <v>9</v>
      </c>
      <c r="K308" s="45">
        <v>5</v>
      </c>
      <c r="L308" s="41" t="s">
        <v>85</v>
      </c>
      <c r="M308" s="45">
        <v>2</v>
      </c>
      <c r="N308" s="45" t="s">
        <v>1002</v>
      </c>
      <c r="O308" s="41" t="s">
        <v>59</v>
      </c>
      <c r="P308" s="41" t="s">
        <v>9</v>
      </c>
      <c r="Q308" s="41" t="s">
        <v>9</v>
      </c>
      <c r="R308" s="45"/>
      <c r="S308" s="45"/>
      <c r="T308" s="45"/>
      <c r="U308" s="45">
        <v>1</v>
      </c>
      <c r="V308" s="45"/>
      <c r="W308" s="45">
        <v>1</v>
      </c>
      <c r="X308" s="45"/>
      <c r="Y308" s="41" t="s">
        <v>9</v>
      </c>
      <c r="Z308" s="41" t="s">
        <v>9</v>
      </c>
      <c r="AA308" s="45">
        <v>2</v>
      </c>
      <c r="AB308" s="41" t="s">
        <v>9</v>
      </c>
      <c r="AC308" s="41" t="s">
        <v>9</v>
      </c>
      <c r="AD308" s="41" t="s">
        <v>59</v>
      </c>
      <c r="AE308" s="41" t="s">
        <v>9</v>
      </c>
      <c r="AF308" s="41" t="s">
        <v>9</v>
      </c>
      <c r="AG308" s="41" t="s">
        <v>9</v>
      </c>
      <c r="AH308" s="41" t="s">
        <v>9</v>
      </c>
      <c r="AI308" s="41" t="s">
        <v>9</v>
      </c>
      <c r="AJ308" s="18" t="str">
        <f t="shared" si="90"/>
        <v/>
      </c>
      <c r="AK308" s="41" t="s">
        <v>9</v>
      </c>
      <c r="AL308" s="41" t="s">
        <v>9</v>
      </c>
      <c r="AM308" s="41" t="s">
        <v>9</v>
      </c>
      <c r="AN308" s="41" t="s">
        <v>9</v>
      </c>
      <c r="AO308" s="41" t="s">
        <v>9</v>
      </c>
      <c r="AP308" s="41" t="s">
        <v>59</v>
      </c>
      <c r="AQ308" s="41" t="s">
        <v>9</v>
      </c>
      <c r="AR308" s="41" t="s">
        <v>9</v>
      </c>
      <c r="AS308" s="41" t="s">
        <v>9</v>
      </c>
      <c r="AT308" s="41" t="s">
        <v>59</v>
      </c>
      <c r="AU308" s="41" t="s">
        <v>9</v>
      </c>
      <c r="AV308" s="41" t="s">
        <v>9</v>
      </c>
      <c r="AW308" s="41" t="s">
        <v>9</v>
      </c>
      <c r="AX308" s="41" t="s">
        <v>59</v>
      </c>
      <c r="AY308" s="41" t="s">
        <v>9</v>
      </c>
      <c r="AZ308" s="41" t="s">
        <v>59</v>
      </c>
      <c r="BA308"/>
    </row>
    <row r="309" spans="1:53" ht="15" customHeight="1" x14ac:dyDescent="0.5">
      <c r="A309" s="40" t="s">
        <v>1030</v>
      </c>
      <c r="B309" s="40" t="s">
        <v>1031</v>
      </c>
      <c r="C309" s="41" t="s">
        <v>878</v>
      </c>
      <c r="D309" s="41" t="s">
        <v>55</v>
      </c>
      <c r="E309" s="40" t="s">
        <v>116</v>
      </c>
      <c r="F309" s="40" t="s">
        <v>1032</v>
      </c>
      <c r="G309" s="40"/>
      <c r="H309" s="41" t="s">
        <v>59</v>
      </c>
      <c r="I309" s="41" t="s">
        <v>9</v>
      </c>
      <c r="J309" s="41" t="s">
        <v>9</v>
      </c>
      <c r="K309" s="45">
        <v>7</v>
      </c>
      <c r="L309" s="41" t="s">
        <v>97</v>
      </c>
      <c r="M309" s="45">
        <v>2</v>
      </c>
      <c r="N309" s="45" t="s">
        <v>967</v>
      </c>
      <c r="O309" s="41" t="s">
        <v>9</v>
      </c>
      <c r="P309" s="41" t="s">
        <v>9</v>
      </c>
      <c r="Q309" s="41" t="s">
        <v>59</v>
      </c>
      <c r="R309" s="45"/>
      <c r="S309" s="45"/>
      <c r="T309" s="45">
        <v>3</v>
      </c>
      <c r="U309" s="45"/>
      <c r="V309" s="45"/>
      <c r="W309" s="45"/>
      <c r="X309" s="45"/>
      <c r="Y309" s="41" t="s">
        <v>9</v>
      </c>
      <c r="Z309" s="41" t="s">
        <v>9</v>
      </c>
      <c r="AA309" s="45">
        <v>3</v>
      </c>
      <c r="AB309" s="41" t="s">
        <v>9</v>
      </c>
      <c r="AC309" s="41" t="s">
        <v>9</v>
      </c>
      <c r="AD309" s="41" t="s">
        <v>9</v>
      </c>
      <c r="AE309" s="41" t="s">
        <v>9</v>
      </c>
      <c r="AF309" s="41" t="s">
        <v>9</v>
      </c>
      <c r="AG309" s="41" t="s">
        <v>9</v>
      </c>
      <c r="AH309" s="41" t="s">
        <v>9</v>
      </c>
      <c r="AI309" s="41" t="s">
        <v>9</v>
      </c>
      <c r="AJ309" s="18" t="str">
        <f t="shared" si="90"/>
        <v/>
      </c>
      <c r="AK309" s="41" t="s">
        <v>59</v>
      </c>
      <c r="AL309" s="41" t="s">
        <v>59</v>
      </c>
      <c r="AM309" s="41" t="s">
        <v>59</v>
      </c>
      <c r="AN309" s="41" t="s">
        <v>59</v>
      </c>
      <c r="AO309" s="41" t="s">
        <v>9</v>
      </c>
      <c r="AP309" s="41" t="s">
        <v>9</v>
      </c>
      <c r="AQ309" s="41" t="s">
        <v>59</v>
      </c>
      <c r="AR309" s="41" t="s">
        <v>59</v>
      </c>
      <c r="AS309" s="41" t="s">
        <v>9</v>
      </c>
      <c r="AT309" s="41" t="s">
        <v>59</v>
      </c>
      <c r="AU309" s="41" t="s">
        <v>59</v>
      </c>
      <c r="AV309" s="41" t="s">
        <v>9</v>
      </c>
      <c r="AW309" s="41" t="s">
        <v>9</v>
      </c>
      <c r="AX309" s="41" t="s">
        <v>9</v>
      </c>
      <c r="AY309" s="41" t="s">
        <v>59</v>
      </c>
      <c r="AZ309" s="41" t="s">
        <v>59</v>
      </c>
      <c r="BA309"/>
    </row>
    <row r="310" spans="1:53" ht="15" customHeight="1" x14ac:dyDescent="0.5">
      <c r="A310" s="40" t="s">
        <v>1033</v>
      </c>
      <c r="B310" s="40" t="s">
        <v>1034</v>
      </c>
      <c r="C310" s="41" t="s">
        <v>878</v>
      </c>
      <c r="D310" s="41" t="s">
        <v>887</v>
      </c>
      <c r="E310" s="40" t="s">
        <v>104</v>
      </c>
      <c r="F310" s="40" t="s">
        <v>1035</v>
      </c>
      <c r="G310" s="40"/>
      <c r="H310" s="41" t="s">
        <v>9</v>
      </c>
      <c r="I310" s="41" t="s">
        <v>9</v>
      </c>
      <c r="J310" s="41" t="s">
        <v>9</v>
      </c>
      <c r="K310" s="45">
        <v>4</v>
      </c>
      <c r="L310" s="41" t="s">
        <v>73</v>
      </c>
      <c r="M310" s="45">
        <v>2</v>
      </c>
      <c r="N310" s="45" t="s">
        <v>1036</v>
      </c>
      <c r="O310" s="41" t="s">
        <v>9</v>
      </c>
      <c r="P310" s="41" t="s">
        <v>9</v>
      </c>
      <c r="Q310" s="41" t="s">
        <v>59</v>
      </c>
      <c r="R310" s="45">
        <v>1</v>
      </c>
      <c r="S310" s="45"/>
      <c r="T310" s="45">
        <v>1</v>
      </c>
      <c r="U310" s="45"/>
      <c r="V310" s="45"/>
      <c r="W310" s="45"/>
      <c r="X310" s="45"/>
      <c r="Y310" s="41" t="s">
        <v>9</v>
      </c>
      <c r="Z310" s="41" t="s">
        <v>9</v>
      </c>
      <c r="AA310" s="45">
        <v>2</v>
      </c>
      <c r="AB310" s="41" t="s">
        <v>9</v>
      </c>
      <c r="AC310" s="41" t="s">
        <v>9</v>
      </c>
      <c r="AD310" s="41" t="s">
        <v>9</v>
      </c>
      <c r="AE310" s="41" t="s">
        <v>9</v>
      </c>
      <c r="AF310" s="41" t="s">
        <v>9</v>
      </c>
      <c r="AG310" s="41" t="s">
        <v>9</v>
      </c>
      <c r="AH310" s="41" t="s">
        <v>9</v>
      </c>
      <c r="AI310" s="41" t="s">
        <v>9</v>
      </c>
      <c r="AJ310" s="18" t="str">
        <f t="shared" si="90"/>
        <v/>
      </c>
      <c r="AK310" s="41" t="s">
        <v>9</v>
      </c>
      <c r="AL310" s="41" t="s">
        <v>9</v>
      </c>
      <c r="AM310" s="41" t="s">
        <v>9</v>
      </c>
      <c r="AN310" s="41" t="s">
        <v>59</v>
      </c>
      <c r="AO310" s="41" t="s">
        <v>9</v>
      </c>
      <c r="AP310" s="41" t="s">
        <v>9</v>
      </c>
      <c r="AQ310" s="41" t="s">
        <v>59</v>
      </c>
      <c r="AR310" s="41" t="s">
        <v>9</v>
      </c>
      <c r="AS310" s="41" t="s">
        <v>9</v>
      </c>
      <c r="AT310" s="41" t="s">
        <v>9</v>
      </c>
      <c r="AU310" s="41" t="s">
        <v>59</v>
      </c>
      <c r="AV310" s="41" t="s">
        <v>9</v>
      </c>
      <c r="AW310" s="41" t="s">
        <v>9</v>
      </c>
      <c r="AX310" s="41" t="s">
        <v>9</v>
      </c>
      <c r="AY310" s="41" t="s">
        <v>59</v>
      </c>
      <c r="AZ310" s="41" t="s">
        <v>9</v>
      </c>
      <c r="BA310"/>
    </row>
    <row r="311" spans="1:53" ht="15" customHeight="1" x14ac:dyDescent="0.5">
      <c r="A311" s="40" t="s">
        <v>1037</v>
      </c>
      <c r="B311" s="40" t="s">
        <v>1038</v>
      </c>
      <c r="C311" s="41" t="s">
        <v>878</v>
      </c>
      <c r="D311" s="41" t="s">
        <v>887</v>
      </c>
      <c r="E311" s="40" t="s">
        <v>104</v>
      </c>
      <c r="F311" s="40" t="s">
        <v>1039</v>
      </c>
      <c r="G311" s="40"/>
      <c r="H311" s="41" t="s">
        <v>9</v>
      </c>
      <c r="I311" s="41" t="s">
        <v>9</v>
      </c>
      <c r="J311" s="41" t="s">
        <v>9</v>
      </c>
      <c r="K311" s="45">
        <v>5</v>
      </c>
      <c r="L311" s="41" t="s">
        <v>85</v>
      </c>
      <c r="M311" s="45">
        <v>3</v>
      </c>
      <c r="N311" s="45" t="s">
        <v>1040</v>
      </c>
      <c r="O311" s="41" t="s">
        <v>9</v>
      </c>
      <c r="P311" s="41" t="s">
        <v>59</v>
      </c>
      <c r="Q311" s="41" t="s">
        <v>9</v>
      </c>
      <c r="R311" s="45">
        <v>1</v>
      </c>
      <c r="S311" s="45">
        <v>1</v>
      </c>
      <c r="T311" s="45"/>
      <c r="U311" s="45"/>
      <c r="V311" s="45"/>
      <c r="W311" s="45"/>
      <c r="X311" s="45"/>
      <c r="Y311" s="41" t="s">
        <v>59</v>
      </c>
      <c r="Z311" s="41" t="s">
        <v>9</v>
      </c>
      <c r="AA311" s="45">
        <v>1</v>
      </c>
      <c r="AB311" s="41" t="s">
        <v>9</v>
      </c>
      <c r="AC311" s="41" t="s">
        <v>9</v>
      </c>
      <c r="AD311" s="41" t="s">
        <v>9</v>
      </c>
      <c r="AE311" s="41" t="s">
        <v>9</v>
      </c>
      <c r="AF311" s="41" t="s">
        <v>9</v>
      </c>
      <c r="AG311" s="41" t="s">
        <v>9</v>
      </c>
      <c r="AH311" s="41" t="s">
        <v>9</v>
      </c>
      <c r="AI311" s="41" t="s">
        <v>59</v>
      </c>
      <c r="AJ311" s="18" t="str">
        <f t="shared" si="90"/>
        <v/>
      </c>
      <c r="AK311" s="41" t="s">
        <v>9</v>
      </c>
      <c r="AL311" s="41" t="s">
        <v>9</v>
      </c>
      <c r="AM311" s="41" t="s">
        <v>9</v>
      </c>
      <c r="AN311" s="41" t="s">
        <v>9</v>
      </c>
      <c r="AO311" s="41" t="s">
        <v>9</v>
      </c>
      <c r="AP311" s="41" t="s">
        <v>9</v>
      </c>
      <c r="AQ311" s="41" t="s">
        <v>9</v>
      </c>
      <c r="AR311" s="41" t="s">
        <v>9</v>
      </c>
      <c r="AS311" s="41" t="s">
        <v>9</v>
      </c>
      <c r="AT311" s="41" t="s">
        <v>9</v>
      </c>
      <c r="AU311" s="41" t="s">
        <v>9</v>
      </c>
      <c r="AV311" s="41" t="s">
        <v>59</v>
      </c>
      <c r="AW311" s="41" t="s">
        <v>9</v>
      </c>
      <c r="AX311" s="41" t="s">
        <v>9</v>
      </c>
      <c r="AY311" s="41" t="s">
        <v>9</v>
      </c>
      <c r="AZ311" s="41" t="s">
        <v>59</v>
      </c>
      <c r="BA311"/>
    </row>
    <row r="312" spans="1:53" ht="15" customHeight="1" x14ac:dyDescent="0.5">
      <c r="A312" s="40" t="s">
        <v>1041</v>
      </c>
      <c r="B312" s="40" t="s">
        <v>1042</v>
      </c>
      <c r="C312" s="41" t="s">
        <v>878</v>
      </c>
      <c r="D312" s="41" t="s">
        <v>55</v>
      </c>
      <c r="E312" s="40" t="s">
        <v>116</v>
      </c>
      <c r="F312" s="40" t="s">
        <v>1043</v>
      </c>
      <c r="G312" s="40"/>
      <c r="H312" s="41" t="s">
        <v>9</v>
      </c>
      <c r="I312" s="41" t="s">
        <v>59</v>
      </c>
      <c r="J312" s="41" t="s">
        <v>9</v>
      </c>
      <c r="K312" s="45">
        <v>6</v>
      </c>
      <c r="L312" s="41" t="s">
        <v>58</v>
      </c>
      <c r="M312" s="45">
        <v>2</v>
      </c>
      <c r="N312" s="45" t="s">
        <v>1044</v>
      </c>
      <c r="O312" s="41" t="s">
        <v>59</v>
      </c>
      <c r="P312" s="41" t="s">
        <v>59</v>
      </c>
      <c r="Q312" s="41" t="s">
        <v>9</v>
      </c>
      <c r="R312" s="45"/>
      <c r="S312" s="45">
        <v>2</v>
      </c>
      <c r="T312" s="45"/>
      <c r="U312" s="45"/>
      <c r="V312" s="45"/>
      <c r="W312" s="45"/>
      <c r="X312" s="45"/>
      <c r="Y312" s="41" t="s">
        <v>9</v>
      </c>
      <c r="Z312" s="41" t="s">
        <v>9</v>
      </c>
      <c r="AA312" s="45">
        <v>2</v>
      </c>
      <c r="AB312" s="41" t="s">
        <v>9</v>
      </c>
      <c r="AC312" s="41" t="s">
        <v>9</v>
      </c>
      <c r="AD312" s="41" t="s">
        <v>59</v>
      </c>
      <c r="AE312" s="41" t="s">
        <v>9</v>
      </c>
      <c r="AF312" s="41" t="s">
        <v>9</v>
      </c>
      <c r="AG312" s="41" t="s">
        <v>59</v>
      </c>
      <c r="AH312" s="41" t="s">
        <v>59</v>
      </c>
      <c r="AI312" s="41" t="s">
        <v>59</v>
      </c>
      <c r="AJ312" s="18" t="str">
        <f t="shared" si="90"/>
        <v>X</v>
      </c>
      <c r="AK312" s="41" t="s">
        <v>9</v>
      </c>
      <c r="AL312" s="41" t="s">
        <v>9</v>
      </c>
      <c r="AM312" s="41" t="s">
        <v>9</v>
      </c>
      <c r="AN312" s="41" t="s">
        <v>9</v>
      </c>
      <c r="AO312" s="41" t="s">
        <v>9</v>
      </c>
      <c r="AP312" s="41" t="s">
        <v>9</v>
      </c>
      <c r="AQ312" s="41" t="s">
        <v>59</v>
      </c>
      <c r="AR312" s="41" t="s">
        <v>59</v>
      </c>
      <c r="AS312" s="41" t="s">
        <v>9</v>
      </c>
      <c r="AT312" s="41" t="s">
        <v>9</v>
      </c>
      <c r="AU312" s="41" t="s">
        <v>9</v>
      </c>
      <c r="AV312" s="41" t="s">
        <v>9</v>
      </c>
      <c r="AW312" s="41" t="s">
        <v>9</v>
      </c>
      <c r="AX312" s="41" t="s">
        <v>9</v>
      </c>
      <c r="AY312" s="41" t="s">
        <v>9</v>
      </c>
      <c r="AZ312" s="41" t="s">
        <v>9</v>
      </c>
      <c r="BA312"/>
    </row>
    <row r="313" spans="1:53" ht="15" customHeight="1" x14ac:dyDescent="0.5">
      <c r="A313" s="40" t="s">
        <v>1045</v>
      </c>
      <c r="B313" s="40" t="s">
        <v>1046</v>
      </c>
      <c r="C313" s="41" t="s">
        <v>878</v>
      </c>
      <c r="D313" s="41" t="s">
        <v>887</v>
      </c>
      <c r="E313" s="40" t="s">
        <v>104</v>
      </c>
      <c r="F313" s="40" t="s">
        <v>1047</v>
      </c>
      <c r="G313" s="40"/>
      <c r="H313" s="41" t="s">
        <v>9</v>
      </c>
      <c r="I313" s="41" t="s">
        <v>9</v>
      </c>
      <c r="J313" s="41" t="s">
        <v>9</v>
      </c>
      <c r="K313" s="45">
        <v>2</v>
      </c>
      <c r="L313" s="41" t="s">
        <v>65</v>
      </c>
      <c r="M313" s="45">
        <v>6</v>
      </c>
      <c r="N313" s="45" t="s">
        <v>1048</v>
      </c>
      <c r="O313" s="41" t="s">
        <v>59</v>
      </c>
      <c r="P313" s="41" t="s">
        <v>59</v>
      </c>
      <c r="Q313" s="41" t="s">
        <v>9</v>
      </c>
      <c r="R313" s="45"/>
      <c r="S313" s="45">
        <v>1</v>
      </c>
      <c r="T313" s="45"/>
      <c r="U313" s="45"/>
      <c r="V313" s="45"/>
      <c r="W313" s="45"/>
      <c r="X313" s="45">
        <v>1</v>
      </c>
      <c r="Y313" s="41" t="s">
        <v>9</v>
      </c>
      <c r="Z313" s="41" t="s">
        <v>9</v>
      </c>
      <c r="AA313" s="45">
        <v>2</v>
      </c>
      <c r="AB313" s="41" t="s">
        <v>9</v>
      </c>
      <c r="AC313" s="41" t="s">
        <v>59</v>
      </c>
      <c r="AD313" s="41" t="s">
        <v>9</v>
      </c>
      <c r="AE313" s="41" t="s">
        <v>9</v>
      </c>
      <c r="AF313" s="41" t="s">
        <v>59</v>
      </c>
      <c r="AG313" s="41" t="s">
        <v>59</v>
      </c>
      <c r="AH313" s="41" t="s">
        <v>9</v>
      </c>
      <c r="AI313" s="41" t="s">
        <v>59</v>
      </c>
      <c r="AJ313" s="18" t="str">
        <f t="shared" si="90"/>
        <v/>
      </c>
      <c r="AK313" s="41" t="s">
        <v>9</v>
      </c>
      <c r="AL313" s="41" t="s">
        <v>59</v>
      </c>
      <c r="AM313" s="41" t="s">
        <v>9</v>
      </c>
      <c r="AN313" s="41" t="s">
        <v>9</v>
      </c>
      <c r="AO313" s="41" t="s">
        <v>9</v>
      </c>
      <c r="AP313" s="41" t="s">
        <v>9</v>
      </c>
      <c r="AQ313" s="41" t="s">
        <v>9</v>
      </c>
      <c r="AR313" s="41" t="s">
        <v>9</v>
      </c>
      <c r="AS313" s="41" t="s">
        <v>59</v>
      </c>
      <c r="AT313" s="41" t="s">
        <v>9</v>
      </c>
      <c r="AU313" s="41" t="s">
        <v>9</v>
      </c>
      <c r="AV313" s="41" t="s">
        <v>9</v>
      </c>
      <c r="AW313" s="41" t="s">
        <v>9</v>
      </c>
      <c r="AX313" s="41" t="s">
        <v>9</v>
      </c>
      <c r="AY313" s="41" t="s">
        <v>9</v>
      </c>
      <c r="AZ313" s="41" t="s">
        <v>9</v>
      </c>
      <c r="BA313"/>
    </row>
    <row r="314" spans="1:53" ht="15" customHeight="1" x14ac:dyDescent="0.5">
      <c r="A314" s="40" t="s">
        <v>1049</v>
      </c>
      <c r="B314" s="40" t="s">
        <v>1050</v>
      </c>
      <c r="C314" s="41" t="s">
        <v>878</v>
      </c>
      <c r="D314" s="41" t="s">
        <v>55</v>
      </c>
      <c r="E314" s="40" t="s">
        <v>71</v>
      </c>
      <c r="F314" s="40" t="s">
        <v>1051</v>
      </c>
      <c r="G314" s="40"/>
      <c r="H314" s="41" t="s">
        <v>9</v>
      </c>
      <c r="I314" s="41" t="s">
        <v>59</v>
      </c>
      <c r="J314" s="41" t="s">
        <v>9</v>
      </c>
      <c r="K314" s="45">
        <v>2</v>
      </c>
      <c r="L314" s="41" t="s">
        <v>58</v>
      </c>
      <c r="M314" s="45">
        <v>4</v>
      </c>
      <c r="N314" s="45" t="s">
        <v>1052</v>
      </c>
      <c r="O314" s="41" t="s">
        <v>9</v>
      </c>
      <c r="P314" s="41" t="s">
        <v>9</v>
      </c>
      <c r="Q314" s="41" t="s">
        <v>59</v>
      </c>
      <c r="R314" s="45"/>
      <c r="S314" s="45"/>
      <c r="T314" s="45"/>
      <c r="U314" s="45"/>
      <c r="V314" s="45"/>
      <c r="W314" s="45"/>
      <c r="X314" s="45">
        <v>2</v>
      </c>
      <c r="Y314" s="41" t="s">
        <v>9</v>
      </c>
      <c r="Z314" s="41" t="s">
        <v>9</v>
      </c>
      <c r="AA314" s="45">
        <v>2</v>
      </c>
      <c r="AB314" s="41" t="s">
        <v>9</v>
      </c>
      <c r="AC314" s="41" t="s">
        <v>9</v>
      </c>
      <c r="AD314" s="41" t="s">
        <v>9</v>
      </c>
      <c r="AE314" s="41" t="s">
        <v>9</v>
      </c>
      <c r="AF314" s="41" t="s">
        <v>59</v>
      </c>
      <c r="AG314" s="41" t="s">
        <v>9</v>
      </c>
      <c r="AH314" s="41" t="s">
        <v>59</v>
      </c>
      <c r="AI314" s="41" t="s">
        <v>9</v>
      </c>
      <c r="AJ314" s="18" t="str">
        <f t="shared" si="90"/>
        <v>X</v>
      </c>
      <c r="AK314" s="41" t="s">
        <v>9</v>
      </c>
      <c r="AL314" s="41" t="s">
        <v>9</v>
      </c>
      <c r="AM314" s="41" t="s">
        <v>9</v>
      </c>
      <c r="AN314" s="41" t="s">
        <v>9</v>
      </c>
      <c r="AO314" s="41" t="s">
        <v>9</v>
      </c>
      <c r="AP314" s="41" t="s">
        <v>9</v>
      </c>
      <c r="AQ314" s="41" t="s">
        <v>59</v>
      </c>
      <c r="AR314" s="41" t="s">
        <v>59</v>
      </c>
      <c r="AS314" s="41" t="s">
        <v>59</v>
      </c>
      <c r="AT314" s="41" t="s">
        <v>9</v>
      </c>
      <c r="AU314" s="41" t="s">
        <v>9</v>
      </c>
      <c r="AV314" s="41" t="s">
        <v>9</v>
      </c>
      <c r="AW314" s="41" t="s">
        <v>9</v>
      </c>
      <c r="AX314" s="41" t="s">
        <v>9</v>
      </c>
      <c r="AY314" s="41" t="s">
        <v>59</v>
      </c>
      <c r="AZ314" s="41" t="s">
        <v>9</v>
      </c>
      <c r="BA314"/>
    </row>
    <row r="315" spans="1:53" ht="15" customHeight="1" x14ac:dyDescent="0.5">
      <c r="A315" s="40" t="s">
        <v>1053</v>
      </c>
      <c r="B315" s="40" t="s">
        <v>1054</v>
      </c>
      <c r="C315" s="41" t="s">
        <v>878</v>
      </c>
      <c r="D315" s="41" t="s">
        <v>55</v>
      </c>
      <c r="E315" s="40" t="s">
        <v>63</v>
      </c>
      <c r="F315" s="40" t="s">
        <v>1055</v>
      </c>
      <c r="G315" s="40"/>
      <c r="H315" s="41" t="s">
        <v>9</v>
      </c>
      <c r="I315" s="41" t="s">
        <v>9</v>
      </c>
      <c r="J315" s="41" t="s">
        <v>9</v>
      </c>
      <c r="K315" s="45">
        <v>2</v>
      </c>
      <c r="L315" s="41" t="s">
        <v>73</v>
      </c>
      <c r="M315" s="45">
        <v>2</v>
      </c>
      <c r="N315" s="45" t="s">
        <v>942</v>
      </c>
      <c r="O315" s="41" t="s">
        <v>59</v>
      </c>
      <c r="P315" s="41" t="s">
        <v>9</v>
      </c>
      <c r="Q315" s="41" t="s">
        <v>9</v>
      </c>
      <c r="R315" s="45"/>
      <c r="S315" s="45"/>
      <c r="T315" s="45"/>
      <c r="U315" s="45">
        <v>1</v>
      </c>
      <c r="V315" s="45"/>
      <c r="W315" s="45"/>
      <c r="X315" s="45"/>
      <c r="Y315" s="41" t="s">
        <v>9</v>
      </c>
      <c r="Z315" s="41" t="s">
        <v>9</v>
      </c>
      <c r="AA315" s="45">
        <v>1</v>
      </c>
      <c r="AB315" s="41" t="s">
        <v>9</v>
      </c>
      <c r="AC315" s="41" t="s">
        <v>9</v>
      </c>
      <c r="AD315" s="41" t="s">
        <v>9</v>
      </c>
      <c r="AE315" s="41" t="s">
        <v>9</v>
      </c>
      <c r="AF315" s="41" t="s">
        <v>59</v>
      </c>
      <c r="AG315" s="41" t="s">
        <v>9</v>
      </c>
      <c r="AH315" s="41" t="s">
        <v>9</v>
      </c>
      <c r="AI315" s="41" t="s">
        <v>9</v>
      </c>
      <c r="AJ315" s="18" t="str">
        <f t="shared" si="90"/>
        <v/>
      </c>
      <c r="AK315" s="41" t="s">
        <v>9</v>
      </c>
      <c r="AL315" s="41" t="s">
        <v>9</v>
      </c>
      <c r="AM315" s="41" t="s">
        <v>9</v>
      </c>
      <c r="AN315" s="41" t="s">
        <v>9</v>
      </c>
      <c r="AO315" s="41" t="s">
        <v>9</v>
      </c>
      <c r="AP315" s="41" t="s">
        <v>59</v>
      </c>
      <c r="AQ315" s="41" t="s">
        <v>9</v>
      </c>
      <c r="AR315" s="41" t="s">
        <v>9</v>
      </c>
      <c r="AS315" s="41" t="s">
        <v>9</v>
      </c>
      <c r="AT315" s="41" t="s">
        <v>59</v>
      </c>
      <c r="AU315" s="41" t="s">
        <v>59</v>
      </c>
      <c r="AV315" s="41" t="s">
        <v>9</v>
      </c>
      <c r="AW315" s="41" t="s">
        <v>9</v>
      </c>
      <c r="AX315" s="41" t="s">
        <v>59</v>
      </c>
      <c r="AY315" s="41" t="s">
        <v>9</v>
      </c>
      <c r="AZ315" s="41" t="s">
        <v>9</v>
      </c>
      <c r="BA315"/>
    </row>
    <row r="316" spans="1:53" ht="15" customHeight="1" x14ac:dyDescent="0.5">
      <c r="A316" s="40" t="s">
        <v>1056</v>
      </c>
      <c r="B316" s="40" t="s">
        <v>1057</v>
      </c>
      <c r="C316" s="41" t="s">
        <v>878</v>
      </c>
      <c r="D316" s="41" t="s">
        <v>83</v>
      </c>
      <c r="E316" s="40" t="s">
        <v>9</v>
      </c>
      <c r="F316" s="40" t="s">
        <v>1058</v>
      </c>
      <c r="G316" s="40"/>
      <c r="H316" s="41" t="s">
        <v>9</v>
      </c>
      <c r="I316" s="41" t="s">
        <v>9</v>
      </c>
      <c r="J316" s="41" t="s">
        <v>9</v>
      </c>
      <c r="K316" s="45">
        <v>1</v>
      </c>
      <c r="L316" s="41" t="s">
        <v>65</v>
      </c>
      <c r="M316" s="45">
        <v>3</v>
      </c>
      <c r="N316" s="45" t="s">
        <v>1059</v>
      </c>
      <c r="O316" s="41" t="s">
        <v>9</v>
      </c>
      <c r="P316" s="41" t="s">
        <v>59</v>
      </c>
      <c r="Q316" s="41" t="s">
        <v>59</v>
      </c>
      <c r="R316" s="45">
        <v>1</v>
      </c>
      <c r="S316" s="45">
        <v>1</v>
      </c>
      <c r="T316" s="45"/>
      <c r="U316" s="45"/>
      <c r="V316" s="45"/>
      <c r="W316" s="45"/>
      <c r="X316" s="45"/>
      <c r="Y316" s="41" t="s">
        <v>59</v>
      </c>
      <c r="Z316" s="41" t="s">
        <v>9</v>
      </c>
      <c r="AA316" s="45">
        <v>1</v>
      </c>
      <c r="AB316" s="41" t="s">
        <v>59</v>
      </c>
      <c r="AC316" s="41" t="s">
        <v>9</v>
      </c>
      <c r="AD316" s="41" t="s">
        <v>9</v>
      </c>
      <c r="AE316" s="41" t="s">
        <v>9</v>
      </c>
      <c r="AF316" s="41" t="s">
        <v>59</v>
      </c>
      <c r="AG316" s="41" t="s">
        <v>59</v>
      </c>
      <c r="AH316" s="41" t="s">
        <v>9</v>
      </c>
      <c r="AI316" s="41" t="s">
        <v>59</v>
      </c>
      <c r="AJ316" s="18" t="str">
        <f t="shared" si="90"/>
        <v/>
      </c>
      <c r="AK316" s="41" t="s">
        <v>9</v>
      </c>
      <c r="AL316" s="41" t="s">
        <v>59</v>
      </c>
      <c r="AM316" s="41" t="s">
        <v>9</v>
      </c>
      <c r="AN316" s="41" t="s">
        <v>9</v>
      </c>
      <c r="AO316" s="41" t="s">
        <v>9</v>
      </c>
      <c r="AP316" s="41" t="s">
        <v>9</v>
      </c>
      <c r="AQ316" s="41" t="s">
        <v>59</v>
      </c>
      <c r="AR316" s="41" t="s">
        <v>9</v>
      </c>
      <c r="AS316" s="41" t="s">
        <v>9</v>
      </c>
      <c r="AT316" s="41" t="s">
        <v>9</v>
      </c>
      <c r="AU316" s="41" t="s">
        <v>9</v>
      </c>
      <c r="AV316" s="41" t="s">
        <v>9</v>
      </c>
      <c r="AW316" s="41" t="s">
        <v>9</v>
      </c>
      <c r="AX316" s="41" t="s">
        <v>9</v>
      </c>
      <c r="AY316" s="41" t="s">
        <v>9</v>
      </c>
      <c r="AZ316" s="41" t="s">
        <v>9</v>
      </c>
      <c r="BA316"/>
    </row>
    <row r="317" spans="1:53" ht="15" customHeight="1" x14ac:dyDescent="0.5">
      <c r="A317" s="40" t="s">
        <v>1060</v>
      </c>
      <c r="B317" s="40" t="s">
        <v>1061</v>
      </c>
      <c r="C317" s="41" t="s">
        <v>878</v>
      </c>
      <c r="D317" s="41" t="s">
        <v>55</v>
      </c>
      <c r="E317" s="40" t="s">
        <v>71</v>
      </c>
      <c r="F317" s="40" t="s">
        <v>1062</v>
      </c>
      <c r="G317" s="40"/>
      <c r="H317" s="41" t="s">
        <v>9</v>
      </c>
      <c r="I317" s="41" t="s">
        <v>9</v>
      </c>
      <c r="J317" s="41" t="s">
        <v>9</v>
      </c>
      <c r="K317" s="45">
        <v>3</v>
      </c>
      <c r="L317" s="41" t="s">
        <v>97</v>
      </c>
      <c r="M317" s="45">
        <v>4</v>
      </c>
      <c r="N317" s="45" t="s">
        <v>1063</v>
      </c>
      <c r="O317" s="41" t="s">
        <v>59</v>
      </c>
      <c r="P317" s="41" t="s">
        <v>9</v>
      </c>
      <c r="Q317" s="41" t="s">
        <v>9</v>
      </c>
      <c r="R317" s="45"/>
      <c r="S317" s="45"/>
      <c r="T317" s="45"/>
      <c r="U317" s="45">
        <v>2</v>
      </c>
      <c r="V317" s="45"/>
      <c r="W317" s="45">
        <v>1</v>
      </c>
      <c r="X317" s="45"/>
      <c r="Y317" s="41" t="s">
        <v>9</v>
      </c>
      <c r="Z317" s="41" t="s">
        <v>9</v>
      </c>
      <c r="AA317" s="45">
        <v>3</v>
      </c>
      <c r="AB317" s="41" t="s">
        <v>9</v>
      </c>
      <c r="AC317" s="41" t="s">
        <v>9</v>
      </c>
      <c r="AD317" s="41" t="s">
        <v>9</v>
      </c>
      <c r="AE317" s="41" t="s">
        <v>9</v>
      </c>
      <c r="AF317" s="41" t="s">
        <v>59</v>
      </c>
      <c r="AG317" s="41" t="s">
        <v>9</v>
      </c>
      <c r="AH317" s="41" t="s">
        <v>9</v>
      </c>
      <c r="AI317" s="41" t="s">
        <v>9</v>
      </c>
      <c r="AJ317" s="18" t="str">
        <f t="shared" si="90"/>
        <v/>
      </c>
      <c r="AK317" s="41" t="s">
        <v>9</v>
      </c>
      <c r="AL317" s="41" t="s">
        <v>59</v>
      </c>
      <c r="AM317" s="41" t="s">
        <v>9</v>
      </c>
      <c r="AN317" s="41" t="s">
        <v>9</v>
      </c>
      <c r="AO317" s="41" t="s">
        <v>9</v>
      </c>
      <c r="AP317" s="41" t="s">
        <v>59</v>
      </c>
      <c r="AQ317" s="41" t="s">
        <v>9</v>
      </c>
      <c r="AR317" s="41" t="s">
        <v>59</v>
      </c>
      <c r="AS317" s="41" t="s">
        <v>9</v>
      </c>
      <c r="AT317" s="41" t="s">
        <v>59</v>
      </c>
      <c r="AU317" s="41" t="s">
        <v>59</v>
      </c>
      <c r="AV317" s="41" t="s">
        <v>9</v>
      </c>
      <c r="AW317" s="41" t="s">
        <v>9</v>
      </c>
      <c r="AX317" s="41" t="s">
        <v>59</v>
      </c>
      <c r="AY317" s="41" t="s">
        <v>9</v>
      </c>
      <c r="AZ317" s="41" t="s">
        <v>59</v>
      </c>
      <c r="BA317"/>
    </row>
    <row r="318" spans="1:53" ht="15" customHeight="1" x14ac:dyDescent="0.5">
      <c r="A318" s="40" t="s">
        <v>1064</v>
      </c>
      <c r="B318" s="40" t="s">
        <v>1065</v>
      </c>
      <c r="C318" s="41" t="s">
        <v>878</v>
      </c>
      <c r="D318" s="41" t="s">
        <v>55</v>
      </c>
      <c r="E318" s="40" t="s">
        <v>116</v>
      </c>
      <c r="F318" s="40" t="s">
        <v>1066</v>
      </c>
      <c r="G318" s="40"/>
      <c r="H318" s="41" t="s">
        <v>9</v>
      </c>
      <c r="I318" s="41" t="s">
        <v>9</v>
      </c>
      <c r="J318" s="41" t="s">
        <v>9</v>
      </c>
      <c r="K318" s="45">
        <v>2</v>
      </c>
      <c r="L318" s="41" t="s">
        <v>65</v>
      </c>
      <c r="M318" s="45">
        <v>2</v>
      </c>
      <c r="N318" s="45" t="s">
        <v>927</v>
      </c>
      <c r="O318" s="41" t="s">
        <v>9</v>
      </c>
      <c r="P318" s="41" t="s">
        <v>9</v>
      </c>
      <c r="Q318" s="41" t="s">
        <v>59</v>
      </c>
      <c r="R318" s="45">
        <v>1</v>
      </c>
      <c r="S318" s="45">
        <v>1</v>
      </c>
      <c r="T318" s="45">
        <v>1</v>
      </c>
      <c r="U318" s="45"/>
      <c r="V318" s="45"/>
      <c r="W318" s="45"/>
      <c r="X318" s="45"/>
      <c r="Y318" s="41" t="s">
        <v>59</v>
      </c>
      <c r="Z318" s="41" t="s">
        <v>9</v>
      </c>
      <c r="AA318" s="45">
        <v>1</v>
      </c>
      <c r="AB318" s="41" t="s">
        <v>9</v>
      </c>
      <c r="AC318" s="41" t="s">
        <v>9</v>
      </c>
      <c r="AD318" s="41" t="s">
        <v>9</v>
      </c>
      <c r="AE318" s="41" t="s">
        <v>9</v>
      </c>
      <c r="AF318" s="41" t="s">
        <v>59</v>
      </c>
      <c r="AG318" s="41" t="s">
        <v>9</v>
      </c>
      <c r="AH318" s="41" t="s">
        <v>9</v>
      </c>
      <c r="AI318" s="41" t="s">
        <v>59</v>
      </c>
      <c r="AJ318" s="18" t="str">
        <f t="shared" si="90"/>
        <v/>
      </c>
      <c r="AK318" s="41" t="s">
        <v>59</v>
      </c>
      <c r="AL318" s="41" t="s">
        <v>59</v>
      </c>
      <c r="AM318" s="41" t="s">
        <v>9</v>
      </c>
      <c r="AN318" s="41" t="s">
        <v>59</v>
      </c>
      <c r="AO318" s="41" t="s">
        <v>9</v>
      </c>
      <c r="AP318" s="41" t="s">
        <v>9</v>
      </c>
      <c r="AQ318" s="41" t="s">
        <v>59</v>
      </c>
      <c r="AR318" s="41" t="s">
        <v>9</v>
      </c>
      <c r="AS318" s="41" t="s">
        <v>9</v>
      </c>
      <c r="AT318" s="41" t="s">
        <v>9</v>
      </c>
      <c r="AU318" s="41" t="s">
        <v>9</v>
      </c>
      <c r="AV318" s="41" t="s">
        <v>9</v>
      </c>
      <c r="AW318" s="41" t="s">
        <v>9</v>
      </c>
      <c r="AX318" s="41" t="s">
        <v>9</v>
      </c>
      <c r="AY318" s="41" t="s">
        <v>59</v>
      </c>
      <c r="AZ318" s="41" t="s">
        <v>9</v>
      </c>
      <c r="BA318"/>
    </row>
    <row r="319" spans="1:53" ht="15" customHeight="1" x14ac:dyDescent="0.5">
      <c r="A319" s="40" t="s">
        <v>1067</v>
      </c>
      <c r="B319" s="40" t="s">
        <v>1068</v>
      </c>
      <c r="C319" s="41" t="s">
        <v>878</v>
      </c>
      <c r="D319" s="41" t="s">
        <v>55</v>
      </c>
      <c r="E319" s="40" t="s">
        <v>104</v>
      </c>
      <c r="F319" s="40" t="s">
        <v>1069</v>
      </c>
      <c r="G319" s="40"/>
      <c r="H319" s="41" t="s">
        <v>9</v>
      </c>
      <c r="I319" s="41" t="s">
        <v>9</v>
      </c>
      <c r="J319" s="41" t="s">
        <v>9</v>
      </c>
      <c r="K319" s="45">
        <v>0</v>
      </c>
      <c r="L319" s="41" t="s">
        <v>85</v>
      </c>
      <c r="M319" s="45">
        <v>3</v>
      </c>
      <c r="N319" s="45" t="s">
        <v>1070</v>
      </c>
      <c r="O319" s="41" t="s">
        <v>9</v>
      </c>
      <c r="P319" s="41" t="s">
        <v>59</v>
      </c>
      <c r="Q319" s="41" t="s">
        <v>9</v>
      </c>
      <c r="R319" s="45"/>
      <c r="S319" s="45"/>
      <c r="T319" s="45"/>
      <c r="U319" s="45"/>
      <c r="V319" s="45"/>
      <c r="W319" s="45">
        <v>1</v>
      </c>
      <c r="X319" s="45"/>
      <c r="Y319" s="41" t="s">
        <v>9</v>
      </c>
      <c r="Z319" s="41" t="s">
        <v>9</v>
      </c>
      <c r="AA319" s="45">
        <v>1</v>
      </c>
      <c r="AB319" s="41" t="s">
        <v>9</v>
      </c>
      <c r="AC319" s="41" t="s">
        <v>59</v>
      </c>
      <c r="AD319" s="41" t="s">
        <v>9</v>
      </c>
      <c r="AE319" s="41" t="s">
        <v>9</v>
      </c>
      <c r="AF319" s="41" t="s">
        <v>59</v>
      </c>
      <c r="AG319" s="41" t="s">
        <v>9</v>
      </c>
      <c r="AH319" s="41" t="s">
        <v>9</v>
      </c>
      <c r="AI319" s="41" t="s">
        <v>9</v>
      </c>
      <c r="AJ319" s="18" t="str">
        <f t="shared" si="90"/>
        <v/>
      </c>
      <c r="AK319" s="41" t="s">
        <v>9</v>
      </c>
      <c r="AL319" s="41" t="s">
        <v>9</v>
      </c>
      <c r="AM319" s="41" t="s">
        <v>9</v>
      </c>
      <c r="AN319" s="41" t="s">
        <v>9</v>
      </c>
      <c r="AO319" s="41" t="s">
        <v>9</v>
      </c>
      <c r="AP319" s="41" t="s">
        <v>9</v>
      </c>
      <c r="AQ319" s="41" t="s">
        <v>9</v>
      </c>
      <c r="AR319" s="41" t="s">
        <v>9</v>
      </c>
      <c r="AS319" s="41" t="s">
        <v>9</v>
      </c>
      <c r="AT319" s="41" t="s">
        <v>59</v>
      </c>
      <c r="AU319" s="41" t="s">
        <v>9</v>
      </c>
      <c r="AV319" s="41" t="s">
        <v>59</v>
      </c>
      <c r="AW319" s="41" t="s">
        <v>9</v>
      </c>
      <c r="AX319" s="41" t="s">
        <v>9</v>
      </c>
      <c r="AY319" s="41" t="s">
        <v>9</v>
      </c>
      <c r="AZ319" s="41" t="s">
        <v>59</v>
      </c>
      <c r="BA319"/>
    </row>
    <row r="320" spans="1:53" ht="15" customHeight="1" x14ac:dyDescent="0.5">
      <c r="A320" s="40" t="s">
        <v>1071</v>
      </c>
      <c r="B320" s="40" t="s">
        <v>1072</v>
      </c>
      <c r="C320" s="41" t="s">
        <v>878</v>
      </c>
      <c r="D320" s="41" t="s">
        <v>55</v>
      </c>
      <c r="E320" s="40" t="s">
        <v>104</v>
      </c>
      <c r="F320" s="40" t="s">
        <v>1073</v>
      </c>
      <c r="G320" s="40"/>
      <c r="H320" s="41" t="s">
        <v>9</v>
      </c>
      <c r="I320" s="41" t="s">
        <v>59</v>
      </c>
      <c r="J320" s="41" t="s">
        <v>9</v>
      </c>
      <c r="K320" s="45">
        <v>3</v>
      </c>
      <c r="L320" s="41" t="s">
        <v>85</v>
      </c>
      <c r="M320" s="45">
        <v>6</v>
      </c>
      <c r="N320" s="45" t="s">
        <v>1074</v>
      </c>
      <c r="O320" s="41" t="s">
        <v>59</v>
      </c>
      <c r="P320" s="41" t="s">
        <v>59</v>
      </c>
      <c r="Q320" s="41" t="s">
        <v>9</v>
      </c>
      <c r="R320" s="45">
        <v>1</v>
      </c>
      <c r="S320" s="45"/>
      <c r="T320" s="45"/>
      <c r="U320" s="45"/>
      <c r="V320" s="45"/>
      <c r="W320" s="45">
        <v>1</v>
      </c>
      <c r="X320" s="45">
        <v>1</v>
      </c>
      <c r="Y320" s="41" t="s">
        <v>9</v>
      </c>
      <c r="Z320" s="41" t="s">
        <v>9</v>
      </c>
      <c r="AA320" s="45">
        <v>3</v>
      </c>
      <c r="AB320" s="41" t="s">
        <v>9</v>
      </c>
      <c r="AC320" s="41" t="s">
        <v>9</v>
      </c>
      <c r="AD320" s="41" t="s">
        <v>9</v>
      </c>
      <c r="AE320" s="41" t="s">
        <v>9</v>
      </c>
      <c r="AF320" s="41" t="s">
        <v>59</v>
      </c>
      <c r="AG320" s="41" t="s">
        <v>59</v>
      </c>
      <c r="AH320" s="41" t="s">
        <v>59</v>
      </c>
      <c r="AI320" s="41" t="s">
        <v>9</v>
      </c>
      <c r="AJ320" s="18" t="str">
        <f t="shared" si="90"/>
        <v>X</v>
      </c>
      <c r="AK320" s="41" t="s">
        <v>9</v>
      </c>
      <c r="AL320" s="41" t="s">
        <v>9</v>
      </c>
      <c r="AM320" s="41" t="s">
        <v>9</v>
      </c>
      <c r="AN320" s="41" t="s">
        <v>9</v>
      </c>
      <c r="AO320" s="41" t="s">
        <v>9</v>
      </c>
      <c r="AP320" s="41" t="s">
        <v>9</v>
      </c>
      <c r="AQ320" s="41" t="s">
        <v>9</v>
      </c>
      <c r="AR320" s="41" t="s">
        <v>9</v>
      </c>
      <c r="AS320" s="41" t="s">
        <v>59</v>
      </c>
      <c r="AT320" s="41" t="s">
        <v>9</v>
      </c>
      <c r="AU320" s="41" t="s">
        <v>9</v>
      </c>
      <c r="AV320" s="41" t="s">
        <v>9</v>
      </c>
      <c r="AW320" s="41" t="s">
        <v>9</v>
      </c>
      <c r="AX320" s="41" t="s">
        <v>9</v>
      </c>
      <c r="AY320" s="41" t="s">
        <v>9</v>
      </c>
      <c r="AZ320" s="41" t="s">
        <v>59</v>
      </c>
      <c r="BA320"/>
    </row>
    <row r="321" spans="1:53" ht="15" customHeight="1" x14ac:dyDescent="0.5">
      <c r="A321" s="40" t="s">
        <v>1075</v>
      </c>
      <c r="B321" s="40" t="s">
        <v>1076</v>
      </c>
      <c r="C321" s="41" t="s">
        <v>878</v>
      </c>
      <c r="D321" s="41" t="s">
        <v>83</v>
      </c>
      <c r="E321" s="40" t="s">
        <v>9</v>
      </c>
      <c r="F321" s="40" t="s">
        <v>1077</v>
      </c>
      <c r="G321" s="40"/>
      <c r="H321" s="41" t="s">
        <v>9</v>
      </c>
      <c r="I321" s="41" t="s">
        <v>9</v>
      </c>
      <c r="J321" s="41" t="s">
        <v>59</v>
      </c>
      <c r="K321" s="45">
        <v>6</v>
      </c>
      <c r="L321" s="41" t="s">
        <v>97</v>
      </c>
      <c r="M321" s="45">
        <v>1</v>
      </c>
      <c r="N321" s="45" t="s">
        <v>967</v>
      </c>
      <c r="O321" s="41" t="s">
        <v>59</v>
      </c>
      <c r="P321" s="41" t="s">
        <v>59</v>
      </c>
      <c r="Q321" s="41" t="s">
        <v>9</v>
      </c>
      <c r="R321" s="45">
        <v>2</v>
      </c>
      <c r="S321" s="45">
        <v>1</v>
      </c>
      <c r="T321" s="45"/>
      <c r="U321" s="45"/>
      <c r="V321" s="45"/>
      <c r="W321" s="45"/>
      <c r="X321" s="45"/>
      <c r="Y321" s="41" t="s">
        <v>9</v>
      </c>
      <c r="Z321" s="41" t="s">
        <v>9</v>
      </c>
      <c r="AA321" s="45">
        <v>3</v>
      </c>
      <c r="AB321" s="41" t="s">
        <v>9</v>
      </c>
      <c r="AC321" s="41" t="s">
        <v>59</v>
      </c>
      <c r="AD321" s="41" t="s">
        <v>9</v>
      </c>
      <c r="AE321" s="41" t="s">
        <v>59</v>
      </c>
      <c r="AF321" s="41" t="s">
        <v>9</v>
      </c>
      <c r="AG321" s="41" t="s">
        <v>59</v>
      </c>
      <c r="AH321" s="41" t="s">
        <v>9</v>
      </c>
      <c r="AI321" s="41" t="s">
        <v>59</v>
      </c>
      <c r="AJ321" s="18" t="str">
        <f t="shared" si="90"/>
        <v/>
      </c>
      <c r="AK321" s="41" t="s">
        <v>59</v>
      </c>
      <c r="AL321" s="41" t="s">
        <v>59</v>
      </c>
      <c r="AM321" s="41" t="s">
        <v>9</v>
      </c>
      <c r="AN321" s="41" t="s">
        <v>9</v>
      </c>
      <c r="AO321" s="41" t="s">
        <v>9</v>
      </c>
      <c r="AP321" s="41" t="s">
        <v>9</v>
      </c>
      <c r="AQ321" s="41" t="s">
        <v>59</v>
      </c>
      <c r="AR321" s="41" t="s">
        <v>59</v>
      </c>
      <c r="AS321" s="41" t="s">
        <v>9</v>
      </c>
      <c r="AT321" s="41" t="s">
        <v>59</v>
      </c>
      <c r="AU321" s="41" t="s">
        <v>59</v>
      </c>
      <c r="AV321" s="41" t="s">
        <v>9</v>
      </c>
      <c r="AW321" s="41" t="s">
        <v>9</v>
      </c>
      <c r="AX321" s="41" t="s">
        <v>9</v>
      </c>
      <c r="AY321" s="41" t="s">
        <v>9</v>
      </c>
      <c r="AZ321" s="41" t="s">
        <v>59</v>
      </c>
      <c r="BA321"/>
    </row>
    <row r="322" spans="1:53" ht="15" customHeight="1" x14ac:dyDescent="0.5">
      <c r="A322" s="40" t="s">
        <v>1078</v>
      </c>
      <c r="B322" s="40" t="s">
        <v>1079</v>
      </c>
      <c r="C322" s="41" t="s">
        <v>878</v>
      </c>
      <c r="D322" s="41" t="s">
        <v>887</v>
      </c>
      <c r="E322" s="40" t="s">
        <v>104</v>
      </c>
      <c r="F322" s="40" t="s">
        <v>1047</v>
      </c>
      <c r="G322" s="40"/>
      <c r="H322" s="41" t="s">
        <v>9</v>
      </c>
      <c r="I322" s="41" t="s">
        <v>9</v>
      </c>
      <c r="J322" s="41" t="s">
        <v>9</v>
      </c>
      <c r="K322" s="45">
        <v>1</v>
      </c>
      <c r="L322" s="41" t="s">
        <v>65</v>
      </c>
      <c r="M322" s="45">
        <v>5</v>
      </c>
      <c r="N322" s="45" t="s">
        <v>1080</v>
      </c>
      <c r="O322" s="41" t="s">
        <v>59</v>
      </c>
      <c r="P322" s="41" t="s">
        <v>9</v>
      </c>
      <c r="Q322" s="41" t="s">
        <v>9</v>
      </c>
      <c r="R322" s="45"/>
      <c r="S322" s="45">
        <v>1</v>
      </c>
      <c r="T322" s="45"/>
      <c r="U322" s="45">
        <v>1</v>
      </c>
      <c r="V322" s="45"/>
      <c r="W322" s="45"/>
      <c r="X322" s="45"/>
      <c r="Y322" s="41" t="s">
        <v>59</v>
      </c>
      <c r="Z322" s="41" t="s">
        <v>9</v>
      </c>
      <c r="AA322" s="45">
        <v>1</v>
      </c>
      <c r="AB322" s="41" t="s">
        <v>59</v>
      </c>
      <c r="AC322" s="41" t="s">
        <v>59</v>
      </c>
      <c r="AD322" s="41" t="s">
        <v>9</v>
      </c>
      <c r="AE322" s="41" t="s">
        <v>59</v>
      </c>
      <c r="AF322" s="41" t="s">
        <v>59</v>
      </c>
      <c r="AG322" s="41" t="s">
        <v>9</v>
      </c>
      <c r="AH322" s="41" t="s">
        <v>9</v>
      </c>
      <c r="AI322" s="41" t="s">
        <v>59</v>
      </c>
      <c r="AJ322" s="18" t="str">
        <f t="shared" si="90"/>
        <v/>
      </c>
      <c r="AK322" s="41" t="s">
        <v>9</v>
      </c>
      <c r="AL322" s="41" t="s">
        <v>59</v>
      </c>
      <c r="AM322" s="41" t="s">
        <v>9</v>
      </c>
      <c r="AN322" s="41" t="s">
        <v>9</v>
      </c>
      <c r="AO322" s="41" t="s">
        <v>9</v>
      </c>
      <c r="AP322" s="41" t="s">
        <v>59</v>
      </c>
      <c r="AQ322" s="41" t="s">
        <v>9</v>
      </c>
      <c r="AR322" s="41" t="s">
        <v>9</v>
      </c>
      <c r="AS322" s="41" t="s">
        <v>9</v>
      </c>
      <c r="AT322" s="41" t="s">
        <v>9</v>
      </c>
      <c r="AU322" s="41" t="s">
        <v>9</v>
      </c>
      <c r="AV322" s="41" t="s">
        <v>9</v>
      </c>
      <c r="AW322" s="41" t="s">
        <v>9</v>
      </c>
      <c r="AX322" s="41" t="s">
        <v>59</v>
      </c>
      <c r="AY322" s="41" t="s">
        <v>9</v>
      </c>
      <c r="AZ322" s="41" t="s">
        <v>9</v>
      </c>
      <c r="BA322"/>
    </row>
    <row r="323" spans="1:53" ht="15" customHeight="1" x14ac:dyDescent="0.5">
      <c r="A323" s="40" t="s">
        <v>1081</v>
      </c>
      <c r="B323" s="40" t="s">
        <v>1082</v>
      </c>
      <c r="C323" s="41" t="s">
        <v>878</v>
      </c>
      <c r="D323" s="41" t="s">
        <v>887</v>
      </c>
      <c r="E323" s="40" t="s">
        <v>71</v>
      </c>
      <c r="F323" s="40" t="s">
        <v>1083</v>
      </c>
      <c r="G323" s="40"/>
      <c r="H323" s="41" t="s">
        <v>9</v>
      </c>
      <c r="I323" s="41" t="s">
        <v>9</v>
      </c>
      <c r="J323" s="41" t="s">
        <v>9</v>
      </c>
      <c r="K323" s="45">
        <v>2</v>
      </c>
      <c r="L323" s="41" t="s">
        <v>58</v>
      </c>
      <c r="M323" s="45">
        <v>6</v>
      </c>
      <c r="N323" s="45" t="s">
        <v>1036</v>
      </c>
      <c r="O323" s="41" t="s">
        <v>9</v>
      </c>
      <c r="P323" s="41" t="s">
        <v>9</v>
      </c>
      <c r="Q323" s="41" t="s">
        <v>59</v>
      </c>
      <c r="R323" s="45"/>
      <c r="S323" s="45">
        <v>1</v>
      </c>
      <c r="T323" s="45"/>
      <c r="U323" s="45"/>
      <c r="V323" s="45"/>
      <c r="W323" s="45"/>
      <c r="X323" s="45">
        <v>1</v>
      </c>
      <c r="Y323" s="41" t="s">
        <v>9</v>
      </c>
      <c r="Z323" s="41" t="s">
        <v>9</v>
      </c>
      <c r="AA323" s="45">
        <v>2</v>
      </c>
      <c r="AB323" s="41" t="s">
        <v>9</v>
      </c>
      <c r="AC323" s="41" t="s">
        <v>59</v>
      </c>
      <c r="AD323" s="41" t="s">
        <v>9</v>
      </c>
      <c r="AE323" s="41" t="s">
        <v>59</v>
      </c>
      <c r="AF323" s="41" t="s">
        <v>59</v>
      </c>
      <c r="AG323" s="41" t="s">
        <v>9</v>
      </c>
      <c r="AH323" s="41" t="s">
        <v>9</v>
      </c>
      <c r="AI323" s="41" t="s">
        <v>59</v>
      </c>
      <c r="AJ323" s="18" t="str">
        <f t="shared" si="90"/>
        <v/>
      </c>
      <c r="AK323" s="41" t="s">
        <v>9</v>
      </c>
      <c r="AL323" s="41" t="s">
        <v>9</v>
      </c>
      <c r="AM323" s="41" t="s">
        <v>9</v>
      </c>
      <c r="AN323" s="41" t="s">
        <v>9</v>
      </c>
      <c r="AO323" s="41" t="s">
        <v>9</v>
      </c>
      <c r="AP323" s="41" t="s">
        <v>9</v>
      </c>
      <c r="AQ323" s="41" t="s">
        <v>59</v>
      </c>
      <c r="AR323" s="41" t="s">
        <v>59</v>
      </c>
      <c r="AS323" s="41" t="s">
        <v>59</v>
      </c>
      <c r="AT323" s="41" t="s">
        <v>9</v>
      </c>
      <c r="AU323" s="41" t="s">
        <v>9</v>
      </c>
      <c r="AV323" s="41" t="s">
        <v>9</v>
      </c>
      <c r="AW323" s="41" t="s">
        <v>9</v>
      </c>
      <c r="AX323" s="41" t="s">
        <v>9</v>
      </c>
      <c r="AY323" s="41" t="s">
        <v>59</v>
      </c>
      <c r="AZ323" s="41" t="s">
        <v>9</v>
      </c>
      <c r="BA323"/>
    </row>
    <row r="324" spans="1:53" ht="15" customHeight="1" x14ac:dyDescent="0.5">
      <c r="A324" s="40" t="s">
        <v>1084</v>
      </c>
      <c r="B324" s="40" t="s">
        <v>1085</v>
      </c>
      <c r="C324" s="41" t="s">
        <v>878</v>
      </c>
      <c r="D324" s="41" t="s">
        <v>55</v>
      </c>
      <c r="E324" s="40" t="s">
        <v>104</v>
      </c>
      <c r="F324" s="40" t="s">
        <v>1086</v>
      </c>
      <c r="G324" s="40"/>
      <c r="H324" s="41" t="s">
        <v>9</v>
      </c>
      <c r="I324" s="41" t="s">
        <v>9</v>
      </c>
      <c r="J324" s="41" t="s">
        <v>9</v>
      </c>
      <c r="K324" s="45">
        <v>3</v>
      </c>
      <c r="L324" s="41" t="s">
        <v>73</v>
      </c>
      <c r="M324" s="45">
        <v>4</v>
      </c>
      <c r="N324" s="45" t="s">
        <v>1087</v>
      </c>
      <c r="O324" s="41" t="s">
        <v>59</v>
      </c>
      <c r="P324" s="41" t="s">
        <v>59</v>
      </c>
      <c r="Q324" s="41" t="s">
        <v>9</v>
      </c>
      <c r="R324" s="45"/>
      <c r="S324" s="45">
        <v>1</v>
      </c>
      <c r="T324" s="45"/>
      <c r="U324" s="45"/>
      <c r="V324" s="45"/>
      <c r="W324" s="45"/>
      <c r="X324" s="45"/>
      <c r="Y324" s="41" t="s">
        <v>9</v>
      </c>
      <c r="Z324" s="41" t="s">
        <v>9</v>
      </c>
      <c r="AA324" s="45">
        <v>1</v>
      </c>
      <c r="AB324" s="41" t="s">
        <v>9</v>
      </c>
      <c r="AC324" s="41" t="s">
        <v>9</v>
      </c>
      <c r="AD324" s="41" t="s">
        <v>9</v>
      </c>
      <c r="AE324" s="41" t="s">
        <v>9</v>
      </c>
      <c r="AF324" s="41" t="s">
        <v>59</v>
      </c>
      <c r="AG324" s="41" t="s">
        <v>59</v>
      </c>
      <c r="AH324" s="41" t="s">
        <v>9</v>
      </c>
      <c r="AI324" s="41" t="s">
        <v>59</v>
      </c>
      <c r="AJ324" s="18" t="str">
        <f t="shared" ref="AJ324:AJ360" si="105">IF(ISNUMBER(SEARCH("tuck", $F324, 1)), "X", "")</f>
        <v/>
      </c>
      <c r="AK324" s="41" t="s">
        <v>9</v>
      </c>
      <c r="AL324" s="41" t="s">
        <v>9</v>
      </c>
      <c r="AM324" s="41" t="s">
        <v>9</v>
      </c>
      <c r="AN324" s="41" t="s">
        <v>9</v>
      </c>
      <c r="AO324" s="41" t="s">
        <v>9</v>
      </c>
      <c r="AP324" s="41" t="s">
        <v>9</v>
      </c>
      <c r="AQ324" s="41" t="s">
        <v>9</v>
      </c>
      <c r="AR324" s="41" t="s">
        <v>9</v>
      </c>
      <c r="AS324" s="41" t="s">
        <v>9</v>
      </c>
      <c r="AT324" s="41" t="s">
        <v>59</v>
      </c>
      <c r="AU324" s="41" t="s">
        <v>59</v>
      </c>
      <c r="AV324" s="41" t="s">
        <v>9</v>
      </c>
      <c r="AW324" s="41" t="s">
        <v>9</v>
      </c>
      <c r="AX324" s="41" t="s">
        <v>9</v>
      </c>
      <c r="AY324" s="41" t="s">
        <v>9</v>
      </c>
      <c r="AZ324" s="41" t="s">
        <v>9</v>
      </c>
      <c r="BA324"/>
    </row>
    <row r="325" spans="1:53" ht="15" customHeight="1" x14ac:dyDescent="0.5">
      <c r="A325" s="40" t="s">
        <v>1088</v>
      </c>
      <c r="B325" s="40" t="s">
        <v>1089</v>
      </c>
      <c r="C325" s="41" t="s">
        <v>878</v>
      </c>
      <c r="D325" s="41" t="s">
        <v>55</v>
      </c>
      <c r="E325" s="40" t="s">
        <v>167</v>
      </c>
      <c r="F325" s="40" t="s">
        <v>1090</v>
      </c>
      <c r="G325" s="40"/>
      <c r="H325" s="41" t="s">
        <v>9</v>
      </c>
      <c r="I325" s="41" t="s">
        <v>9</v>
      </c>
      <c r="J325" s="41" t="s">
        <v>9</v>
      </c>
      <c r="K325" s="45">
        <v>3</v>
      </c>
      <c r="L325" s="41" t="s">
        <v>58</v>
      </c>
      <c r="M325" s="45">
        <v>2</v>
      </c>
      <c r="N325" s="45" t="s">
        <v>942</v>
      </c>
      <c r="O325" s="41" t="s">
        <v>59</v>
      </c>
      <c r="P325" s="41" t="s">
        <v>9</v>
      </c>
      <c r="Q325" s="41" t="s">
        <v>9</v>
      </c>
      <c r="R325" s="45"/>
      <c r="S325" s="45"/>
      <c r="T325" s="45"/>
      <c r="U325" s="45">
        <v>1</v>
      </c>
      <c r="V325" s="45"/>
      <c r="W325" s="45">
        <v>1</v>
      </c>
      <c r="X325" s="45"/>
      <c r="Y325" s="41" t="s">
        <v>9</v>
      </c>
      <c r="Z325" s="41" t="s">
        <v>9</v>
      </c>
      <c r="AA325" s="45">
        <v>2</v>
      </c>
      <c r="AB325" s="41" t="s">
        <v>9</v>
      </c>
      <c r="AC325" s="41" t="s">
        <v>9</v>
      </c>
      <c r="AD325" s="41" t="s">
        <v>59</v>
      </c>
      <c r="AE325" s="41" t="s">
        <v>9</v>
      </c>
      <c r="AF325" s="41" t="s">
        <v>59</v>
      </c>
      <c r="AG325" s="41" t="s">
        <v>9</v>
      </c>
      <c r="AH325" s="41" t="s">
        <v>9</v>
      </c>
      <c r="AI325" s="41" t="s">
        <v>9</v>
      </c>
      <c r="AJ325" s="18" t="str">
        <f t="shared" si="105"/>
        <v/>
      </c>
      <c r="AK325" s="41" t="s">
        <v>9</v>
      </c>
      <c r="AL325" s="41" t="s">
        <v>9</v>
      </c>
      <c r="AM325" s="41" t="s">
        <v>9</v>
      </c>
      <c r="AN325" s="41" t="s">
        <v>9</v>
      </c>
      <c r="AO325" s="41" t="s">
        <v>9</v>
      </c>
      <c r="AP325" s="41" t="s">
        <v>59</v>
      </c>
      <c r="AQ325" s="41" t="s">
        <v>9</v>
      </c>
      <c r="AR325" s="41" t="s">
        <v>59</v>
      </c>
      <c r="AS325" s="41" t="s">
        <v>9</v>
      </c>
      <c r="AT325" s="41" t="s">
        <v>59</v>
      </c>
      <c r="AU325" s="41" t="s">
        <v>9</v>
      </c>
      <c r="AV325" s="41" t="s">
        <v>9</v>
      </c>
      <c r="AW325" s="41" t="s">
        <v>9</v>
      </c>
      <c r="AX325" s="41" t="s">
        <v>59</v>
      </c>
      <c r="AY325" s="41" t="s">
        <v>9</v>
      </c>
      <c r="AZ325" s="41" t="s">
        <v>9</v>
      </c>
      <c r="BA325"/>
    </row>
    <row r="326" spans="1:53" ht="15" customHeight="1" x14ac:dyDescent="0.5">
      <c r="A326" s="40" t="s">
        <v>1091</v>
      </c>
      <c r="B326" s="40" t="s">
        <v>1092</v>
      </c>
      <c r="C326" s="41" t="s">
        <v>878</v>
      </c>
      <c r="D326" s="41" t="s">
        <v>62</v>
      </c>
      <c r="E326" s="40" t="s">
        <v>116</v>
      </c>
      <c r="F326" s="40" t="s">
        <v>1093</v>
      </c>
      <c r="G326" s="40"/>
      <c r="H326" s="41" t="s">
        <v>9</v>
      </c>
      <c r="I326" s="41" t="s">
        <v>9</v>
      </c>
      <c r="J326" s="41" t="s">
        <v>9</v>
      </c>
      <c r="K326" s="45">
        <v>1</v>
      </c>
      <c r="L326" s="41" t="s">
        <v>65</v>
      </c>
      <c r="M326" s="45">
        <v>4</v>
      </c>
      <c r="N326" s="45" t="s">
        <v>1094</v>
      </c>
      <c r="O326" s="41" t="s">
        <v>9</v>
      </c>
      <c r="P326" s="41" t="s">
        <v>59</v>
      </c>
      <c r="Q326" s="41" t="s">
        <v>9</v>
      </c>
      <c r="R326" s="45">
        <v>1</v>
      </c>
      <c r="S326" s="45"/>
      <c r="T326" s="45"/>
      <c r="U326" s="45"/>
      <c r="V326" s="45">
        <v>1</v>
      </c>
      <c r="W326" s="45"/>
      <c r="X326" s="45"/>
      <c r="Y326" s="41" t="s">
        <v>9</v>
      </c>
      <c r="Z326" s="41" t="s">
        <v>9</v>
      </c>
      <c r="AA326" s="45">
        <v>2</v>
      </c>
      <c r="AB326" s="41" t="s">
        <v>9</v>
      </c>
      <c r="AC326" s="41" t="s">
        <v>9</v>
      </c>
      <c r="AD326" s="41" t="s">
        <v>9</v>
      </c>
      <c r="AE326" s="41" t="s">
        <v>9</v>
      </c>
      <c r="AF326" s="41" t="s">
        <v>59</v>
      </c>
      <c r="AG326" s="41" t="s">
        <v>9</v>
      </c>
      <c r="AH326" s="41" t="s">
        <v>9</v>
      </c>
      <c r="AI326" s="41" t="s">
        <v>9</v>
      </c>
      <c r="AJ326" s="18" t="str">
        <f t="shared" si="105"/>
        <v/>
      </c>
      <c r="AK326" s="41" t="s">
        <v>9</v>
      </c>
      <c r="AL326" s="41" t="s">
        <v>59</v>
      </c>
      <c r="AM326" s="41" t="s">
        <v>9</v>
      </c>
      <c r="AN326" s="41" t="s">
        <v>9</v>
      </c>
      <c r="AO326" s="41" t="s">
        <v>9</v>
      </c>
      <c r="AP326" s="41" t="s">
        <v>9</v>
      </c>
      <c r="AQ326" s="41" t="s">
        <v>9</v>
      </c>
      <c r="AR326" s="41" t="s">
        <v>9</v>
      </c>
      <c r="AS326" s="41" t="s">
        <v>9</v>
      </c>
      <c r="AT326" s="41" t="s">
        <v>9</v>
      </c>
      <c r="AU326" s="41" t="s">
        <v>9</v>
      </c>
      <c r="AV326" s="41" t="s">
        <v>59</v>
      </c>
      <c r="AW326" s="41" t="s">
        <v>59</v>
      </c>
      <c r="AX326" s="41" t="s">
        <v>9</v>
      </c>
      <c r="AY326" s="41" t="s">
        <v>9</v>
      </c>
      <c r="AZ326" s="41" t="s">
        <v>9</v>
      </c>
      <c r="BA326"/>
    </row>
    <row r="327" spans="1:53" ht="15" customHeight="1" x14ac:dyDescent="0.5">
      <c r="A327" s="40" t="s">
        <v>1095</v>
      </c>
      <c r="B327" s="40" t="s">
        <v>1096</v>
      </c>
      <c r="C327" s="41" t="s">
        <v>878</v>
      </c>
      <c r="D327" s="41" t="s">
        <v>55</v>
      </c>
      <c r="E327" s="40" t="s">
        <v>116</v>
      </c>
      <c r="F327" s="40" t="s">
        <v>980</v>
      </c>
      <c r="G327" s="40"/>
      <c r="H327" s="41" t="s">
        <v>9</v>
      </c>
      <c r="I327" s="41" t="s">
        <v>9</v>
      </c>
      <c r="J327" s="41" t="s">
        <v>9</v>
      </c>
      <c r="K327" s="45">
        <v>4</v>
      </c>
      <c r="L327" s="41" t="s">
        <v>58</v>
      </c>
      <c r="M327" s="45">
        <v>3</v>
      </c>
      <c r="N327" s="45" t="s">
        <v>992</v>
      </c>
      <c r="O327" s="41" t="s">
        <v>9</v>
      </c>
      <c r="P327" s="41" t="s">
        <v>9</v>
      </c>
      <c r="Q327" s="41" t="s">
        <v>59</v>
      </c>
      <c r="R327" s="45"/>
      <c r="S327" s="45">
        <v>1</v>
      </c>
      <c r="T327" s="45"/>
      <c r="U327" s="45"/>
      <c r="V327" s="45"/>
      <c r="W327" s="45"/>
      <c r="X327" s="45">
        <v>1</v>
      </c>
      <c r="Y327" s="41" t="s">
        <v>9</v>
      </c>
      <c r="Z327" s="41" t="s">
        <v>9</v>
      </c>
      <c r="AA327" s="45">
        <v>2</v>
      </c>
      <c r="AB327" s="41" t="s">
        <v>59</v>
      </c>
      <c r="AC327" s="41" t="s">
        <v>9</v>
      </c>
      <c r="AD327" s="41" t="s">
        <v>9</v>
      </c>
      <c r="AE327" s="41" t="s">
        <v>59</v>
      </c>
      <c r="AF327" s="41" t="s">
        <v>9</v>
      </c>
      <c r="AG327" s="41" t="s">
        <v>9</v>
      </c>
      <c r="AH327" s="41" t="s">
        <v>9</v>
      </c>
      <c r="AI327" s="41" t="s">
        <v>59</v>
      </c>
      <c r="AJ327" s="18" t="str">
        <f t="shared" si="105"/>
        <v/>
      </c>
      <c r="AK327" s="41" t="s">
        <v>9</v>
      </c>
      <c r="AL327" s="41" t="s">
        <v>9</v>
      </c>
      <c r="AM327" s="41" t="s">
        <v>9</v>
      </c>
      <c r="AN327" s="41" t="s">
        <v>9</v>
      </c>
      <c r="AO327" s="41" t="s">
        <v>9</v>
      </c>
      <c r="AP327" s="41" t="s">
        <v>9</v>
      </c>
      <c r="AQ327" s="41" t="s">
        <v>9</v>
      </c>
      <c r="AR327" s="41" t="s">
        <v>59</v>
      </c>
      <c r="AS327" s="41" t="s">
        <v>59</v>
      </c>
      <c r="AT327" s="41" t="s">
        <v>9</v>
      </c>
      <c r="AU327" s="41" t="s">
        <v>9</v>
      </c>
      <c r="AV327" s="41" t="s">
        <v>9</v>
      </c>
      <c r="AW327" s="41" t="s">
        <v>9</v>
      </c>
      <c r="AX327" s="41" t="s">
        <v>9</v>
      </c>
      <c r="AY327" s="41" t="s">
        <v>59</v>
      </c>
      <c r="AZ327" s="41" t="s">
        <v>9</v>
      </c>
      <c r="BA327"/>
    </row>
    <row r="328" spans="1:53" ht="15" customHeight="1" x14ac:dyDescent="0.5">
      <c r="A328" s="40" t="s">
        <v>1097</v>
      </c>
      <c r="B328" s="40" t="s">
        <v>1098</v>
      </c>
      <c r="C328" s="41" t="s">
        <v>878</v>
      </c>
      <c r="D328" s="41" t="s">
        <v>83</v>
      </c>
      <c r="E328" s="40" t="s">
        <v>9</v>
      </c>
      <c r="F328" s="40" t="s">
        <v>1099</v>
      </c>
      <c r="G328" s="40"/>
      <c r="H328" s="41" t="s">
        <v>9</v>
      </c>
      <c r="I328" s="41" t="s">
        <v>9</v>
      </c>
      <c r="J328" s="41" t="s">
        <v>59</v>
      </c>
      <c r="K328" s="45">
        <v>4</v>
      </c>
      <c r="L328" s="41" t="s">
        <v>65</v>
      </c>
      <c r="M328" s="45">
        <v>3</v>
      </c>
      <c r="N328" s="45" t="s">
        <v>946</v>
      </c>
      <c r="O328" s="41" t="s">
        <v>9</v>
      </c>
      <c r="P328" s="41" t="s">
        <v>59</v>
      </c>
      <c r="Q328" s="41" t="s">
        <v>9</v>
      </c>
      <c r="R328" s="45">
        <v>1</v>
      </c>
      <c r="S328" s="45">
        <v>1</v>
      </c>
      <c r="T328" s="45"/>
      <c r="U328" s="45"/>
      <c r="V328" s="45"/>
      <c r="W328" s="45"/>
      <c r="X328" s="45"/>
      <c r="Y328" s="41" t="s">
        <v>9</v>
      </c>
      <c r="Z328" s="41" t="s">
        <v>9</v>
      </c>
      <c r="AA328" s="45">
        <v>2</v>
      </c>
      <c r="AB328" s="41" t="s">
        <v>9</v>
      </c>
      <c r="AC328" s="41" t="s">
        <v>59</v>
      </c>
      <c r="AD328" s="41" t="s">
        <v>9</v>
      </c>
      <c r="AE328" s="41" t="s">
        <v>9</v>
      </c>
      <c r="AF328" s="41" t="s">
        <v>9</v>
      </c>
      <c r="AG328" s="41" t="s">
        <v>9</v>
      </c>
      <c r="AH328" s="41" t="s">
        <v>9</v>
      </c>
      <c r="AI328" s="41" t="s">
        <v>59</v>
      </c>
      <c r="AJ328" s="18" t="str">
        <f t="shared" si="105"/>
        <v/>
      </c>
      <c r="AK328" s="41" t="s">
        <v>9</v>
      </c>
      <c r="AL328" s="41" t="s">
        <v>59</v>
      </c>
      <c r="AM328" s="41" t="s">
        <v>9</v>
      </c>
      <c r="AN328" s="41" t="s">
        <v>9</v>
      </c>
      <c r="AO328" s="41" t="s">
        <v>9</v>
      </c>
      <c r="AP328" s="41" t="s">
        <v>9</v>
      </c>
      <c r="AQ328" s="41" t="s">
        <v>9</v>
      </c>
      <c r="AR328" s="41" t="s">
        <v>9</v>
      </c>
      <c r="AS328" s="41" t="s">
        <v>9</v>
      </c>
      <c r="AT328" s="41" t="s">
        <v>9</v>
      </c>
      <c r="AU328" s="41" t="s">
        <v>9</v>
      </c>
      <c r="AV328" s="41" t="s">
        <v>59</v>
      </c>
      <c r="AW328" s="41" t="s">
        <v>9</v>
      </c>
      <c r="AX328" s="41" t="s">
        <v>9</v>
      </c>
      <c r="AY328" s="41" t="s">
        <v>9</v>
      </c>
      <c r="AZ328" s="41" t="s">
        <v>9</v>
      </c>
      <c r="BA328"/>
    </row>
    <row r="329" spans="1:53" ht="15" customHeight="1" x14ac:dyDescent="0.5">
      <c r="A329" s="40" t="s">
        <v>1100</v>
      </c>
      <c r="B329" s="40" t="s">
        <v>1101</v>
      </c>
      <c r="C329" s="41" t="s">
        <v>878</v>
      </c>
      <c r="D329" s="41" t="s">
        <v>55</v>
      </c>
      <c r="E329" s="40" t="s">
        <v>116</v>
      </c>
      <c r="F329" s="40" t="s">
        <v>1102</v>
      </c>
      <c r="G329" s="40"/>
      <c r="H329" s="41" t="s">
        <v>9</v>
      </c>
      <c r="I329" s="41" t="s">
        <v>9</v>
      </c>
      <c r="J329" s="41" t="s">
        <v>9</v>
      </c>
      <c r="K329" s="45">
        <v>6</v>
      </c>
      <c r="L329" s="41" t="s">
        <v>73</v>
      </c>
      <c r="M329" s="45">
        <v>1</v>
      </c>
      <c r="N329" s="45" t="s">
        <v>953</v>
      </c>
      <c r="O329" s="41" t="s">
        <v>59</v>
      </c>
      <c r="P329" s="41" t="s">
        <v>9</v>
      </c>
      <c r="Q329" s="41" t="s">
        <v>9</v>
      </c>
      <c r="R329" s="45">
        <v>1</v>
      </c>
      <c r="S329" s="45"/>
      <c r="T329" s="45"/>
      <c r="U329" s="45">
        <v>1</v>
      </c>
      <c r="V329" s="45"/>
      <c r="W329" s="45"/>
      <c r="X329" s="45"/>
      <c r="Y329" s="41" t="s">
        <v>9</v>
      </c>
      <c r="Z329" s="41" t="s">
        <v>9</v>
      </c>
      <c r="AA329" s="45">
        <v>2</v>
      </c>
      <c r="AB329" s="41" t="s">
        <v>9</v>
      </c>
      <c r="AC329" s="41" t="s">
        <v>9</v>
      </c>
      <c r="AD329" s="41" t="s">
        <v>59</v>
      </c>
      <c r="AE329" s="41" t="s">
        <v>9</v>
      </c>
      <c r="AF329" s="41" t="s">
        <v>9</v>
      </c>
      <c r="AG329" s="41" t="s">
        <v>9</v>
      </c>
      <c r="AH329" s="41" t="s">
        <v>9</v>
      </c>
      <c r="AI329" s="41" t="s">
        <v>9</v>
      </c>
      <c r="AJ329" s="18" t="str">
        <f t="shared" si="105"/>
        <v/>
      </c>
      <c r="AK329" s="41" t="s">
        <v>9</v>
      </c>
      <c r="AL329" s="41" t="s">
        <v>9</v>
      </c>
      <c r="AM329" s="41" t="s">
        <v>9</v>
      </c>
      <c r="AN329" s="41" t="s">
        <v>9</v>
      </c>
      <c r="AO329" s="41" t="s">
        <v>9</v>
      </c>
      <c r="AP329" s="41" t="s">
        <v>59</v>
      </c>
      <c r="AQ329" s="41" t="s">
        <v>9</v>
      </c>
      <c r="AR329" s="41" t="s">
        <v>9</v>
      </c>
      <c r="AS329" s="41" t="s">
        <v>9</v>
      </c>
      <c r="AT329" s="41" t="s">
        <v>9</v>
      </c>
      <c r="AU329" s="41" t="s">
        <v>59</v>
      </c>
      <c r="AV329" s="41" t="s">
        <v>9</v>
      </c>
      <c r="AW329" s="41" t="s">
        <v>9</v>
      </c>
      <c r="AX329" s="41" t="s">
        <v>59</v>
      </c>
      <c r="AY329" s="41" t="s">
        <v>9</v>
      </c>
      <c r="AZ329" s="41" t="s">
        <v>9</v>
      </c>
      <c r="BA329"/>
    </row>
    <row r="330" spans="1:53" ht="15" customHeight="1" x14ac:dyDescent="0.5">
      <c r="A330" s="40" t="s">
        <v>1202</v>
      </c>
      <c r="B330" s="40" t="s">
        <v>1103</v>
      </c>
      <c r="C330" s="41" t="s">
        <v>878</v>
      </c>
      <c r="D330" s="41" t="s">
        <v>55</v>
      </c>
      <c r="E330" s="40" t="s">
        <v>10</v>
      </c>
      <c r="F330" s="40" t="s">
        <v>1104</v>
      </c>
      <c r="G330" s="40"/>
      <c r="H330" s="41" t="s">
        <v>9</v>
      </c>
      <c r="I330" s="41" t="s">
        <v>9</v>
      </c>
      <c r="J330" s="41" t="s">
        <v>9</v>
      </c>
      <c r="K330" s="45">
        <v>4</v>
      </c>
      <c r="L330" s="41" t="s">
        <v>65</v>
      </c>
      <c r="M330" s="45">
        <v>3</v>
      </c>
      <c r="N330" s="45" t="s">
        <v>1105</v>
      </c>
      <c r="O330" s="41" t="s">
        <v>9</v>
      </c>
      <c r="P330" s="41" t="s">
        <v>9</v>
      </c>
      <c r="Q330" s="41" t="s">
        <v>59</v>
      </c>
      <c r="R330" s="45"/>
      <c r="S330" s="45">
        <v>2</v>
      </c>
      <c r="T330" s="45"/>
      <c r="U330" s="45"/>
      <c r="V330" s="45"/>
      <c r="W330" s="45"/>
      <c r="X330" s="45">
        <v>1</v>
      </c>
      <c r="Y330" s="41" t="s">
        <v>9</v>
      </c>
      <c r="Z330" s="41" t="s">
        <v>9</v>
      </c>
      <c r="AA330" s="45">
        <v>3</v>
      </c>
      <c r="AB330" s="41" t="s">
        <v>9</v>
      </c>
      <c r="AC330" s="41" t="s">
        <v>9</v>
      </c>
      <c r="AD330" s="41" t="s">
        <v>9</v>
      </c>
      <c r="AE330" s="41" t="s">
        <v>9</v>
      </c>
      <c r="AF330" s="41" t="s">
        <v>9</v>
      </c>
      <c r="AG330" s="41" t="s">
        <v>9</v>
      </c>
      <c r="AH330" s="41" t="s">
        <v>9</v>
      </c>
      <c r="AI330" s="41" t="s">
        <v>59</v>
      </c>
      <c r="AJ330" s="18" t="str">
        <f t="shared" si="105"/>
        <v/>
      </c>
      <c r="AK330" s="41" t="s">
        <v>9</v>
      </c>
      <c r="AL330" s="41" t="s">
        <v>59</v>
      </c>
      <c r="AM330" s="41" t="s">
        <v>9</v>
      </c>
      <c r="AN330" s="41" t="s">
        <v>9</v>
      </c>
      <c r="AO330" s="41" t="s">
        <v>9</v>
      </c>
      <c r="AP330" s="41" t="s">
        <v>9</v>
      </c>
      <c r="AQ330" s="41" t="s">
        <v>59</v>
      </c>
      <c r="AR330" s="41" t="s">
        <v>9</v>
      </c>
      <c r="AS330" s="41" t="s">
        <v>59</v>
      </c>
      <c r="AT330" s="41" t="s">
        <v>9</v>
      </c>
      <c r="AU330" s="41" t="s">
        <v>9</v>
      </c>
      <c r="AV330" s="41" t="s">
        <v>9</v>
      </c>
      <c r="AW330" s="41" t="s">
        <v>9</v>
      </c>
      <c r="AX330" s="41" t="s">
        <v>9</v>
      </c>
      <c r="AY330" s="41" t="s">
        <v>59</v>
      </c>
      <c r="AZ330" s="41" t="s">
        <v>9</v>
      </c>
      <c r="BA330"/>
    </row>
    <row r="331" spans="1:53" ht="15" customHeight="1" x14ac:dyDescent="0.5">
      <c r="A331" s="40" t="s">
        <v>1106</v>
      </c>
      <c r="B331" s="40" t="s">
        <v>1107</v>
      </c>
      <c r="C331" s="41" t="s">
        <v>878</v>
      </c>
      <c r="D331" s="41" t="s">
        <v>55</v>
      </c>
      <c r="E331" s="40" t="s">
        <v>63</v>
      </c>
      <c r="F331" s="40" t="s">
        <v>1108</v>
      </c>
      <c r="G331" s="40"/>
      <c r="H331" s="41" t="s">
        <v>9</v>
      </c>
      <c r="I331" s="41" t="s">
        <v>9</v>
      </c>
      <c r="J331" s="41" t="s">
        <v>9</v>
      </c>
      <c r="K331" s="45">
        <v>1</v>
      </c>
      <c r="L331" s="41" t="s">
        <v>58</v>
      </c>
      <c r="M331" s="45">
        <v>2</v>
      </c>
      <c r="N331" s="45" t="s">
        <v>1109</v>
      </c>
      <c r="O331" s="41" t="s">
        <v>59</v>
      </c>
      <c r="P331" s="41" t="s">
        <v>9</v>
      </c>
      <c r="Q331" s="41" t="s">
        <v>9</v>
      </c>
      <c r="R331" s="45"/>
      <c r="S331" s="45"/>
      <c r="T331" s="45"/>
      <c r="U331" s="45">
        <v>1</v>
      </c>
      <c r="V331" s="45"/>
      <c r="W331" s="45">
        <v>1</v>
      </c>
      <c r="X331" s="45"/>
      <c r="Y331" s="41" t="s">
        <v>9</v>
      </c>
      <c r="Z331" s="41" t="s">
        <v>9</v>
      </c>
      <c r="AA331" s="45">
        <v>2</v>
      </c>
      <c r="AB331" s="41" t="s">
        <v>9</v>
      </c>
      <c r="AC331" s="41" t="s">
        <v>9</v>
      </c>
      <c r="AD331" s="41" t="s">
        <v>9</v>
      </c>
      <c r="AE331" s="41" t="s">
        <v>9</v>
      </c>
      <c r="AF331" s="41" t="s">
        <v>59</v>
      </c>
      <c r="AG331" s="41" t="s">
        <v>9</v>
      </c>
      <c r="AH331" s="41" t="s">
        <v>9</v>
      </c>
      <c r="AI331" s="41" t="s">
        <v>9</v>
      </c>
      <c r="AJ331" s="18" t="str">
        <f t="shared" si="105"/>
        <v/>
      </c>
      <c r="AK331" s="41" t="s">
        <v>9</v>
      </c>
      <c r="AL331" s="41" t="s">
        <v>9</v>
      </c>
      <c r="AM331" s="41" t="s">
        <v>9</v>
      </c>
      <c r="AN331" s="41" t="s">
        <v>9</v>
      </c>
      <c r="AO331" s="41" t="s">
        <v>9</v>
      </c>
      <c r="AP331" s="41" t="s">
        <v>59</v>
      </c>
      <c r="AQ331" s="41" t="s">
        <v>9</v>
      </c>
      <c r="AR331" s="41" t="s">
        <v>59</v>
      </c>
      <c r="AS331" s="41" t="s">
        <v>9</v>
      </c>
      <c r="AT331" s="41" t="s">
        <v>9</v>
      </c>
      <c r="AU331" s="41" t="s">
        <v>9</v>
      </c>
      <c r="AV331" s="41" t="s">
        <v>9</v>
      </c>
      <c r="AW331" s="41" t="s">
        <v>9</v>
      </c>
      <c r="AX331" s="41" t="s">
        <v>59</v>
      </c>
      <c r="AY331" s="41" t="s">
        <v>9</v>
      </c>
      <c r="AZ331" s="41" t="s">
        <v>9</v>
      </c>
      <c r="BA331"/>
    </row>
    <row r="332" spans="1:53" ht="15" customHeight="1" x14ac:dyDescent="0.5">
      <c r="A332" s="40" t="s">
        <v>1110</v>
      </c>
      <c r="B332" s="40" t="s">
        <v>1111</v>
      </c>
      <c r="C332" s="41" t="s">
        <v>878</v>
      </c>
      <c r="D332" s="41" t="s">
        <v>83</v>
      </c>
      <c r="E332" s="40" t="s">
        <v>9</v>
      </c>
      <c r="F332" s="40" t="s">
        <v>1216</v>
      </c>
      <c r="G332" s="40"/>
      <c r="H332" s="41" t="s">
        <v>9</v>
      </c>
      <c r="I332" s="41" t="s">
        <v>9</v>
      </c>
      <c r="J332" s="41" t="s">
        <v>9</v>
      </c>
      <c r="K332" s="45">
        <v>3</v>
      </c>
      <c r="L332" s="41" t="s">
        <v>85</v>
      </c>
      <c r="M332" s="45">
        <v>2</v>
      </c>
      <c r="N332" s="45" t="s">
        <v>961</v>
      </c>
      <c r="O332" s="41" t="s">
        <v>59</v>
      </c>
      <c r="P332" s="41" t="s">
        <v>9</v>
      </c>
      <c r="Q332" s="41" t="s">
        <v>9</v>
      </c>
      <c r="R332" s="45"/>
      <c r="S332" s="45"/>
      <c r="T332" s="45"/>
      <c r="U332" s="45"/>
      <c r="V332" s="45"/>
      <c r="W332" s="45">
        <v>2</v>
      </c>
      <c r="X332" s="45"/>
      <c r="Y332" s="41" t="s">
        <v>9</v>
      </c>
      <c r="Z332" s="41" t="s">
        <v>9</v>
      </c>
      <c r="AA332" s="45">
        <v>2</v>
      </c>
      <c r="AB332" s="41" t="s">
        <v>59</v>
      </c>
      <c r="AC332" s="41" t="s">
        <v>9</v>
      </c>
      <c r="AD332" s="41" t="s">
        <v>9</v>
      </c>
      <c r="AE332" s="41" t="s">
        <v>59</v>
      </c>
      <c r="AF332" s="41" t="s">
        <v>59</v>
      </c>
      <c r="AG332" s="41" t="s">
        <v>9</v>
      </c>
      <c r="AH332" s="41" t="s">
        <v>9</v>
      </c>
      <c r="AI332" s="41" t="s">
        <v>9</v>
      </c>
      <c r="AJ332" s="18" t="str">
        <f t="shared" si="105"/>
        <v/>
      </c>
      <c r="AK332" s="41" t="s">
        <v>9</v>
      </c>
      <c r="AL332" s="41" t="s">
        <v>9</v>
      </c>
      <c r="AM332" s="41" t="s">
        <v>9</v>
      </c>
      <c r="AN332" s="41" t="s">
        <v>9</v>
      </c>
      <c r="AO332" s="41" t="s">
        <v>9</v>
      </c>
      <c r="AP332" s="41" t="s">
        <v>59</v>
      </c>
      <c r="AQ332" s="41" t="s">
        <v>9</v>
      </c>
      <c r="AR332" s="41" t="s">
        <v>9</v>
      </c>
      <c r="AS332" s="41" t="s">
        <v>9</v>
      </c>
      <c r="AT332" s="41" t="s">
        <v>9</v>
      </c>
      <c r="AU332" s="41" t="s">
        <v>9</v>
      </c>
      <c r="AV332" s="41" t="s">
        <v>9</v>
      </c>
      <c r="AW332" s="41" t="s">
        <v>9</v>
      </c>
      <c r="AX332" s="41" t="s">
        <v>9</v>
      </c>
      <c r="AY332" s="41" t="s">
        <v>9</v>
      </c>
      <c r="AZ332" s="41" t="s">
        <v>59</v>
      </c>
      <c r="BA332"/>
    </row>
    <row r="333" spans="1:53" ht="15" customHeight="1" x14ac:dyDescent="0.5">
      <c r="A333" s="40" t="s">
        <v>1112</v>
      </c>
      <c r="B333" s="40" t="s">
        <v>1113</v>
      </c>
      <c r="C333" s="41" t="s">
        <v>878</v>
      </c>
      <c r="D333" s="41" t="s">
        <v>887</v>
      </c>
      <c r="E333" s="40" t="s">
        <v>116</v>
      </c>
      <c r="F333" s="40" t="s">
        <v>1114</v>
      </c>
      <c r="G333" s="40"/>
      <c r="H333" s="41" t="s">
        <v>9</v>
      </c>
      <c r="I333" s="41" t="s">
        <v>9</v>
      </c>
      <c r="J333" s="41" t="s">
        <v>9</v>
      </c>
      <c r="K333" s="45">
        <v>4</v>
      </c>
      <c r="L333" s="41" t="s">
        <v>97</v>
      </c>
      <c r="M333" s="45">
        <v>3</v>
      </c>
      <c r="N333" s="45" t="s">
        <v>973</v>
      </c>
      <c r="O333" s="41" t="s">
        <v>9</v>
      </c>
      <c r="P333" s="41" t="s">
        <v>59</v>
      </c>
      <c r="Q333" s="41" t="s">
        <v>9</v>
      </c>
      <c r="R333" s="45">
        <v>1</v>
      </c>
      <c r="S333" s="45">
        <v>1</v>
      </c>
      <c r="T333" s="45"/>
      <c r="U333" s="45"/>
      <c r="V333" s="45"/>
      <c r="W333" s="45"/>
      <c r="X333" s="45"/>
      <c r="Y333" s="41" t="s">
        <v>9</v>
      </c>
      <c r="Z333" s="41" t="s">
        <v>9</v>
      </c>
      <c r="AA333" s="45">
        <v>2</v>
      </c>
      <c r="AB333" s="41" t="s">
        <v>59</v>
      </c>
      <c r="AC333" s="41" t="s">
        <v>9</v>
      </c>
      <c r="AD333" s="41" t="s">
        <v>9</v>
      </c>
      <c r="AE333" s="41" t="s">
        <v>59</v>
      </c>
      <c r="AF333" s="41" t="s">
        <v>9</v>
      </c>
      <c r="AG333" s="41" t="s">
        <v>9</v>
      </c>
      <c r="AH333" s="41" t="s">
        <v>9</v>
      </c>
      <c r="AI333" s="41" t="s">
        <v>59</v>
      </c>
      <c r="AJ333" s="18" t="str">
        <f t="shared" si="105"/>
        <v/>
      </c>
      <c r="AK333" s="41" t="s">
        <v>9</v>
      </c>
      <c r="AL333" s="41" t="s">
        <v>59</v>
      </c>
      <c r="AM333" s="41" t="s">
        <v>9</v>
      </c>
      <c r="AN333" s="41" t="s">
        <v>9</v>
      </c>
      <c r="AO333" s="41" t="s">
        <v>9</v>
      </c>
      <c r="AP333" s="41" t="s">
        <v>9</v>
      </c>
      <c r="AQ333" s="41" t="s">
        <v>9</v>
      </c>
      <c r="AR333" s="41" t="s">
        <v>59</v>
      </c>
      <c r="AS333" s="41" t="s">
        <v>9</v>
      </c>
      <c r="AT333" s="41" t="s">
        <v>59</v>
      </c>
      <c r="AU333" s="41" t="s">
        <v>59</v>
      </c>
      <c r="AV333" s="41" t="s">
        <v>59</v>
      </c>
      <c r="AW333" s="41" t="s">
        <v>9</v>
      </c>
      <c r="AX333" s="41" t="s">
        <v>9</v>
      </c>
      <c r="AY333" s="41" t="s">
        <v>9</v>
      </c>
      <c r="AZ333" s="41" t="s">
        <v>59</v>
      </c>
      <c r="BA333"/>
    </row>
    <row r="334" spans="1:53" ht="15" customHeight="1" x14ac:dyDescent="0.5">
      <c r="A334" s="40" t="s">
        <v>1115</v>
      </c>
      <c r="B334" s="40" t="s">
        <v>1116</v>
      </c>
      <c r="C334" s="41" t="s">
        <v>878</v>
      </c>
      <c r="D334" s="41" t="s">
        <v>55</v>
      </c>
      <c r="E334" s="40" t="s">
        <v>10</v>
      </c>
      <c r="F334" s="40" t="s">
        <v>1217</v>
      </c>
      <c r="G334" s="40"/>
      <c r="H334" s="41" t="s">
        <v>9</v>
      </c>
      <c r="I334" s="41" t="s">
        <v>9</v>
      </c>
      <c r="J334" s="41" t="s">
        <v>9</v>
      </c>
      <c r="K334" s="45">
        <v>2</v>
      </c>
      <c r="L334" s="41" t="s">
        <v>85</v>
      </c>
      <c r="M334" s="45">
        <v>4</v>
      </c>
      <c r="N334" s="45" t="s">
        <v>1117</v>
      </c>
      <c r="O334" s="41" t="s">
        <v>59</v>
      </c>
      <c r="P334" s="41" t="s">
        <v>9</v>
      </c>
      <c r="Q334" s="41" t="s">
        <v>9</v>
      </c>
      <c r="R334" s="45">
        <v>1</v>
      </c>
      <c r="S334" s="45"/>
      <c r="T334" s="45"/>
      <c r="U334" s="45"/>
      <c r="V334" s="45"/>
      <c r="W334" s="45"/>
      <c r="X334" s="45"/>
      <c r="Y334" s="41" t="s">
        <v>9</v>
      </c>
      <c r="Z334" s="41" t="s">
        <v>9</v>
      </c>
      <c r="AA334" s="45">
        <v>1</v>
      </c>
      <c r="AB334" s="41" t="s">
        <v>59</v>
      </c>
      <c r="AC334" s="41" t="s">
        <v>9</v>
      </c>
      <c r="AD334" s="41" t="s">
        <v>9</v>
      </c>
      <c r="AE334" s="41" t="s">
        <v>59</v>
      </c>
      <c r="AF334" s="41" t="s">
        <v>59</v>
      </c>
      <c r="AG334" s="41" t="s">
        <v>9</v>
      </c>
      <c r="AH334" s="41" t="s">
        <v>9</v>
      </c>
      <c r="AI334" s="41" t="s">
        <v>9</v>
      </c>
      <c r="AJ334" s="18" t="str">
        <f t="shared" si="105"/>
        <v/>
      </c>
      <c r="AK334" s="41" t="s">
        <v>9</v>
      </c>
      <c r="AL334" s="41" t="s">
        <v>9</v>
      </c>
      <c r="AM334" s="41" t="s">
        <v>9</v>
      </c>
      <c r="AN334" s="41" t="s">
        <v>9</v>
      </c>
      <c r="AO334" s="41" t="s">
        <v>59</v>
      </c>
      <c r="AP334" s="41" t="s">
        <v>59</v>
      </c>
      <c r="AQ334" s="41" t="s">
        <v>9</v>
      </c>
      <c r="AR334" s="41" t="s">
        <v>9</v>
      </c>
      <c r="AS334" s="41" t="s">
        <v>9</v>
      </c>
      <c r="AT334" s="41" t="s">
        <v>59</v>
      </c>
      <c r="AU334" s="41" t="s">
        <v>9</v>
      </c>
      <c r="AV334" s="41" t="s">
        <v>9</v>
      </c>
      <c r="AW334" s="41" t="s">
        <v>9</v>
      </c>
      <c r="AX334" s="41" t="s">
        <v>9</v>
      </c>
      <c r="AY334" s="41" t="s">
        <v>9</v>
      </c>
      <c r="AZ334" s="41" t="s">
        <v>59</v>
      </c>
      <c r="BA334"/>
    </row>
    <row r="335" spans="1:53" ht="15" customHeight="1" x14ac:dyDescent="0.5">
      <c r="A335" s="40" t="s">
        <v>1118</v>
      </c>
      <c r="B335" s="40" t="s">
        <v>1119</v>
      </c>
      <c r="C335" s="41" t="s">
        <v>878</v>
      </c>
      <c r="D335" s="41" t="s">
        <v>55</v>
      </c>
      <c r="E335" s="40" t="s">
        <v>116</v>
      </c>
      <c r="F335" s="40" t="s">
        <v>1120</v>
      </c>
      <c r="G335" s="40"/>
      <c r="H335" s="41" t="s">
        <v>9</v>
      </c>
      <c r="I335" s="41" t="s">
        <v>9</v>
      </c>
      <c r="J335" s="41" t="s">
        <v>9</v>
      </c>
      <c r="K335" s="45">
        <v>4</v>
      </c>
      <c r="L335" s="41" t="s">
        <v>65</v>
      </c>
      <c r="M335" s="45">
        <v>2</v>
      </c>
      <c r="N335" s="45" t="s">
        <v>893</v>
      </c>
      <c r="O335" s="41" t="s">
        <v>9</v>
      </c>
      <c r="P335" s="41" t="s">
        <v>9</v>
      </c>
      <c r="Q335" s="41" t="s">
        <v>59</v>
      </c>
      <c r="R335" s="45">
        <v>1</v>
      </c>
      <c r="S335" s="45">
        <v>1</v>
      </c>
      <c r="T335" s="45"/>
      <c r="U335" s="45"/>
      <c r="V335" s="45"/>
      <c r="W335" s="45"/>
      <c r="X335" s="45"/>
      <c r="Y335" s="41" t="s">
        <v>9</v>
      </c>
      <c r="Z335" s="41" t="s">
        <v>9</v>
      </c>
      <c r="AA335" s="45">
        <v>2</v>
      </c>
      <c r="AB335" s="41" t="s">
        <v>59</v>
      </c>
      <c r="AC335" s="41" t="s">
        <v>9</v>
      </c>
      <c r="AD335" s="41" t="s">
        <v>9</v>
      </c>
      <c r="AE335" s="41" t="s">
        <v>59</v>
      </c>
      <c r="AF335" s="41" t="s">
        <v>9</v>
      </c>
      <c r="AG335" s="41" t="s">
        <v>9</v>
      </c>
      <c r="AH335" s="41" t="s">
        <v>9</v>
      </c>
      <c r="AI335" s="41" t="s">
        <v>59</v>
      </c>
      <c r="AJ335" s="18" t="str">
        <f t="shared" si="105"/>
        <v/>
      </c>
      <c r="AK335" s="41" t="s">
        <v>9</v>
      </c>
      <c r="AL335" s="41" t="s">
        <v>59</v>
      </c>
      <c r="AM335" s="41" t="s">
        <v>9</v>
      </c>
      <c r="AN335" s="41" t="s">
        <v>9</v>
      </c>
      <c r="AO335" s="41" t="s">
        <v>9</v>
      </c>
      <c r="AP335" s="41" t="s">
        <v>9</v>
      </c>
      <c r="AQ335" s="41" t="s">
        <v>59</v>
      </c>
      <c r="AR335" s="41" t="s">
        <v>9</v>
      </c>
      <c r="AS335" s="41" t="s">
        <v>9</v>
      </c>
      <c r="AT335" s="41" t="s">
        <v>9</v>
      </c>
      <c r="AU335" s="41" t="s">
        <v>9</v>
      </c>
      <c r="AV335" s="41" t="s">
        <v>9</v>
      </c>
      <c r="AW335" s="41" t="s">
        <v>9</v>
      </c>
      <c r="AX335" s="41" t="s">
        <v>9</v>
      </c>
      <c r="AY335" s="41" t="s">
        <v>59</v>
      </c>
      <c r="AZ335" s="41" t="s">
        <v>9</v>
      </c>
      <c r="BA335"/>
    </row>
    <row r="336" spans="1:53" ht="15" customHeight="1" x14ac:dyDescent="0.5">
      <c r="A336" s="40" t="s">
        <v>1121</v>
      </c>
      <c r="B336" s="40" t="s">
        <v>1122</v>
      </c>
      <c r="C336" s="41" t="s">
        <v>878</v>
      </c>
      <c r="D336" s="41" t="s">
        <v>55</v>
      </c>
      <c r="E336" s="40" t="s">
        <v>10</v>
      </c>
      <c r="F336" s="40" t="s">
        <v>1123</v>
      </c>
      <c r="G336" s="40"/>
      <c r="H336" s="41" t="s">
        <v>9</v>
      </c>
      <c r="I336" s="41" t="s">
        <v>9</v>
      </c>
      <c r="J336" s="41" t="s">
        <v>9</v>
      </c>
      <c r="K336" s="45">
        <v>6</v>
      </c>
      <c r="L336" s="41" t="s">
        <v>58</v>
      </c>
      <c r="M336" s="45">
        <v>2</v>
      </c>
      <c r="N336" s="45" t="s">
        <v>961</v>
      </c>
      <c r="O336" s="41" t="s">
        <v>59</v>
      </c>
      <c r="P336" s="41" t="s">
        <v>59</v>
      </c>
      <c r="Q336" s="41" t="s">
        <v>59</v>
      </c>
      <c r="R336" s="45"/>
      <c r="S336" s="45">
        <v>1</v>
      </c>
      <c r="T336" s="45"/>
      <c r="U336" s="45">
        <v>1</v>
      </c>
      <c r="V336" s="45"/>
      <c r="W336" s="45">
        <v>1</v>
      </c>
      <c r="X336" s="45"/>
      <c r="Y336" s="41" t="s">
        <v>9</v>
      </c>
      <c r="Z336" s="41" t="s">
        <v>9</v>
      </c>
      <c r="AA336" s="45">
        <v>3</v>
      </c>
      <c r="AB336" s="41" t="s">
        <v>59</v>
      </c>
      <c r="AC336" s="41" t="s">
        <v>9</v>
      </c>
      <c r="AD336" s="41" t="s">
        <v>9</v>
      </c>
      <c r="AE336" s="41" t="s">
        <v>59</v>
      </c>
      <c r="AF336" s="41" t="s">
        <v>9</v>
      </c>
      <c r="AG336" s="41" t="s">
        <v>59</v>
      </c>
      <c r="AH336" s="41" t="s">
        <v>9</v>
      </c>
      <c r="AI336" s="41" t="s">
        <v>59</v>
      </c>
      <c r="AJ336" s="18" t="str">
        <f t="shared" si="105"/>
        <v/>
      </c>
      <c r="AK336" s="41" t="s">
        <v>9</v>
      </c>
      <c r="AL336" s="41" t="s">
        <v>9</v>
      </c>
      <c r="AM336" s="41" t="s">
        <v>9</v>
      </c>
      <c r="AN336" s="41" t="s">
        <v>9</v>
      </c>
      <c r="AO336" s="41" t="s">
        <v>9</v>
      </c>
      <c r="AP336" s="41" t="s">
        <v>9</v>
      </c>
      <c r="AQ336" s="41" t="s">
        <v>9</v>
      </c>
      <c r="AR336" s="41" t="s">
        <v>59</v>
      </c>
      <c r="AS336" s="41" t="s">
        <v>9</v>
      </c>
      <c r="AT336" s="41" t="s">
        <v>9</v>
      </c>
      <c r="AU336" s="41" t="s">
        <v>9</v>
      </c>
      <c r="AV336" s="41" t="s">
        <v>9</v>
      </c>
      <c r="AW336" s="41" t="s">
        <v>9</v>
      </c>
      <c r="AX336" s="41" t="s">
        <v>59</v>
      </c>
      <c r="AY336" s="41" t="s">
        <v>9</v>
      </c>
      <c r="AZ336" s="41" t="s">
        <v>9</v>
      </c>
      <c r="BA336"/>
    </row>
    <row r="337" spans="1:53" ht="15" customHeight="1" x14ac:dyDescent="0.5">
      <c r="A337" s="40" t="s">
        <v>1124</v>
      </c>
      <c r="B337" s="40" t="s">
        <v>1125</v>
      </c>
      <c r="C337" s="41" t="s">
        <v>878</v>
      </c>
      <c r="D337" s="41" t="s">
        <v>55</v>
      </c>
      <c r="E337" s="40" t="s">
        <v>135</v>
      </c>
      <c r="F337" s="40" t="s">
        <v>1126</v>
      </c>
      <c r="G337" s="40"/>
      <c r="H337" s="41" t="s">
        <v>9</v>
      </c>
      <c r="I337" s="41" t="s">
        <v>9</v>
      </c>
      <c r="J337" s="41" t="s">
        <v>9</v>
      </c>
      <c r="K337" s="45">
        <v>3</v>
      </c>
      <c r="L337" s="41" t="s">
        <v>85</v>
      </c>
      <c r="M337" s="45">
        <v>2</v>
      </c>
      <c r="N337" s="45" t="s">
        <v>1127</v>
      </c>
      <c r="O337" s="41" t="s">
        <v>59</v>
      </c>
      <c r="P337" s="41" t="s">
        <v>59</v>
      </c>
      <c r="Q337" s="41" t="s">
        <v>9</v>
      </c>
      <c r="R337" s="45">
        <v>1</v>
      </c>
      <c r="S337" s="45">
        <v>1</v>
      </c>
      <c r="T337" s="45"/>
      <c r="U337" s="45">
        <v>1</v>
      </c>
      <c r="V337" s="45"/>
      <c r="W337" s="45"/>
      <c r="X337" s="45"/>
      <c r="Y337" s="41" t="s">
        <v>59</v>
      </c>
      <c r="Z337" s="41" t="s">
        <v>9</v>
      </c>
      <c r="AA337" s="45">
        <v>1</v>
      </c>
      <c r="AB337" s="41" t="s">
        <v>9</v>
      </c>
      <c r="AC337" s="41" t="s">
        <v>9</v>
      </c>
      <c r="AD337" s="41" t="s">
        <v>9</v>
      </c>
      <c r="AE337" s="41" t="s">
        <v>9</v>
      </c>
      <c r="AF337" s="41" t="s">
        <v>59</v>
      </c>
      <c r="AG337" s="41" t="s">
        <v>59</v>
      </c>
      <c r="AH337" s="41" t="s">
        <v>9</v>
      </c>
      <c r="AI337" s="41" t="s">
        <v>59</v>
      </c>
      <c r="AJ337" s="18" t="str">
        <f t="shared" si="105"/>
        <v/>
      </c>
      <c r="AK337" s="41" t="s">
        <v>59</v>
      </c>
      <c r="AL337" s="41" t="s">
        <v>9</v>
      </c>
      <c r="AM337" s="41" t="s">
        <v>9</v>
      </c>
      <c r="AN337" s="41" t="s">
        <v>9</v>
      </c>
      <c r="AO337" s="41" t="s">
        <v>9</v>
      </c>
      <c r="AP337" s="41" t="s">
        <v>9</v>
      </c>
      <c r="AQ337" s="41" t="s">
        <v>9</v>
      </c>
      <c r="AR337" s="41" t="s">
        <v>9</v>
      </c>
      <c r="AS337" s="41" t="s">
        <v>9</v>
      </c>
      <c r="AT337" s="41" t="s">
        <v>9</v>
      </c>
      <c r="AU337" s="41" t="s">
        <v>9</v>
      </c>
      <c r="AV337" s="41" t="s">
        <v>9</v>
      </c>
      <c r="AW337" s="41" t="s">
        <v>9</v>
      </c>
      <c r="AX337" s="41" t="s">
        <v>59</v>
      </c>
      <c r="AY337" s="41" t="s">
        <v>9</v>
      </c>
      <c r="AZ337" s="41" t="s">
        <v>59</v>
      </c>
      <c r="BA337"/>
    </row>
    <row r="338" spans="1:53" ht="15" customHeight="1" x14ac:dyDescent="0.5">
      <c r="A338" s="40" t="s">
        <v>1128</v>
      </c>
      <c r="B338" s="40" t="s">
        <v>1129</v>
      </c>
      <c r="C338" s="41" t="s">
        <v>878</v>
      </c>
      <c r="D338" s="41" t="s">
        <v>55</v>
      </c>
      <c r="E338" s="40" t="s">
        <v>104</v>
      </c>
      <c r="F338" s="40" t="s">
        <v>1130</v>
      </c>
      <c r="G338" s="40"/>
      <c r="H338" s="41" t="s">
        <v>9</v>
      </c>
      <c r="I338" s="41" t="s">
        <v>9</v>
      </c>
      <c r="J338" s="41" t="s">
        <v>9</v>
      </c>
      <c r="K338" s="45">
        <v>4</v>
      </c>
      <c r="L338" s="41" t="s">
        <v>73</v>
      </c>
      <c r="M338" s="45">
        <v>2</v>
      </c>
      <c r="N338" s="45" t="s">
        <v>1131</v>
      </c>
      <c r="O338" s="41" t="s">
        <v>9</v>
      </c>
      <c r="P338" s="41" t="s">
        <v>9</v>
      </c>
      <c r="Q338" s="41" t="s">
        <v>59</v>
      </c>
      <c r="R338" s="45">
        <v>1</v>
      </c>
      <c r="S338" s="45"/>
      <c r="T338" s="45">
        <v>1</v>
      </c>
      <c r="U338" s="45"/>
      <c r="V338" s="45"/>
      <c r="W338" s="45"/>
      <c r="X338" s="45"/>
      <c r="Y338" s="41" t="s">
        <v>9</v>
      </c>
      <c r="Z338" s="41" t="s">
        <v>9</v>
      </c>
      <c r="AA338" s="45">
        <v>2</v>
      </c>
      <c r="AB338" s="41" t="s">
        <v>59</v>
      </c>
      <c r="AC338" s="41" t="s">
        <v>9</v>
      </c>
      <c r="AD338" s="41" t="s">
        <v>9</v>
      </c>
      <c r="AE338" s="41" t="s">
        <v>9</v>
      </c>
      <c r="AF338" s="41" t="s">
        <v>9</v>
      </c>
      <c r="AG338" s="41" t="s">
        <v>9</v>
      </c>
      <c r="AH338" s="41" t="s">
        <v>9</v>
      </c>
      <c r="AI338" s="41" t="s">
        <v>9</v>
      </c>
      <c r="AJ338" s="18" t="str">
        <f t="shared" si="105"/>
        <v/>
      </c>
      <c r="AK338" s="41" t="s">
        <v>9</v>
      </c>
      <c r="AL338" s="41" t="s">
        <v>9</v>
      </c>
      <c r="AM338" s="41" t="s">
        <v>9</v>
      </c>
      <c r="AN338" s="41" t="s">
        <v>59</v>
      </c>
      <c r="AO338" s="41" t="s">
        <v>9</v>
      </c>
      <c r="AP338" s="41" t="s">
        <v>9</v>
      </c>
      <c r="AQ338" s="41" t="s">
        <v>59</v>
      </c>
      <c r="AR338" s="41" t="s">
        <v>9</v>
      </c>
      <c r="AS338" s="41" t="s">
        <v>9</v>
      </c>
      <c r="AT338" s="41" t="s">
        <v>9</v>
      </c>
      <c r="AU338" s="41" t="s">
        <v>59</v>
      </c>
      <c r="AV338" s="41" t="s">
        <v>9</v>
      </c>
      <c r="AW338" s="41" t="s">
        <v>9</v>
      </c>
      <c r="AX338" s="41" t="s">
        <v>9</v>
      </c>
      <c r="AY338" s="41" t="s">
        <v>59</v>
      </c>
      <c r="AZ338" s="41" t="s">
        <v>9</v>
      </c>
      <c r="BA338"/>
    </row>
    <row r="339" spans="1:53" ht="15" customHeight="1" x14ac:dyDescent="0.5">
      <c r="A339" s="40" t="s">
        <v>1132</v>
      </c>
      <c r="B339" s="40" t="s">
        <v>1133</v>
      </c>
      <c r="C339" s="41" t="s">
        <v>878</v>
      </c>
      <c r="D339" s="41" t="s">
        <v>55</v>
      </c>
      <c r="E339" s="40" t="s">
        <v>167</v>
      </c>
      <c r="F339" s="40" t="s">
        <v>1134</v>
      </c>
      <c r="G339" s="40"/>
      <c r="H339" s="41" t="s">
        <v>59</v>
      </c>
      <c r="I339" s="41" t="s">
        <v>9</v>
      </c>
      <c r="J339" s="41" t="s">
        <v>9</v>
      </c>
      <c r="K339" s="45">
        <v>5</v>
      </c>
      <c r="L339" s="41" t="s">
        <v>73</v>
      </c>
      <c r="M339" s="45">
        <v>2</v>
      </c>
      <c r="N339" s="45" t="s">
        <v>1135</v>
      </c>
      <c r="O339" s="41" t="s">
        <v>9</v>
      </c>
      <c r="P339" s="41" t="s">
        <v>9</v>
      </c>
      <c r="Q339" s="41" t="s">
        <v>59</v>
      </c>
      <c r="R339" s="45">
        <v>1</v>
      </c>
      <c r="S339" s="45"/>
      <c r="T339" s="45">
        <v>1</v>
      </c>
      <c r="U339" s="45"/>
      <c r="V339" s="45"/>
      <c r="W339" s="45"/>
      <c r="X339" s="45"/>
      <c r="Y339" s="41" t="s">
        <v>9</v>
      </c>
      <c r="Z339" s="41" t="s">
        <v>9</v>
      </c>
      <c r="AA339" s="45">
        <v>2</v>
      </c>
      <c r="AB339" s="41" t="s">
        <v>9</v>
      </c>
      <c r="AC339" s="41" t="s">
        <v>9</v>
      </c>
      <c r="AD339" s="41" t="s">
        <v>9</v>
      </c>
      <c r="AE339" s="41" t="s">
        <v>59</v>
      </c>
      <c r="AF339" s="41" t="s">
        <v>9</v>
      </c>
      <c r="AG339" s="41" t="s">
        <v>9</v>
      </c>
      <c r="AH339" s="41" t="s">
        <v>9</v>
      </c>
      <c r="AI339" s="41" t="s">
        <v>9</v>
      </c>
      <c r="AJ339" s="18" t="str">
        <f t="shared" si="105"/>
        <v>X</v>
      </c>
      <c r="AK339" s="41" t="s">
        <v>9</v>
      </c>
      <c r="AL339" s="41" t="s">
        <v>9</v>
      </c>
      <c r="AM339" s="41" t="s">
        <v>59</v>
      </c>
      <c r="AN339" s="41" t="s">
        <v>59</v>
      </c>
      <c r="AO339" s="41" t="s">
        <v>9</v>
      </c>
      <c r="AP339" s="41" t="s">
        <v>9</v>
      </c>
      <c r="AQ339" s="41" t="s">
        <v>59</v>
      </c>
      <c r="AR339" s="41" t="s">
        <v>9</v>
      </c>
      <c r="AS339" s="41" t="s">
        <v>9</v>
      </c>
      <c r="AT339" s="41" t="s">
        <v>9</v>
      </c>
      <c r="AU339" s="41" t="s">
        <v>59</v>
      </c>
      <c r="AV339" s="41" t="s">
        <v>9</v>
      </c>
      <c r="AW339" s="41" t="s">
        <v>9</v>
      </c>
      <c r="AX339" s="41" t="s">
        <v>9</v>
      </c>
      <c r="AY339" s="41" t="s">
        <v>59</v>
      </c>
      <c r="AZ339" s="41" t="s">
        <v>9</v>
      </c>
      <c r="BA339"/>
    </row>
    <row r="340" spans="1:53" ht="15" customHeight="1" x14ac:dyDescent="0.5">
      <c r="A340" s="40" t="s">
        <v>1136</v>
      </c>
      <c r="B340" s="40" t="s">
        <v>1137</v>
      </c>
      <c r="C340" s="41" t="s">
        <v>878</v>
      </c>
      <c r="D340" s="41" t="s">
        <v>55</v>
      </c>
      <c r="E340" s="40" t="s">
        <v>116</v>
      </c>
      <c r="F340" s="40" t="s">
        <v>1218</v>
      </c>
      <c r="G340" s="40"/>
      <c r="H340" s="41" t="s">
        <v>59</v>
      </c>
      <c r="I340" s="41" t="s">
        <v>9</v>
      </c>
      <c r="J340" s="41" t="s">
        <v>9</v>
      </c>
      <c r="K340" s="45">
        <v>7</v>
      </c>
      <c r="L340" s="41" t="s">
        <v>58</v>
      </c>
      <c r="M340" s="45">
        <v>2</v>
      </c>
      <c r="N340" s="45" t="s">
        <v>1138</v>
      </c>
      <c r="O340" s="41" t="s">
        <v>59</v>
      </c>
      <c r="P340" s="41" t="s">
        <v>9</v>
      </c>
      <c r="Q340" s="41" t="s">
        <v>9</v>
      </c>
      <c r="R340" s="45"/>
      <c r="S340" s="45"/>
      <c r="T340" s="45"/>
      <c r="U340" s="45"/>
      <c r="V340" s="45">
        <v>3</v>
      </c>
      <c r="W340" s="45"/>
      <c r="X340" s="45"/>
      <c r="Y340" s="41" t="s">
        <v>9</v>
      </c>
      <c r="Z340" s="41" t="s">
        <v>9</v>
      </c>
      <c r="AA340" s="45">
        <v>3</v>
      </c>
      <c r="AB340" s="41" t="s">
        <v>9</v>
      </c>
      <c r="AC340" s="41" t="s">
        <v>9</v>
      </c>
      <c r="AD340" s="41" t="s">
        <v>9</v>
      </c>
      <c r="AE340" s="41" t="s">
        <v>59</v>
      </c>
      <c r="AF340" s="41" t="s">
        <v>9</v>
      </c>
      <c r="AG340" s="41" t="s">
        <v>9</v>
      </c>
      <c r="AH340" s="41" t="s">
        <v>9</v>
      </c>
      <c r="AI340" s="41" t="s">
        <v>9</v>
      </c>
      <c r="AJ340" s="18" t="str">
        <f t="shared" si="105"/>
        <v>X</v>
      </c>
      <c r="AK340" s="41" t="s">
        <v>59</v>
      </c>
      <c r="AL340" s="41" t="s">
        <v>9</v>
      </c>
      <c r="AM340" s="41" t="s">
        <v>59</v>
      </c>
      <c r="AN340" s="41" t="s">
        <v>9</v>
      </c>
      <c r="AO340" s="41" t="s">
        <v>9</v>
      </c>
      <c r="AP340" s="41" t="s">
        <v>59</v>
      </c>
      <c r="AQ340" s="41" t="s">
        <v>59</v>
      </c>
      <c r="AR340" s="41" t="s">
        <v>59</v>
      </c>
      <c r="AS340" s="41" t="s">
        <v>9</v>
      </c>
      <c r="AT340" s="41" t="s">
        <v>9</v>
      </c>
      <c r="AU340" s="41" t="s">
        <v>9</v>
      </c>
      <c r="AV340" s="41" t="s">
        <v>9</v>
      </c>
      <c r="AW340" s="41" t="s">
        <v>59</v>
      </c>
      <c r="AX340" s="41" t="s">
        <v>9</v>
      </c>
      <c r="AY340" s="41" t="s">
        <v>9</v>
      </c>
      <c r="AZ340" s="41" t="s">
        <v>9</v>
      </c>
      <c r="BA340"/>
    </row>
    <row r="341" spans="1:53" ht="15" customHeight="1" x14ac:dyDescent="0.5">
      <c r="A341" s="40" t="s">
        <v>1139</v>
      </c>
      <c r="B341" s="40" t="s">
        <v>1140</v>
      </c>
      <c r="C341" s="41" t="s">
        <v>878</v>
      </c>
      <c r="D341" s="41" t="s">
        <v>55</v>
      </c>
      <c r="E341" s="40" t="s">
        <v>104</v>
      </c>
      <c r="F341" s="40" t="s">
        <v>1141</v>
      </c>
      <c r="G341" s="40"/>
      <c r="H341" s="41" t="s">
        <v>9</v>
      </c>
      <c r="I341" s="41" t="s">
        <v>9</v>
      </c>
      <c r="J341" s="41" t="s">
        <v>9</v>
      </c>
      <c r="K341" s="45">
        <v>0</v>
      </c>
      <c r="L341" s="41" t="s">
        <v>85</v>
      </c>
      <c r="M341" s="45">
        <v>4</v>
      </c>
      <c r="N341" s="45" t="s">
        <v>917</v>
      </c>
      <c r="O341" s="41" t="s">
        <v>59</v>
      </c>
      <c r="P341" s="41" t="s">
        <v>9</v>
      </c>
      <c r="Q341" s="41" t="s">
        <v>59</v>
      </c>
      <c r="R341" s="45">
        <v>1</v>
      </c>
      <c r="S341" s="45"/>
      <c r="T341" s="45"/>
      <c r="U341" s="45"/>
      <c r="V341" s="45"/>
      <c r="W341" s="45">
        <v>1</v>
      </c>
      <c r="X341" s="45"/>
      <c r="Y341" s="41" t="s">
        <v>59</v>
      </c>
      <c r="Z341" s="41" t="s">
        <v>9</v>
      </c>
      <c r="AA341" s="45">
        <v>1</v>
      </c>
      <c r="AB341" s="41" t="s">
        <v>9</v>
      </c>
      <c r="AC341" s="41" t="s">
        <v>9</v>
      </c>
      <c r="AD341" s="41" t="s">
        <v>9</v>
      </c>
      <c r="AE341" s="41" t="s">
        <v>59</v>
      </c>
      <c r="AF341" s="41" t="s">
        <v>59</v>
      </c>
      <c r="AG341" s="41" t="s">
        <v>59</v>
      </c>
      <c r="AH341" s="41" t="s">
        <v>9</v>
      </c>
      <c r="AI341" s="41" t="s">
        <v>9</v>
      </c>
      <c r="AJ341" s="18" t="str">
        <f t="shared" si="105"/>
        <v/>
      </c>
      <c r="AK341" s="41" t="s">
        <v>9</v>
      </c>
      <c r="AL341" s="41" t="s">
        <v>9</v>
      </c>
      <c r="AM341" s="41" t="s">
        <v>9</v>
      </c>
      <c r="AN341" s="41" t="s">
        <v>9</v>
      </c>
      <c r="AO341" s="41" t="s">
        <v>59</v>
      </c>
      <c r="AP341" s="41" t="s">
        <v>9</v>
      </c>
      <c r="AQ341" s="41" t="s">
        <v>9</v>
      </c>
      <c r="AR341" s="41" t="s">
        <v>9</v>
      </c>
      <c r="AS341" s="41" t="s">
        <v>9</v>
      </c>
      <c r="AT341" s="41" t="s">
        <v>59</v>
      </c>
      <c r="AU341" s="41" t="s">
        <v>9</v>
      </c>
      <c r="AV341" s="41" t="s">
        <v>9</v>
      </c>
      <c r="AW341" s="41" t="s">
        <v>9</v>
      </c>
      <c r="AX341" s="41" t="s">
        <v>9</v>
      </c>
      <c r="AY341" s="41" t="s">
        <v>9</v>
      </c>
      <c r="AZ341" s="41" t="s">
        <v>59</v>
      </c>
      <c r="BA341"/>
    </row>
    <row r="342" spans="1:53" ht="15" customHeight="1" x14ac:dyDescent="0.5">
      <c r="A342" s="40" t="s">
        <v>1142</v>
      </c>
      <c r="B342" s="40" t="s">
        <v>1143</v>
      </c>
      <c r="C342" s="41" t="s">
        <v>878</v>
      </c>
      <c r="D342" s="41" t="s">
        <v>62</v>
      </c>
      <c r="E342" s="40" t="s">
        <v>63</v>
      </c>
      <c r="F342" s="40" t="s">
        <v>1144</v>
      </c>
      <c r="G342" s="40"/>
      <c r="H342" s="41" t="s">
        <v>59</v>
      </c>
      <c r="I342" s="41" t="s">
        <v>9</v>
      </c>
      <c r="J342" s="41" t="s">
        <v>9</v>
      </c>
      <c r="K342" s="45">
        <v>0</v>
      </c>
      <c r="L342" s="41" t="s">
        <v>58</v>
      </c>
      <c r="M342" s="45">
        <v>4</v>
      </c>
      <c r="N342" s="45" t="s">
        <v>942</v>
      </c>
      <c r="O342" s="41" t="s">
        <v>59</v>
      </c>
      <c r="P342" s="41" t="s">
        <v>59</v>
      </c>
      <c r="Q342" s="41" t="s">
        <v>59</v>
      </c>
      <c r="R342" s="45">
        <v>1</v>
      </c>
      <c r="S342" s="45"/>
      <c r="T342" s="45">
        <v>1</v>
      </c>
      <c r="U342" s="45"/>
      <c r="V342" s="45">
        <v>1</v>
      </c>
      <c r="W342" s="45"/>
      <c r="X342" s="45"/>
      <c r="Y342" s="41" t="s">
        <v>59</v>
      </c>
      <c r="Z342" s="41" t="s">
        <v>9</v>
      </c>
      <c r="AA342" s="45">
        <v>1</v>
      </c>
      <c r="AB342" s="41" t="s">
        <v>9</v>
      </c>
      <c r="AC342" s="41" t="s">
        <v>9</v>
      </c>
      <c r="AD342" s="41" t="s">
        <v>9</v>
      </c>
      <c r="AE342" s="41" t="s">
        <v>9</v>
      </c>
      <c r="AF342" s="41" t="s">
        <v>59</v>
      </c>
      <c r="AG342" s="41" t="s">
        <v>59</v>
      </c>
      <c r="AH342" s="41" t="s">
        <v>9</v>
      </c>
      <c r="AI342" s="41" t="s">
        <v>9</v>
      </c>
      <c r="AJ342" s="18" t="str">
        <f t="shared" si="105"/>
        <v/>
      </c>
      <c r="AK342" s="41" t="s">
        <v>59</v>
      </c>
      <c r="AL342" s="41" t="s">
        <v>9</v>
      </c>
      <c r="AM342" s="41" t="s">
        <v>59</v>
      </c>
      <c r="AN342" s="41" t="s">
        <v>59</v>
      </c>
      <c r="AO342" s="41" t="s">
        <v>9</v>
      </c>
      <c r="AP342" s="41" t="s">
        <v>9</v>
      </c>
      <c r="AQ342" s="41" t="s">
        <v>9</v>
      </c>
      <c r="AR342" s="41" t="s">
        <v>59</v>
      </c>
      <c r="AS342" s="41" t="s">
        <v>9</v>
      </c>
      <c r="AT342" s="41" t="s">
        <v>59</v>
      </c>
      <c r="AU342" s="41" t="s">
        <v>9</v>
      </c>
      <c r="AV342" s="41" t="s">
        <v>9</v>
      </c>
      <c r="AW342" s="41" t="s">
        <v>59</v>
      </c>
      <c r="AX342" s="41" t="s">
        <v>9</v>
      </c>
      <c r="AY342" s="41" t="s">
        <v>9</v>
      </c>
      <c r="AZ342" s="41" t="s">
        <v>9</v>
      </c>
      <c r="BA342"/>
    </row>
    <row r="343" spans="1:53" ht="15" customHeight="1" x14ac:dyDescent="0.5">
      <c r="A343" s="40" t="s">
        <v>1145</v>
      </c>
      <c r="B343" s="40" t="s">
        <v>1146</v>
      </c>
      <c r="C343" s="41" t="s">
        <v>878</v>
      </c>
      <c r="D343" s="41" t="s">
        <v>55</v>
      </c>
      <c r="E343" s="40" t="s">
        <v>104</v>
      </c>
      <c r="F343" s="40" t="s">
        <v>1147</v>
      </c>
      <c r="G343" s="40"/>
      <c r="H343" s="41" t="s">
        <v>9</v>
      </c>
      <c r="I343" s="41" t="s">
        <v>9</v>
      </c>
      <c r="J343" s="41" t="s">
        <v>9</v>
      </c>
      <c r="K343" s="45">
        <v>4</v>
      </c>
      <c r="L343" s="41" t="s">
        <v>85</v>
      </c>
      <c r="M343" s="45">
        <v>4</v>
      </c>
      <c r="N343" s="45" t="s">
        <v>1117</v>
      </c>
      <c r="O343" s="41" t="s">
        <v>59</v>
      </c>
      <c r="P343" s="41" t="s">
        <v>59</v>
      </c>
      <c r="Q343" s="41" t="s">
        <v>59</v>
      </c>
      <c r="R343" s="45">
        <v>1</v>
      </c>
      <c r="S343" s="45"/>
      <c r="T343" s="45"/>
      <c r="U343" s="45"/>
      <c r="V343" s="45"/>
      <c r="W343" s="45">
        <v>1</v>
      </c>
      <c r="X343" s="45"/>
      <c r="Y343" s="41" t="s">
        <v>9</v>
      </c>
      <c r="Z343" s="41" t="s">
        <v>9</v>
      </c>
      <c r="AA343" s="45">
        <v>2</v>
      </c>
      <c r="AB343" s="41" t="s">
        <v>59</v>
      </c>
      <c r="AC343" s="41" t="s">
        <v>9</v>
      </c>
      <c r="AD343" s="41" t="s">
        <v>9</v>
      </c>
      <c r="AE343" s="41" t="s">
        <v>59</v>
      </c>
      <c r="AF343" s="41" t="s">
        <v>9</v>
      </c>
      <c r="AG343" s="41" t="s">
        <v>59</v>
      </c>
      <c r="AH343" s="41" t="s">
        <v>9</v>
      </c>
      <c r="AI343" s="41" t="s">
        <v>9</v>
      </c>
      <c r="AJ343" s="18" t="str">
        <f t="shared" si="105"/>
        <v/>
      </c>
      <c r="AK343" s="41" t="s">
        <v>9</v>
      </c>
      <c r="AL343" s="41" t="s">
        <v>9</v>
      </c>
      <c r="AM343" s="41" t="s">
        <v>9</v>
      </c>
      <c r="AN343" s="41" t="s">
        <v>9</v>
      </c>
      <c r="AO343" s="41" t="s">
        <v>59</v>
      </c>
      <c r="AP343" s="41" t="s">
        <v>9</v>
      </c>
      <c r="AQ343" s="41" t="s">
        <v>9</v>
      </c>
      <c r="AR343" s="41" t="s">
        <v>9</v>
      </c>
      <c r="AS343" s="41" t="s">
        <v>9</v>
      </c>
      <c r="AT343" s="41" t="s">
        <v>59</v>
      </c>
      <c r="AU343" s="41" t="s">
        <v>9</v>
      </c>
      <c r="AV343" s="41" t="s">
        <v>9</v>
      </c>
      <c r="AW343" s="41" t="s">
        <v>9</v>
      </c>
      <c r="AX343" s="41" t="s">
        <v>9</v>
      </c>
      <c r="AY343" s="41" t="s">
        <v>9</v>
      </c>
      <c r="AZ343" s="41" t="s">
        <v>59</v>
      </c>
      <c r="BA343"/>
    </row>
    <row r="344" spans="1:53" ht="15" customHeight="1" x14ac:dyDescent="0.5">
      <c r="A344" s="40" t="s">
        <v>1148</v>
      </c>
      <c r="B344" s="40" t="s">
        <v>1149</v>
      </c>
      <c r="C344" s="41" t="s">
        <v>878</v>
      </c>
      <c r="D344" s="41" t="s">
        <v>55</v>
      </c>
      <c r="E344" s="40" t="s">
        <v>104</v>
      </c>
      <c r="F344" s="40" t="s">
        <v>1219</v>
      </c>
      <c r="G344" s="40"/>
      <c r="H344" s="41" t="s">
        <v>9</v>
      </c>
      <c r="I344" s="41" t="s">
        <v>9</v>
      </c>
      <c r="J344" s="41" t="s">
        <v>9</v>
      </c>
      <c r="K344" s="45">
        <v>1</v>
      </c>
      <c r="L344" s="41" t="s">
        <v>85</v>
      </c>
      <c r="M344" s="45">
        <v>5</v>
      </c>
      <c r="N344" s="45" t="s">
        <v>1150</v>
      </c>
      <c r="O344" s="41" t="s">
        <v>59</v>
      </c>
      <c r="P344" s="41" t="s">
        <v>59</v>
      </c>
      <c r="Q344" s="41" t="s">
        <v>9</v>
      </c>
      <c r="R344" s="45">
        <v>1</v>
      </c>
      <c r="S344" s="45"/>
      <c r="T344" s="45"/>
      <c r="U344" s="45"/>
      <c r="V344" s="45"/>
      <c r="W344" s="45"/>
      <c r="X344" s="45"/>
      <c r="Y344" s="41" t="s">
        <v>9</v>
      </c>
      <c r="Z344" s="41" t="s">
        <v>9</v>
      </c>
      <c r="AA344" s="45">
        <v>1</v>
      </c>
      <c r="AB344" s="41" t="s">
        <v>9</v>
      </c>
      <c r="AC344" s="41" t="s">
        <v>59</v>
      </c>
      <c r="AD344" s="41" t="s">
        <v>9</v>
      </c>
      <c r="AE344" s="41" t="s">
        <v>9</v>
      </c>
      <c r="AF344" s="41" t="s">
        <v>59</v>
      </c>
      <c r="AG344" s="41" t="s">
        <v>59</v>
      </c>
      <c r="AH344" s="41" t="s">
        <v>9</v>
      </c>
      <c r="AI344" s="41" t="s">
        <v>9</v>
      </c>
      <c r="AJ344" s="18" t="str">
        <f t="shared" si="105"/>
        <v/>
      </c>
      <c r="AK344" s="41" t="s">
        <v>9</v>
      </c>
      <c r="AL344" s="41" t="s">
        <v>9</v>
      </c>
      <c r="AM344" s="41" t="s">
        <v>9</v>
      </c>
      <c r="AN344" s="41" t="s">
        <v>9</v>
      </c>
      <c r="AO344" s="41" t="s">
        <v>59</v>
      </c>
      <c r="AP344" s="41" t="s">
        <v>9</v>
      </c>
      <c r="AQ344" s="41" t="s">
        <v>9</v>
      </c>
      <c r="AR344" s="41" t="s">
        <v>9</v>
      </c>
      <c r="AS344" s="41" t="s">
        <v>9</v>
      </c>
      <c r="AT344" s="41" t="s">
        <v>59</v>
      </c>
      <c r="AU344" s="41" t="s">
        <v>9</v>
      </c>
      <c r="AV344" s="41" t="s">
        <v>9</v>
      </c>
      <c r="AW344" s="41" t="s">
        <v>9</v>
      </c>
      <c r="AX344" s="41" t="s">
        <v>9</v>
      </c>
      <c r="AY344" s="41" t="s">
        <v>9</v>
      </c>
      <c r="AZ344" s="41" t="s">
        <v>59</v>
      </c>
      <c r="BA344"/>
    </row>
    <row r="345" spans="1:53" ht="15" customHeight="1" x14ac:dyDescent="0.5">
      <c r="A345" s="40" t="s">
        <v>1151</v>
      </c>
      <c r="B345" s="40" t="s">
        <v>1152</v>
      </c>
      <c r="C345" s="41" t="s">
        <v>878</v>
      </c>
      <c r="D345" s="41" t="s">
        <v>83</v>
      </c>
      <c r="E345" s="40" t="s">
        <v>116</v>
      </c>
      <c r="F345" s="40" t="s">
        <v>1153</v>
      </c>
      <c r="G345" s="40"/>
      <c r="H345" s="41" t="s">
        <v>9</v>
      </c>
      <c r="I345" s="41" t="s">
        <v>9</v>
      </c>
      <c r="J345" s="41" t="s">
        <v>9</v>
      </c>
      <c r="K345" s="45">
        <v>4</v>
      </c>
      <c r="L345" s="41" t="s">
        <v>65</v>
      </c>
      <c r="M345" s="45">
        <v>4</v>
      </c>
      <c r="N345" s="45" t="s">
        <v>967</v>
      </c>
      <c r="O345" s="41" t="s">
        <v>59</v>
      </c>
      <c r="P345" s="41" t="s">
        <v>9</v>
      </c>
      <c r="Q345" s="41" t="s">
        <v>9</v>
      </c>
      <c r="R345" s="45"/>
      <c r="S345" s="45"/>
      <c r="T345" s="45"/>
      <c r="U345" s="45">
        <v>2</v>
      </c>
      <c r="V345" s="45"/>
      <c r="W345" s="45"/>
      <c r="X345" s="45">
        <v>1</v>
      </c>
      <c r="Y345" s="41" t="s">
        <v>9</v>
      </c>
      <c r="Z345" s="41" t="s">
        <v>9</v>
      </c>
      <c r="AA345" s="45">
        <v>3</v>
      </c>
      <c r="AB345" s="41" t="s">
        <v>9</v>
      </c>
      <c r="AC345" s="41" t="s">
        <v>59</v>
      </c>
      <c r="AD345" s="41" t="s">
        <v>9</v>
      </c>
      <c r="AE345" s="41" t="s">
        <v>9</v>
      </c>
      <c r="AF345" s="41" t="s">
        <v>9</v>
      </c>
      <c r="AG345" s="41" t="s">
        <v>9</v>
      </c>
      <c r="AH345" s="41" t="s">
        <v>9</v>
      </c>
      <c r="AI345" s="41" t="s">
        <v>9</v>
      </c>
      <c r="AJ345" s="18" t="str">
        <f t="shared" si="105"/>
        <v/>
      </c>
      <c r="AK345" s="41" t="s">
        <v>9</v>
      </c>
      <c r="AL345" s="41" t="s">
        <v>59</v>
      </c>
      <c r="AM345" s="41" t="s">
        <v>9</v>
      </c>
      <c r="AN345" s="41" t="s">
        <v>9</v>
      </c>
      <c r="AO345" s="41" t="s">
        <v>9</v>
      </c>
      <c r="AP345" s="41" t="s">
        <v>59</v>
      </c>
      <c r="AQ345" s="41" t="s">
        <v>59</v>
      </c>
      <c r="AR345" s="41" t="s">
        <v>9</v>
      </c>
      <c r="AS345" s="41" t="s">
        <v>59</v>
      </c>
      <c r="AT345" s="41" t="s">
        <v>59</v>
      </c>
      <c r="AU345" s="41" t="s">
        <v>9</v>
      </c>
      <c r="AV345" s="41" t="s">
        <v>9</v>
      </c>
      <c r="AW345" s="41" t="s">
        <v>9</v>
      </c>
      <c r="AX345" s="41" t="s">
        <v>59</v>
      </c>
      <c r="AY345" s="41" t="s">
        <v>9</v>
      </c>
      <c r="AZ345" s="41" t="s">
        <v>9</v>
      </c>
      <c r="BA345"/>
    </row>
    <row r="346" spans="1:53" ht="15" customHeight="1" x14ac:dyDescent="0.5">
      <c r="A346" s="40" t="s">
        <v>1154</v>
      </c>
      <c r="B346" s="40" t="s">
        <v>1155</v>
      </c>
      <c r="C346" s="41" t="s">
        <v>878</v>
      </c>
      <c r="D346" s="41" t="s">
        <v>62</v>
      </c>
      <c r="E346" s="40" t="s">
        <v>63</v>
      </c>
      <c r="F346" s="40" t="s">
        <v>1156</v>
      </c>
      <c r="G346" s="40"/>
      <c r="H346" s="41" t="s">
        <v>9</v>
      </c>
      <c r="I346" s="41" t="s">
        <v>9</v>
      </c>
      <c r="J346" s="41" t="s">
        <v>9</v>
      </c>
      <c r="K346" s="45">
        <v>1</v>
      </c>
      <c r="L346" s="41" t="s">
        <v>85</v>
      </c>
      <c r="M346" s="45">
        <v>2</v>
      </c>
      <c r="N346" s="45" t="s">
        <v>1220</v>
      </c>
      <c r="O346" s="41" t="s">
        <v>59</v>
      </c>
      <c r="P346" s="41" t="s">
        <v>9</v>
      </c>
      <c r="Q346" s="41" t="s">
        <v>9</v>
      </c>
      <c r="R346" s="45">
        <v>1</v>
      </c>
      <c r="S346" s="45"/>
      <c r="T346" s="45"/>
      <c r="U346" s="45"/>
      <c r="V346" s="45"/>
      <c r="W346" s="45">
        <v>1</v>
      </c>
      <c r="X346" s="45">
        <v>1</v>
      </c>
      <c r="Y346" s="41" t="s">
        <v>9</v>
      </c>
      <c r="Z346" s="41" t="s">
        <v>9</v>
      </c>
      <c r="AA346" s="45">
        <v>3</v>
      </c>
      <c r="AB346" s="41" t="s">
        <v>9</v>
      </c>
      <c r="AC346" s="41" t="s">
        <v>9</v>
      </c>
      <c r="AD346" s="41" t="s">
        <v>9</v>
      </c>
      <c r="AE346" s="41" t="s">
        <v>9</v>
      </c>
      <c r="AF346" s="41" t="s">
        <v>59</v>
      </c>
      <c r="AG346" s="41" t="s">
        <v>9</v>
      </c>
      <c r="AH346" s="41" t="s">
        <v>9</v>
      </c>
      <c r="AI346" s="41" t="s">
        <v>9</v>
      </c>
      <c r="AJ346" s="18" t="str">
        <f t="shared" si="105"/>
        <v/>
      </c>
      <c r="AK346" s="41" t="s">
        <v>9</v>
      </c>
      <c r="AL346" s="41" t="s">
        <v>9</v>
      </c>
      <c r="AM346" s="41" t="s">
        <v>9</v>
      </c>
      <c r="AN346" s="41" t="s">
        <v>9</v>
      </c>
      <c r="AO346" s="41" t="s">
        <v>9</v>
      </c>
      <c r="AP346" s="41" t="s">
        <v>59</v>
      </c>
      <c r="AQ346" s="41" t="s">
        <v>9</v>
      </c>
      <c r="AR346" s="41" t="s">
        <v>9</v>
      </c>
      <c r="AS346" s="41" t="s">
        <v>59</v>
      </c>
      <c r="AT346" s="41" t="s">
        <v>59</v>
      </c>
      <c r="AU346" s="41" t="s">
        <v>9</v>
      </c>
      <c r="AV346" s="41" t="s">
        <v>9</v>
      </c>
      <c r="AW346" s="41" t="s">
        <v>9</v>
      </c>
      <c r="AX346" s="41" t="s">
        <v>9</v>
      </c>
      <c r="AY346" s="41" t="s">
        <v>9</v>
      </c>
      <c r="AZ346" s="41" t="s">
        <v>59</v>
      </c>
      <c r="BA346"/>
    </row>
    <row r="347" spans="1:53" ht="15" customHeight="1" x14ac:dyDescent="0.5">
      <c r="A347" s="40" t="s">
        <v>1157</v>
      </c>
      <c r="B347" s="40" t="s">
        <v>1158</v>
      </c>
      <c r="C347" s="41" t="s">
        <v>878</v>
      </c>
      <c r="D347" s="41" t="s">
        <v>887</v>
      </c>
      <c r="E347" s="40" t="s">
        <v>104</v>
      </c>
      <c r="F347" s="40" t="s">
        <v>1221</v>
      </c>
      <c r="G347" s="40"/>
      <c r="H347" s="41" t="s">
        <v>9</v>
      </c>
      <c r="I347" s="41" t="s">
        <v>9</v>
      </c>
      <c r="J347" s="41" t="s">
        <v>9</v>
      </c>
      <c r="K347" s="45">
        <v>1</v>
      </c>
      <c r="L347" s="41" t="s">
        <v>97</v>
      </c>
      <c r="M347" s="45">
        <v>5</v>
      </c>
      <c r="N347" s="45" t="s">
        <v>973</v>
      </c>
      <c r="O347" s="41" t="s">
        <v>59</v>
      </c>
      <c r="P347" s="41" t="s">
        <v>59</v>
      </c>
      <c r="Q347" s="41" t="s">
        <v>9</v>
      </c>
      <c r="R347" s="45">
        <v>2</v>
      </c>
      <c r="S347" s="45"/>
      <c r="T347" s="45"/>
      <c r="U347" s="45"/>
      <c r="V347" s="45"/>
      <c r="W347" s="45"/>
      <c r="X347" s="45"/>
      <c r="Y347" s="41" t="s">
        <v>9</v>
      </c>
      <c r="Z347" s="41" t="s">
        <v>9</v>
      </c>
      <c r="AA347" s="45">
        <v>2</v>
      </c>
      <c r="AB347" s="41" t="s">
        <v>9</v>
      </c>
      <c r="AC347" s="41" t="s">
        <v>9</v>
      </c>
      <c r="AD347" s="41" t="s">
        <v>9</v>
      </c>
      <c r="AE347" s="41" t="s">
        <v>9</v>
      </c>
      <c r="AF347" s="41" t="s">
        <v>59</v>
      </c>
      <c r="AG347" s="41" t="s">
        <v>59</v>
      </c>
      <c r="AH347" s="41" t="s">
        <v>9</v>
      </c>
      <c r="AI347" s="41" t="s">
        <v>9</v>
      </c>
      <c r="AJ347" s="18" t="str">
        <f t="shared" si="105"/>
        <v/>
      </c>
      <c r="AK347" s="41" t="s">
        <v>9</v>
      </c>
      <c r="AL347" s="41" t="s">
        <v>59</v>
      </c>
      <c r="AM347" s="41" t="s">
        <v>9</v>
      </c>
      <c r="AN347" s="41" t="s">
        <v>9</v>
      </c>
      <c r="AO347" s="41" t="s">
        <v>59</v>
      </c>
      <c r="AP347" s="41" t="s">
        <v>9</v>
      </c>
      <c r="AQ347" s="41" t="s">
        <v>9</v>
      </c>
      <c r="AR347" s="41" t="s">
        <v>59</v>
      </c>
      <c r="AS347" s="41" t="s">
        <v>9</v>
      </c>
      <c r="AT347" s="41" t="s">
        <v>59</v>
      </c>
      <c r="AU347" s="41" t="s">
        <v>59</v>
      </c>
      <c r="AV347" s="41" t="s">
        <v>9</v>
      </c>
      <c r="AW347" s="41" t="s">
        <v>9</v>
      </c>
      <c r="AX347" s="41" t="s">
        <v>9</v>
      </c>
      <c r="AY347" s="41" t="s">
        <v>9</v>
      </c>
      <c r="AZ347" s="41" t="s">
        <v>59</v>
      </c>
      <c r="BA347"/>
    </row>
    <row r="348" spans="1:53" ht="15" customHeight="1" x14ac:dyDescent="0.5">
      <c r="A348" s="40" t="s">
        <v>1159</v>
      </c>
      <c r="B348" s="40" t="s">
        <v>1160</v>
      </c>
      <c r="C348" s="41" t="s">
        <v>878</v>
      </c>
      <c r="D348" s="41" t="s">
        <v>887</v>
      </c>
      <c r="E348" s="40" t="s">
        <v>135</v>
      </c>
      <c r="F348" s="40" t="s">
        <v>1161</v>
      </c>
      <c r="G348" s="40"/>
      <c r="H348" s="41" t="s">
        <v>9</v>
      </c>
      <c r="I348" s="41" t="s">
        <v>9</v>
      </c>
      <c r="J348" s="41" t="s">
        <v>9</v>
      </c>
      <c r="K348" s="45">
        <v>1</v>
      </c>
      <c r="L348" s="41" t="s">
        <v>65</v>
      </c>
      <c r="M348" s="45">
        <v>3</v>
      </c>
      <c r="N348" s="45" t="s">
        <v>901</v>
      </c>
      <c r="O348" s="41" t="s">
        <v>9</v>
      </c>
      <c r="P348" s="41" t="s">
        <v>9</v>
      </c>
      <c r="Q348" s="41" t="s">
        <v>59</v>
      </c>
      <c r="R348" s="45">
        <v>1</v>
      </c>
      <c r="S348" s="45">
        <v>1</v>
      </c>
      <c r="T348" s="45"/>
      <c r="U348" s="45"/>
      <c r="V348" s="45"/>
      <c r="W348" s="45"/>
      <c r="X348" s="45"/>
      <c r="Y348" s="41" t="s">
        <v>59</v>
      </c>
      <c r="Z348" s="41" t="s">
        <v>9</v>
      </c>
      <c r="AA348" s="45">
        <v>1</v>
      </c>
      <c r="AB348" s="41" t="s">
        <v>9</v>
      </c>
      <c r="AC348" s="41" t="s">
        <v>9</v>
      </c>
      <c r="AD348" s="41" t="s">
        <v>9</v>
      </c>
      <c r="AE348" s="41" t="s">
        <v>9</v>
      </c>
      <c r="AF348" s="41" t="s">
        <v>59</v>
      </c>
      <c r="AG348" s="41" t="s">
        <v>9</v>
      </c>
      <c r="AH348" s="41" t="s">
        <v>9</v>
      </c>
      <c r="AI348" s="41" t="s">
        <v>59</v>
      </c>
      <c r="AJ348" s="18" t="str">
        <f t="shared" si="105"/>
        <v/>
      </c>
      <c r="AK348" s="41" t="s">
        <v>9</v>
      </c>
      <c r="AL348" s="41" t="s">
        <v>59</v>
      </c>
      <c r="AM348" s="41" t="s">
        <v>9</v>
      </c>
      <c r="AN348" s="41" t="s">
        <v>9</v>
      </c>
      <c r="AO348" s="41" t="s">
        <v>9</v>
      </c>
      <c r="AP348" s="41" t="s">
        <v>9</v>
      </c>
      <c r="AQ348" s="41" t="s">
        <v>9</v>
      </c>
      <c r="AR348" s="41" t="s">
        <v>9</v>
      </c>
      <c r="AS348" s="41" t="s">
        <v>9</v>
      </c>
      <c r="AT348" s="41" t="s">
        <v>59</v>
      </c>
      <c r="AU348" s="41" t="s">
        <v>9</v>
      </c>
      <c r="AV348" s="41" t="s">
        <v>9</v>
      </c>
      <c r="AW348" s="41" t="s">
        <v>9</v>
      </c>
      <c r="AX348" s="41" t="s">
        <v>9</v>
      </c>
      <c r="AY348" s="41" t="s">
        <v>59</v>
      </c>
      <c r="AZ348" s="41" t="s">
        <v>9</v>
      </c>
      <c r="BA348"/>
    </row>
    <row r="349" spans="1:53" ht="15" customHeight="1" x14ac:dyDescent="0.5">
      <c r="A349" s="40" t="s">
        <v>1162</v>
      </c>
      <c r="B349" s="40" t="s">
        <v>1163</v>
      </c>
      <c r="C349" s="41" t="s">
        <v>878</v>
      </c>
      <c r="D349" s="41" t="s">
        <v>83</v>
      </c>
      <c r="E349" s="40" t="s">
        <v>9</v>
      </c>
      <c r="F349" s="40" t="s">
        <v>1164</v>
      </c>
      <c r="G349" s="40"/>
      <c r="H349" s="41" t="s">
        <v>9</v>
      </c>
      <c r="I349" s="41" t="s">
        <v>9</v>
      </c>
      <c r="J349" s="41" t="s">
        <v>9</v>
      </c>
      <c r="K349" s="45">
        <v>4</v>
      </c>
      <c r="L349" s="41" t="s">
        <v>65</v>
      </c>
      <c r="M349" s="45">
        <v>6</v>
      </c>
      <c r="N349" s="45" t="s">
        <v>1002</v>
      </c>
      <c r="O349" s="41" t="s">
        <v>9</v>
      </c>
      <c r="P349" s="41" t="s">
        <v>59</v>
      </c>
      <c r="Q349" s="41" t="s">
        <v>9</v>
      </c>
      <c r="R349" s="45">
        <v>1</v>
      </c>
      <c r="S349" s="45">
        <v>1</v>
      </c>
      <c r="T349" s="45"/>
      <c r="U349" s="45"/>
      <c r="V349" s="45"/>
      <c r="W349" s="45"/>
      <c r="X349" s="45"/>
      <c r="Y349" s="41" t="s">
        <v>59</v>
      </c>
      <c r="Z349" s="41" t="s">
        <v>9</v>
      </c>
      <c r="AA349" s="45">
        <v>1</v>
      </c>
      <c r="AB349" s="41" t="s">
        <v>9</v>
      </c>
      <c r="AC349" s="41" t="s">
        <v>9</v>
      </c>
      <c r="AD349" s="41" t="s">
        <v>9</v>
      </c>
      <c r="AE349" s="41" t="s">
        <v>9</v>
      </c>
      <c r="AF349" s="41" t="s">
        <v>9</v>
      </c>
      <c r="AG349" s="41" t="s">
        <v>9</v>
      </c>
      <c r="AH349" s="41" t="s">
        <v>9</v>
      </c>
      <c r="AI349" s="41" t="s">
        <v>59</v>
      </c>
      <c r="AJ349" s="18" t="str">
        <f t="shared" si="105"/>
        <v/>
      </c>
      <c r="AK349" s="41" t="s">
        <v>9</v>
      </c>
      <c r="AL349" s="41" t="s">
        <v>59</v>
      </c>
      <c r="AM349" s="41" t="s">
        <v>9</v>
      </c>
      <c r="AN349" s="41" t="s">
        <v>9</v>
      </c>
      <c r="AO349" s="41" t="s">
        <v>9</v>
      </c>
      <c r="AP349" s="41" t="s">
        <v>9</v>
      </c>
      <c r="AQ349" s="41" t="s">
        <v>9</v>
      </c>
      <c r="AR349" s="41" t="s">
        <v>9</v>
      </c>
      <c r="AS349" s="41" t="s">
        <v>9</v>
      </c>
      <c r="AT349" s="41" t="s">
        <v>59</v>
      </c>
      <c r="AU349" s="41" t="s">
        <v>9</v>
      </c>
      <c r="AV349" s="41" t="s">
        <v>59</v>
      </c>
      <c r="AW349" s="41" t="s">
        <v>9</v>
      </c>
      <c r="AX349" s="41" t="s">
        <v>9</v>
      </c>
      <c r="AY349" s="41" t="s">
        <v>9</v>
      </c>
      <c r="AZ349" s="41" t="s">
        <v>9</v>
      </c>
      <c r="BA349"/>
    </row>
    <row r="350" spans="1:53" ht="15" customHeight="1" x14ac:dyDescent="0.5">
      <c r="A350" s="40" t="s">
        <v>1165</v>
      </c>
      <c r="B350" s="40" t="s">
        <v>1166</v>
      </c>
      <c r="C350" s="41" t="s">
        <v>878</v>
      </c>
      <c r="D350" s="41" t="s">
        <v>55</v>
      </c>
      <c r="E350" s="40" t="s">
        <v>71</v>
      </c>
      <c r="F350" s="40" t="s">
        <v>1167</v>
      </c>
      <c r="G350" s="40"/>
      <c r="H350" s="41" t="s">
        <v>9</v>
      </c>
      <c r="I350" s="41" t="s">
        <v>59</v>
      </c>
      <c r="J350" s="41" t="s">
        <v>9</v>
      </c>
      <c r="K350" s="45">
        <v>6</v>
      </c>
      <c r="L350" s="41" t="s">
        <v>58</v>
      </c>
      <c r="M350" s="45">
        <v>2</v>
      </c>
      <c r="N350" s="45" t="s">
        <v>1168</v>
      </c>
      <c r="O350" s="41" t="s">
        <v>59</v>
      </c>
      <c r="P350" s="41" t="s">
        <v>9</v>
      </c>
      <c r="Q350" s="41" t="s">
        <v>9</v>
      </c>
      <c r="R350" s="45"/>
      <c r="S350" s="45">
        <v>1</v>
      </c>
      <c r="T350" s="45"/>
      <c r="U350" s="45">
        <v>1</v>
      </c>
      <c r="V350" s="45"/>
      <c r="W350" s="45"/>
      <c r="X350" s="45"/>
      <c r="Y350" s="41" t="s">
        <v>9</v>
      </c>
      <c r="Z350" s="41" t="s">
        <v>9</v>
      </c>
      <c r="AA350" s="45">
        <v>2</v>
      </c>
      <c r="AB350" s="41" t="s">
        <v>59</v>
      </c>
      <c r="AC350" s="41" t="s">
        <v>9</v>
      </c>
      <c r="AD350" s="41" t="s">
        <v>9</v>
      </c>
      <c r="AE350" s="41" t="s">
        <v>59</v>
      </c>
      <c r="AF350" s="41" t="s">
        <v>9</v>
      </c>
      <c r="AG350" s="41" t="s">
        <v>9</v>
      </c>
      <c r="AH350" s="41" t="s">
        <v>59</v>
      </c>
      <c r="AI350" s="41" t="s">
        <v>59</v>
      </c>
      <c r="AJ350" s="18" t="str">
        <f t="shared" si="105"/>
        <v>X</v>
      </c>
      <c r="AK350" s="41" t="s">
        <v>9</v>
      </c>
      <c r="AL350" s="41" t="s">
        <v>9</v>
      </c>
      <c r="AM350" s="41" t="s">
        <v>9</v>
      </c>
      <c r="AN350" s="41" t="s">
        <v>9</v>
      </c>
      <c r="AO350" s="41" t="s">
        <v>9</v>
      </c>
      <c r="AP350" s="41" t="s">
        <v>59</v>
      </c>
      <c r="AQ350" s="41" t="s">
        <v>59</v>
      </c>
      <c r="AR350" s="41" t="s">
        <v>59</v>
      </c>
      <c r="AS350" s="41" t="s">
        <v>9</v>
      </c>
      <c r="AT350" s="41" t="s">
        <v>9</v>
      </c>
      <c r="AU350" s="41" t="s">
        <v>9</v>
      </c>
      <c r="AV350" s="41" t="s">
        <v>9</v>
      </c>
      <c r="AW350" s="41" t="s">
        <v>9</v>
      </c>
      <c r="AX350" s="41" t="s">
        <v>59</v>
      </c>
      <c r="AY350" s="41" t="s">
        <v>9</v>
      </c>
      <c r="AZ350" s="41" t="s">
        <v>9</v>
      </c>
      <c r="BA350"/>
    </row>
    <row r="351" spans="1:53" ht="15" customHeight="1" x14ac:dyDescent="0.5">
      <c r="A351" s="40" t="s">
        <v>1169</v>
      </c>
      <c r="B351" s="40" t="s">
        <v>1170</v>
      </c>
      <c r="C351" s="41" t="s">
        <v>878</v>
      </c>
      <c r="D351" s="41" t="s">
        <v>55</v>
      </c>
      <c r="E351" s="40" t="s">
        <v>104</v>
      </c>
      <c r="F351" s="40" t="s">
        <v>1171</v>
      </c>
      <c r="G351" s="40"/>
      <c r="H351" s="41" t="s">
        <v>9</v>
      </c>
      <c r="I351" s="41" t="s">
        <v>9</v>
      </c>
      <c r="J351" s="41" t="s">
        <v>9</v>
      </c>
      <c r="K351" s="45">
        <v>5</v>
      </c>
      <c r="L351" s="41" t="s">
        <v>97</v>
      </c>
      <c r="M351" s="45">
        <v>1</v>
      </c>
      <c r="N351" s="45" t="s">
        <v>1172</v>
      </c>
      <c r="O351" s="41" t="s">
        <v>59</v>
      </c>
      <c r="P351" s="41" t="s">
        <v>9</v>
      </c>
      <c r="Q351" s="41" t="s">
        <v>9</v>
      </c>
      <c r="R351" s="45">
        <v>2</v>
      </c>
      <c r="S351" s="45"/>
      <c r="T351" s="45"/>
      <c r="U351" s="45"/>
      <c r="V351" s="45"/>
      <c r="W351" s="45"/>
      <c r="X351" s="45">
        <v>1</v>
      </c>
      <c r="Y351" s="41" t="s">
        <v>9</v>
      </c>
      <c r="Z351" s="41" t="s">
        <v>9</v>
      </c>
      <c r="AA351" s="45">
        <v>3</v>
      </c>
      <c r="AB351" s="41" t="s">
        <v>9</v>
      </c>
      <c r="AC351" s="41" t="s">
        <v>9</v>
      </c>
      <c r="AD351" s="41" t="s">
        <v>9</v>
      </c>
      <c r="AE351" s="41" t="s">
        <v>9</v>
      </c>
      <c r="AF351" s="41" t="s">
        <v>9</v>
      </c>
      <c r="AG351" s="41" t="s">
        <v>9</v>
      </c>
      <c r="AH351" s="41" t="s">
        <v>9</v>
      </c>
      <c r="AI351" s="41" t="s">
        <v>9</v>
      </c>
      <c r="AJ351" s="18" t="str">
        <f t="shared" si="105"/>
        <v/>
      </c>
      <c r="AK351" s="41" t="s">
        <v>9</v>
      </c>
      <c r="AL351" s="41" t="s">
        <v>59</v>
      </c>
      <c r="AM351" s="41" t="s">
        <v>9</v>
      </c>
      <c r="AN351" s="41" t="s">
        <v>9</v>
      </c>
      <c r="AO351" s="41" t="s">
        <v>9</v>
      </c>
      <c r="AP351" s="41" t="s">
        <v>59</v>
      </c>
      <c r="AQ351" s="41" t="s">
        <v>59</v>
      </c>
      <c r="AR351" s="41" t="s">
        <v>59</v>
      </c>
      <c r="AS351" s="41" t="s">
        <v>59</v>
      </c>
      <c r="AT351" s="41" t="s">
        <v>9</v>
      </c>
      <c r="AU351" s="41" t="s">
        <v>59</v>
      </c>
      <c r="AV351" s="41" t="s">
        <v>9</v>
      </c>
      <c r="AW351" s="41" t="s">
        <v>9</v>
      </c>
      <c r="AX351" s="41" t="s">
        <v>9</v>
      </c>
      <c r="AY351" s="41" t="s">
        <v>9</v>
      </c>
      <c r="AZ351" s="41" t="s">
        <v>59</v>
      </c>
      <c r="BA351"/>
    </row>
    <row r="352" spans="1:53" ht="15" customHeight="1" x14ac:dyDescent="0.5">
      <c r="A352" s="40" t="s">
        <v>1173</v>
      </c>
      <c r="B352" s="40" t="s">
        <v>1174</v>
      </c>
      <c r="C352" s="41" t="s">
        <v>878</v>
      </c>
      <c r="D352" s="41" t="s">
        <v>55</v>
      </c>
      <c r="E352" s="40" t="s">
        <v>10</v>
      </c>
      <c r="F352" s="40" t="s">
        <v>1222</v>
      </c>
      <c r="G352" s="40"/>
      <c r="H352" s="41" t="s">
        <v>59</v>
      </c>
      <c r="I352" s="41" t="s">
        <v>9</v>
      </c>
      <c r="J352" s="41" t="s">
        <v>9</v>
      </c>
      <c r="K352" s="45">
        <v>5</v>
      </c>
      <c r="L352" s="41" t="s">
        <v>73</v>
      </c>
      <c r="M352" s="45">
        <v>2</v>
      </c>
      <c r="N352" s="45" t="s">
        <v>1175</v>
      </c>
      <c r="O352" s="41" t="s">
        <v>59</v>
      </c>
      <c r="P352" s="41" t="s">
        <v>59</v>
      </c>
      <c r="Q352" s="41" t="s">
        <v>59</v>
      </c>
      <c r="R352" s="45">
        <v>2</v>
      </c>
      <c r="S352" s="45"/>
      <c r="T352" s="45"/>
      <c r="U352" s="45"/>
      <c r="V352" s="45">
        <v>1</v>
      </c>
      <c r="W352" s="45"/>
      <c r="X352" s="45"/>
      <c r="Y352" s="41" t="s">
        <v>9</v>
      </c>
      <c r="Z352" s="41" t="s">
        <v>9</v>
      </c>
      <c r="AA352" s="45">
        <v>3</v>
      </c>
      <c r="AB352" s="41" t="s">
        <v>59</v>
      </c>
      <c r="AC352" s="41" t="s">
        <v>9</v>
      </c>
      <c r="AD352" s="41" t="s">
        <v>9</v>
      </c>
      <c r="AE352" s="41" t="s">
        <v>59</v>
      </c>
      <c r="AF352" s="41" t="s">
        <v>9</v>
      </c>
      <c r="AG352" s="41" t="s">
        <v>59</v>
      </c>
      <c r="AH352" s="41" t="s">
        <v>9</v>
      </c>
      <c r="AI352" s="41" t="s">
        <v>9</v>
      </c>
      <c r="AJ352" s="18" t="str">
        <f t="shared" si="105"/>
        <v/>
      </c>
      <c r="AK352" s="41" t="s">
        <v>59</v>
      </c>
      <c r="AL352" s="41" t="s">
        <v>9</v>
      </c>
      <c r="AM352" s="41" t="s">
        <v>59</v>
      </c>
      <c r="AN352" s="41" t="s">
        <v>9</v>
      </c>
      <c r="AO352" s="41" t="s">
        <v>9</v>
      </c>
      <c r="AP352" s="41" t="s">
        <v>9</v>
      </c>
      <c r="AQ352" s="41" t="s">
        <v>59</v>
      </c>
      <c r="AR352" s="41" t="s">
        <v>9</v>
      </c>
      <c r="AS352" s="41" t="s">
        <v>9</v>
      </c>
      <c r="AT352" s="41" t="s">
        <v>9</v>
      </c>
      <c r="AU352" s="41" t="s">
        <v>59</v>
      </c>
      <c r="AV352" s="41" t="s">
        <v>9</v>
      </c>
      <c r="AW352" s="41" t="s">
        <v>59</v>
      </c>
      <c r="AX352" s="41" t="s">
        <v>9</v>
      </c>
      <c r="AY352" s="41" t="s">
        <v>9</v>
      </c>
      <c r="AZ352" s="41" t="s">
        <v>9</v>
      </c>
      <c r="BA352"/>
    </row>
    <row r="353" spans="1:53" ht="15" customHeight="1" x14ac:dyDescent="0.5">
      <c r="A353" s="40" t="s">
        <v>1200</v>
      </c>
      <c r="B353" s="40" t="s">
        <v>1176</v>
      </c>
      <c r="C353" s="41" t="s">
        <v>878</v>
      </c>
      <c r="D353" s="41" t="s">
        <v>55</v>
      </c>
      <c r="E353" s="40" t="s">
        <v>104</v>
      </c>
      <c r="F353" s="40" t="s">
        <v>1177</v>
      </c>
      <c r="G353" s="40"/>
      <c r="H353" s="41" t="s">
        <v>9</v>
      </c>
      <c r="I353" s="41" t="s">
        <v>9</v>
      </c>
      <c r="J353" s="41" t="s">
        <v>9</v>
      </c>
      <c r="K353" s="45">
        <v>5</v>
      </c>
      <c r="L353" s="41" t="s">
        <v>85</v>
      </c>
      <c r="M353" s="45">
        <v>2</v>
      </c>
      <c r="N353" s="45" t="s">
        <v>1178</v>
      </c>
      <c r="O353" s="41" t="s">
        <v>59</v>
      </c>
      <c r="P353" s="41" t="s">
        <v>9</v>
      </c>
      <c r="Q353" s="41" t="s">
        <v>9</v>
      </c>
      <c r="R353" s="45">
        <v>1</v>
      </c>
      <c r="S353" s="45"/>
      <c r="T353" s="45"/>
      <c r="U353" s="45"/>
      <c r="V353" s="45"/>
      <c r="W353" s="45">
        <v>2</v>
      </c>
      <c r="X353" s="45"/>
      <c r="Y353" s="41" t="s">
        <v>9</v>
      </c>
      <c r="Z353" s="41" t="s">
        <v>9</v>
      </c>
      <c r="AA353" s="45">
        <v>3</v>
      </c>
      <c r="AB353" s="41" t="s">
        <v>9</v>
      </c>
      <c r="AC353" s="41" t="s">
        <v>9</v>
      </c>
      <c r="AD353" s="41" t="s">
        <v>9</v>
      </c>
      <c r="AE353" s="41" t="s">
        <v>9</v>
      </c>
      <c r="AF353" s="41" t="s">
        <v>9</v>
      </c>
      <c r="AG353" s="41" t="s">
        <v>9</v>
      </c>
      <c r="AH353" s="41" t="s">
        <v>9</v>
      </c>
      <c r="AI353" s="41" t="s">
        <v>9</v>
      </c>
      <c r="AJ353" s="18" t="str">
        <f t="shared" si="105"/>
        <v/>
      </c>
      <c r="AK353" s="41" t="s">
        <v>9</v>
      </c>
      <c r="AL353" s="41" t="s">
        <v>9</v>
      </c>
      <c r="AM353" s="41" t="s">
        <v>9</v>
      </c>
      <c r="AN353" s="41" t="s">
        <v>9</v>
      </c>
      <c r="AO353" s="41" t="s">
        <v>59</v>
      </c>
      <c r="AP353" s="41" t="s">
        <v>59</v>
      </c>
      <c r="AQ353" s="41" t="s">
        <v>9</v>
      </c>
      <c r="AR353" s="41" t="s">
        <v>9</v>
      </c>
      <c r="AS353" s="41" t="s">
        <v>9</v>
      </c>
      <c r="AT353" s="41" t="s">
        <v>9</v>
      </c>
      <c r="AU353" s="41" t="s">
        <v>9</v>
      </c>
      <c r="AV353" s="41" t="s">
        <v>9</v>
      </c>
      <c r="AW353" s="41" t="s">
        <v>9</v>
      </c>
      <c r="AX353" s="41" t="s">
        <v>9</v>
      </c>
      <c r="AY353" s="41" t="s">
        <v>9</v>
      </c>
      <c r="AZ353" s="41" t="s">
        <v>59</v>
      </c>
      <c r="BA353"/>
    </row>
    <row r="354" spans="1:53" ht="15" customHeight="1" x14ac:dyDescent="0.5">
      <c r="A354" s="40" t="s">
        <v>1179</v>
      </c>
      <c r="B354" s="40" t="s">
        <v>1180</v>
      </c>
      <c r="C354" s="41" t="s">
        <v>878</v>
      </c>
      <c r="D354" s="41" t="s">
        <v>55</v>
      </c>
      <c r="E354" s="40" t="s">
        <v>104</v>
      </c>
      <c r="F354" s="40" t="s">
        <v>1223</v>
      </c>
      <c r="G354" s="40"/>
      <c r="H354" s="41" t="s">
        <v>59</v>
      </c>
      <c r="I354" s="41" t="s">
        <v>9</v>
      </c>
      <c r="J354" s="41" t="s">
        <v>9</v>
      </c>
      <c r="K354" s="45">
        <v>7</v>
      </c>
      <c r="L354" s="41" t="s">
        <v>73</v>
      </c>
      <c r="M354" s="45">
        <v>2</v>
      </c>
      <c r="N354" s="45" t="s">
        <v>1181</v>
      </c>
      <c r="O354" s="41" t="s">
        <v>59</v>
      </c>
      <c r="P354" s="41" t="s">
        <v>59</v>
      </c>
      <c r="Q354" s="41" t="s">
        <v>59</v>
      </c>
      <c r="R354" s="45"/>
      <c r="S354" s="45"/>
      <c r="T354" s="45"/>
      <c r="U354" s="45"/>
      <c r="V354" s="45">
        <v>3</v>
      </c>
      <c r="W354" s="45"/>
      <c r="X354" s="45"/>
      <c r="Y354" s="41" t="s">
        <v>9</v>
      </c>
      <c r="Z354" s="41" t="s">
        <v>9</v>
      </c>
      <c r="AA354" s="45">
        <v>3</v>
      </c>
      <c r="AB354" s="41" t="s">
        <v>59</v>
      </c>
      <c r="AC354" s="41" t="s">
        <v>9</v>
      </c>
      <c r="AD354" s="41" t="s">
        <v>9</v>
      </c>
      <c r="AE354" s="41" t="s">
        <v>9</v>
      </c>
      <c r="AF354" s="41" t="s">
        <v>9</v>
      </c>
      <c r="AG354" s="41" t="s">
        <v>59</v>
      </c>
      <c r="AH354" s="41" t="s">
        <v>9</v>
      </c>
      <c r="AI354" s="41" t="s">
        <v>9</v>
      </c>
      <c r="AJ354" s="18" t="str">
        <f t="shared" si="105"/>
        <v>X</v>
      </c>
      <c r="AK354" s="41" t="s">
        <v>59</v>
      </c>
      <c r="AL354" s="41" t="s">
        <v>9</v>
      </c>
      <c r="AM354" s="41" t="s">
        <v>59</v>
      </c>
      <c r="AN354" s="41" t="s">
        <v>9</v>
      </c>
      <c r="AO354" s="41" t="s">
        <v>9</v>
      </c>
      <c r="AP354" s="41" t="s">
        <v>9</v>
      </c>
      <c r="AQ354" s="41" t="s">
        <v>59</v>
      </c>
      <c r="AR354" s="41" t="s">
        <v>9</v>
      </c>
      <c r="AS354" s="41" t="s">
        <v>9</v>
      </c>
      <c r="AT354" s="41" t="s">
        <v>9</v>
      </c>
      <c r="AU354" s="41" t="s">
        <v>59</v>
      </c>
      <c r="AV354" s="41" t="s">
        <v>9</v>
      </c>
      <c r="AW354" s="41" t="s">
        <v>59</v>
      </c>
      <c r="AX354" s="41" t="s">
        <v>9</v>
      </c>
      <c r="AY354" s="41" t="s">
        <v>9</v>
      </c>
      <c r="AZ354" s="41" t="s">
        <v>9</v>
      </c>
      <c r="BA354"/>
    </row>
    <row r="355" spans="1:53" ht="15" customHeight="1" x14ac:dyDescent="0.5">
      <c r="A355" s="40" t="s">
        <v>1182</v>
      </c>
      <c r="B355" s="40" t="s">
        <v>1183</v>
      </c>
      <c r="C355" s="41" t="s">
        <v>878</v>
      </c>
      <c r="D355" s="41" t="s">
        <v>83</v>
      </c>
      <c r="E355" s="40" t="s">
        <v>9</v>
      </c>
      <c r="F355" s="40" t="s">
        <v>1184</v>
      </c>
      <c r="G355" s="40"/>
      <c r="H355" s="41" t="s">
        <v>9</v>
      </c>
      <c r="I355" s="41" t="s">
        <v>59</v>
      </c>
      <c r="J355" s="41" t="s">
        <v>9</v>
      </c>
      <c r="K355" s="45">
        <v>1</v>
      </c>
      <c r="L355" s="41" t="s">
        <v>97</v>
      </c>
      <c r="M355" s="45">
        <v>5</v>
      </c>
      <c r="N355" s="45" t="s">
        <v>901</v>
      </c>
      <c r="O355" s="41" t="s">
        <v>9</v>
      </c>
      <c r="P355" s="41" t="s">
        <v>59</v>
      </c>
      <c r="Q355" s="41" t="s">
        <v>59</v>
      </c>
      <c r="R355" s="45">
        <v>2</v>
      </c>
      <c r="S355" s="45"/>
      <c r="T355" s="45"/>
      <c r="U355" s="45"/>
      <c r="V355" s="45"/>
      <c r="W355" s="45"/>
      <c r="X355" s="45"/>
      <c r="Y355" s="41" t="s">
        <v>9</v>
      </c>
      <c r="Z355" s="41" t="s">
        <v>9</v>
      </c>
      <c r="AA355" s="45">
        <v>2</v>
      </c>
      <c r="AB355" s="41" t="s">
        <v>9</v>
      </c>
      <c r="AC355" s="41" t="s">
        <v>9</v>
      </c>
      <c r="AD355" s="41" t="s">
        <v>9</v>
      </c>
      <c r="AE355" s="41" t="s">
        <v>9</v>
      </c>
      <c r="AF355" s="41" t="s">
        <v>59</v>
      </c>
      <c r="AG355" s="41" t="s">
        <v>59</v>
      </c>
      <c r="AH355" s="41" t="s">
        <v>59</v>
      </c>
      <c r="AI355" s="41" t="s">
        <v>9</v>
      </c>
      <c r="AJ355" s="18" t="str">
        <f t="shared" si="105"/>
        <v>X</v>
      </c>
      <c r="AK355" s="41" t="s">
        <v>9</v>
      </c>
      <c r="AL355" s="41" t="s">
        <v>59</v>
      </c>
      <c r="AM355" s="41" t="s">
        <v>9</v>
      </c>
      <c r="AN355" s="41" t="s">
        <v>9</v>
      </c>
      <c r="AO355" s="41" t="s">
        <v>59</v>
      </c>
      <c r="AP355" s="41" t="s">
        <v>9</v>
      </c>
      <c r="AQ355" s="41" t="s">
        <v>9</v>
      </c>
      <c r="AR355" s="41" t="s">
        <v>59</v>
      </c>
      <c r="AS355" s="41" t="s">
        <v>9</v>
      </c>
      <c r="AT355" s="41" t="s">
        <v>59</v>
      </c>
      <c r="AU355" s="41" t="s">
        <v>59</v>
      </c>
      <c r="AV355" s="41" t="s">
        <v>9</v>
      </c>
      <c r="AW355" s="41" t="s">
        <v>9</v>
      </c>
      <c r="AX355" s="41" t="s">
        <v>9</v>
      </c>
      <c r="AY355" s="41" t="s">
        <v>9</v>
      </c>
      <c r="AZ355" s="41" t="s">
        <v>59</v>
      </c>
      <c r="BA355"/>
    </row>
    <row r="356" spans="1:53" ht="15" customHeight="1" x14ac:dyDescent="0.5">
      <c r="A356" s="40" t="s">
        <v>1185</v>
      </c>
      <c r="B356" s="40" t="s">
        <v>1186</v>
      </c>
      <c r="C356" s="41" t="s">
        <v>878</v>
      </c>
      <c r="D356" s="41" t="s">
        <v>55</v>
      </c>
      <c r="E356" s="40" t="s">
        <v>71</v>
      </c>
      <c r="F356" s="40" t="s">
        <v>1187</v>
      </c>
      <c r="G356" s="40"/>
      <c r="H356" s="41" t="s">
        <v>59</v>
      </c>
      <c r="I356" s="41" t="s">
        <v>9</v>
      </c>
      <c r="J356" s="41" t="s">
        <v>9</v>
      </c>
      <c r="K356" s="45">
        <v>7</v>
      </c>
      <c r="L356" s="41" t="s">
        <v>73</v>
      </c>
      <c r="M356" s="45">
        <v>2</v>
      </c>
      <c r="N356" s="45" t="s">
        <v>1188</v>
      </c>
      <c r="O356" s="41" t="s">
        <v>59</v>
      </c>
      <c r="P356" s="41" t="s">
        <v>9</v>
      </c>
      <c r="Q356" s="41" t="s">
        <v>59</v>
      </c>
      <c r="R356" s="45"/>
      <c r="S356" s="45"/>
      <c r="T356" s="45">
        <v>1</v>
      </c>
      <c r="U356" s="45"/>
      <c r="V356" s="45">
        <v>2</v>
      </c>
      <c r="W356" s="45"/>
      <c r="X356" s="45"/>
      <c r="Y356" s="41" t="s">
        <v>9</v>
      </c>
      <c r="Z356" s="41" t="s">
        <v>9</v>
      </c>
      <c r="AA356" s="45">
        <v>3</v>
      </c>
      <c r="AB356" s="41" t="s">
        <v>59</v>
      </c>
      <c r="AC356" s="41" t="s">
        <v>59</v>
      </c>
      <c r="AD356" s="41" t="s">
        <v>9</v>
      </c>
      <c r="AE356" s="41" t="s">
        <v>59</v>
      </c>
      <c r="AF356" s="41" t="s">
        <v>9</v>
      </c>
      <c r="AG356" s="41" t="s">
        <v>59</v>
      </c>
      <c r="AH356" s="41" t="s">
        <v>9</v>
      </c>
      <c r="AI356" s="41" t="s">
        <v>9</v>
      </c>
      <c r="AJ356" s="18" t="str">
        <f t="shared" si="105"/>
        <v/>
      </c>
      <c r="AK356" s="41" t="s">
        <v>59</v>
      </c>
      <c r="AL356" s="41" t="s">
        <v>9</v>
      </c>
      <c r="AM356" s="41" t="s">
        <v>59</v>
      </c>
      <c r="AN356" s="41" t="s">
        <v>59</v>
      </c>
      <c r="AO356" s="41" t="s">
        <v>9</v>
      </c>
      <c r="AP356" s="41" t="s">
        <v>9</v>
      </c>
      <c r="AQ356" s="41" t="s">
        <v>59</v>
      </c>
      <c r="AR356" s="41" t="s">
        <v>9</v>
      </c>
      <c r="AS356" s="41" t="s">
        <v>9</v>
      </c>
      <c r="AT356" s="41" t="s">
        <v>9</v>
      </c>
      <c r="AU356" s="41" t="s">
        <v>59</v>
      </c>
      <c r="AV356" s="41" t="s">
        <v>9</v>
      </c>
      <c r="AW356" s="41" t="s">
        <v>59</v>
      </c>
      <c r="AX356" s="41" t="s">
        <v>9</v>
      </c>
      <c r="AY356" s="41" t="s">
        <v>9</v>
      </c>
      <c r="AZ356" s="41" t="s">
        <v>9</v>
      </c>
      <c r="BA356"/>
    </row>
    <row r="357" spans="1:53" ht="15" customHeight="1" x14ac:dyDescent="0.5">
      <c r="A357" s="40" t="s">
        <v>1189</v>
      </c>
      <c r="B357" s="40" t="s">
        <v>1224</v>
      </c>
      <c r="C357" s="41" t="s">
        <v>878</v>
      </c>
      <c r="D357" s="41" t="s">
        <v>83</v>
      </c>
      <c r="E357" s="40" t="s">
        <v>9</v>
      </c>
      <c r="F357" s="40" t="s">
        <v>1190</v>
      </c>
      <c r="G357" s="40"/>
      <c r="H357" s="41" t="s">
        <v>9</v>
      </c>
      <c r="I357" s="41" t="s">
        <v>9</v>
      </c>
      <c r="J357" s="41" t="s">
        <v>9</v>
      </c>
      <c r="K357" s="45">
        <v>3</v>
      </c>
      <c r="L357" s="41" t="s">
        <v>85</v>
      </c>
      <c r="M357" s="45">
        <v>2</v>
      </c>
      <c r="N357" s="45" t="s">
        <v>946</v>
      </c>
      <c r="O357" s="41" t="s">
        <v>9</v>
      </c>
      <c r="P357" s="41" t="s">
        <v>59</v>
      </c>
      <c r="Q357" s="41" t="s">
        <v>9</v>
      </c>
      <c r="R357" s="45">
        <v>2</v>
      </c>
      <c r="S357" s="45"/>
      <c r="T357" s="45"/>
      <c r="U357" s="45"/>
      <c r="V357" s="45"/>
      <c r="W357" s="45"/>
      <c r="X357" s="45"/>
      <c r="Y357" s="41" t="s">
        <v>9</v>
      </c>
      <c r="Z357" s="41" t="s">
        <v>9</v>
      </c>
      <c r="AA357" s="45">
        <v>2</v>
      </c>
      <c r="AB357" s="41" t="s">
        <v>59</v>
      </c>
      <c r="AC357" s="41" t="s">
        <v>9</v>
      </c>
      <c r="AD357" s="41" t="s">
        <v>9</v>
      </c>
      <c r="AE357" s="41" t="s">
        <v>59</v>
      </c>
      <c r="AF357" s="41" t="s">
        <v>59</v>
      </c>
      <c r="AG357" s="41" t="s">
        <v>9</v>
      </c>
      <c r="AH357" s="41" t="s">
        <v>9</v>
      </c>
      <c r="AI357" s="41" t="s">
        <v>9</v>
      </c>
      <c r="AJ357" s="18" t="str">
        <f t="shared" si="105"/>
        <v/>
      </c>
      <c r="AK357" s="41" t="s">
        <v>9</v>
      </c>
      <c r="AL357" s="41" t="s">
        <v>9</v>
      </c>
      <c r="AM357" s="41" t="s">
        <v>9</v>
      </c>
      <c r="AN357" s="41" t="s">
        <v>9</v>
      </c>
      <c r="AO357" s="41" t="s">
        <v>59</v>
      </c>
      <c r="AP357" s="41" t="s">
        <v>9</v>
      </c>
      <c r="AQ357" s="41" t="s">
        <v>9</v>
      </c>
      <c r="AR357" s="41" t="s">
        <v>9</v>
      </c>
      <c r="AS357" s="41" t="s">
        <v>9</v>
      </c>
      <c r="AT357" s="41" t="s">
        <v>9</v>
      </c>
      <c r="AU357" s="41" t="s">
        <v>9</v>
      </c>
      <c r="AV357" s="41" t="s">
        <v>59</v>
      </c>
      <c r="AW357" s="41" t="s">
        <v>9</v>
      </c>
      <c r="AX357" s="41" t="s">
        <v>9</v>
      </c>
      <c r="AY357" s="41" t="s">
        <v>9</v>
      </c>
      <c r="AZ357" s="41" t="s">
        <v>59</v>
      </c>
      <c r="BA357"/>
    </row>
    <row r="358" spans="1:53" ht="15" customHeight="1" x14ac:dyDescent="0.5">
      <c r="A358" s="40" t="s">
        <v>1191</v>
      </c>
      <c r="B358" s="40" t="s">
        <v>1192</v>
      </c>
      <c r="C358" s="41" t="s">
        <v>878</v>
      </c>
      <c r="D358" s="41" t="s">
        <v>55</v>
      </c>
      <c r="E358" s="40" t="s">
        <v>439</v>
      </c>
      <c r="F358" s="40" t="s">
        <v>1193</v>
      </c>
      <c r="G358" s="40"/>
      <c r="H358" s="41" t="s">
        <v>59</v>
      </c>
      <c r="I358" s="41" t="s">
        <v>9</v>
      </c>
      <c r="J358" s="41" t="s">
        <v>9</v>
      </c>
      <c r="K358" s="45">
        <v>6</v>
      </c>
      <c r="L358" s="41" t="s">
        <v>73</v>
      </c>
      <c r="M358" s="45">
        <v>4</v>
      </c>
      <c r="N358" s="45" t="s">
        <v>1135</v>
      </c>
      <c r="O358" s="41" t="s">
        <v>9</v>
      </c>
      <c r="P358" s="41" t="s">
        <v>9</v>
      </c>
      <c r="Q358" s="41" t="s">
        <v>59</v>
      </c>
      <c r="R358" s="45">
        <v>1</v>
      </c>
      <c r="S358" s="45"/>
      <c r="T358" s="45">
        <v>1</v>
      </c>
      <c r="U358" s="45"/>
      <c r="V358" s="45">
        <v>1</v>
      </c>
      <c r="W358" s="45"/>
      <c r="X358" s="45"/>
      <c r="Y358" s="41" t="s">
        <v>9</v>
      </c>
      <c r="Z358" s="41" t="s">
        <v>9</v>
      </c>
      <c r="AA358" s="45">
        <v>3</v>
      </c>
      <c r="AB358" s="41" t="s">
        <v>59</v>
      </c>
      <c r="AC358" s="41" t="s">
        <v>9</v>
      </c>
      <c r="AD358" s="41" t="s">
        <v>9</v>
      </c>
      <c r="AE358" s="41" t="s">
        <v>59</v>
      </c>
      <c r="AF358" s="41" t="s">
        <v>9</v>
      </c>
      <c r="AG358" s="41" t="s">
        <v>9</v>
      </c>
      <c r="AH358" s="41" t="s">
        <v>9</v>
      </c>
      <c r="AI358" s="41" t="s">
        <v>9</v>
      </c>
      <c r="AJ358" s="18" t="str">
        <f t="shared" si="105"/>
        <v/>
      </c>
      <c r="AK358" s="41" t="s">
        <v>59</v>
      </c>
      <c r="AL358" s="41" t="s">
        <v>9</v>
      </c>
      <c r="AM358" s="41" t="s">
        <v>59</v>
      </c>
      <c r="AN358" s="41" t="s">
        <v>59</v>
      </c>
      <c r="AO358" s="41" t="s">
        <v>9</v>
      </c>
      <c r="AP358" s="41" t="s">
        <v>9</v>
      </c>
      <c r="AQ358" s="41" t="s">
        <v>59</v>
      </c>
      <c r="AR358" s="41" t="s">
        <v>9</v>
      </c>
      <c r="AS358" s="41" t="s">
        <v>9</v>
      </c>
      <c r="AT358" s="41" t="s">
        <v>9</v>
      </c>
      <c r="AU358" s="41" t="s">
        <v>59</v>
      </c>
      <c r="AV358" s="41" t="s">
        <v>9</v>
      </c>
      <c r="AW358" s="41" t="s">
        <v>59</v>
      </c>
      <c r="AX358" s="41" t="s">
        <v>9</v>
      </c>
      <c r="AY358" s="41" t="s">
        <v>59</v>
      </c>
      <c r="AZ358" s="41" t="s">
        <v>9</v>
      </c>
      <c r="BA358"/>
    </row>
    <row r="359" spans="1:53" ht="15" customHeight="1" x14ac:dyDescent="0.5">
      <c r="A359" s="40" t="s">
        <v>1194</v>
      </c>
      <c r="B359" s="40" t="s">
        <v>1195</v>
      </c>
      <c r="C359" s="41" t="s">
        <v>878</v>
      </c>
      <c r="D359" s="41" t="s">
        <v>55</v>
      </c>
      <c r="E359" s="40" t="s">
        <v>10</v>
      </c>
      <c r="F359" s="40" t="s">
        <v>1196</v>
      </c>
      <c r="G359" s="40"/>
      <c r="H359" s="41" t="s">
        <v>9</v>
      </c>
      <c r="I359" s="41" t="s">
        <v>9</v>
      </c>
      <c r="J359" s="41" t="s">
        <v>9</v>
      </c>
      <c r="K359" s="45">
        <v>2</v>
      </c>
      <c r="L359" s="41" t="s">
        <v>85</v>
      </c>
      <c r="M359" s="45">
        <v>5</v>
      </c>
      <c r="N359" s="45" t="s">
        <v>942</v>
      </c>
      <c r="O359" s="41" t="s">
        <v>59</v>
      </c>
      <c r="P359" s="41" t="s">
        <v>59</v>
      </c>
      <c r="Q359" s="41" t="s">
        <v>59</v>
      </c>
      <c r="R359" s="45">
        <v>1</v>
      </c>
      <c r="S359" s="45"/>
      <c r="T359" s="45"/>
      <c r="U359" s="45"/>
      <c r="V359" s="45"/>
      <c r="W359" s="45"/>
      <c r="X359" s="45">
        <v>1</v>
      </c>
      <c r="Y359" s="41" t="s">
        <v>9</v>
      </c>
      <c r="Z359" s="41" t="s">
        <v>9</v>
      </c>
      <c r="AA359" s="45">
        <v>2</v>
      </c>
      <c r="AB359" s="41" t="s">
        <v>59</v>
      </c>
      <c r="AC359" s="41" t="s">
        <v>9</v>
      </c>
      <c r="AD359" s="41" t="s">
        <v>9</v>
      </c>
      <c r="AE359" s="41" t="s">
        <v>9</v>
      </c>
      <c r="AF359" s="41" t="s">
        <v>59</v>
      </c>
      <c r="AG359" s="41" t="s">
        <v>59</v>
      </c>
      <c r="AH359" s="41" t="s">
        <v>9</v>
      </c>
      <c r="AI359" s="41" t="s">
        <v>9</v>
      </c>
      <c r="AJ359" s="18" t="str">
        <f t="shared" si="105"/>
        <v/>
      </c>
      <c r="AK359" s="41" t="s">
        <v>9</v>
      </c>
      <c r="AL359" s="41" t="s">
        <v>9</v>
      </c>
      <c r="AM359" s="41" t="s">
        <v>9</v>
      </c>
      <c r="AN359" s="41" t="s">
        <v>9</v>
      </c>
      <c r="AO359" s="41" t="s">
        <v>9</v>
      </c>
      <c r="AP359" s="41" t="s">
        <v>9</v>
      </c>
      <c r="AQ359" s="41" t="s">
        <v>9</v>
      </c>
      <c r="AR359" s="41" t="s">
        <v>9</v>
      </c>
      <c r="AS359" s="41" t="s">
        <v>59</v>
      </c>
      <c r="AT359" s="41" t="s">
        <v>59</v>
      </c>
      <c r="AU359" s="41" t="s">
        <v>9</v>
      </c>
      <c r="AV359" s="41" t="s">
        <v>9</v>
      </c>
      <c r="AW359" s="41" t="s">
        <v>9</v>
      </c>
      <c r="AX359" s="41" t="s">
        <v>9</v>
      </c>
      <c r="AY359" s="41" t="s">
        <v>9</v>
      </c>
      <c r="AZ359" s="41" t="s">
        <v>59</v>
      </c>
      <c r="BA359"/>
    </row>
    <row r="360" spans="1:53" ht="15" customHeight="1" x14ac:dyDescent="0.5">
      <c r="A360" s="40" t="s">
        <v>1197</v>
      </c>
      <c r="B360" s="40" t="s">
        <v>1198</v>
      </c>
      <c r="C360" s="41" t="s">
        <v>878</v>
      </c>
      <c r="D360" s="41" t="s">
        <v>83</v>
      </c>
      <c r="E360" s="40" t="s">
        <v>9</v>
      </c>
      <c r="F360" s="40" t="s">
        <v>1199</v>
      </c>
      <c r="G360" s="40"/>
      <c r="H360" s="41" t="s">
        <v>9</v>
      </c>
      <c r="I360" s="41" t="s">
        <v>9</v>
      </c>
      <c r="J360" s="41" t="s">
        <v>59</v>
      </c>
      <c r="K360" s="45">
        <v>4</v>
      </c>
      <c r="L360" s="41" t="s">
        <v>65</v>
      </c>
      <c r="M360" s="45">
        <v>2</v>
      </c>
      <c r="N360" s="45" t="s">
        <v>961</v>
      </c>
      <c r="O360" s="41" t="s">
        <v>9</v>
      </c>
      <c r="P360" s="41" t="s">
        <v>9</v>
      </c>
      <c r="Q360" s="41" t="s">
        <v>59</v>
      </c>
      <c r="R360" s="45">
        <v>1</v>
      </c>
      <c r="S360" s="45"/>
      <c r="T360" s="45">
        <v>1</v>
      </c>
      <c r="U360" s="45"/>
      <c r="V360" s="45"/>
      <c r="W360" s="45"/>
      <c r="X360" s="45"/>
      <c r="Y360" s="41" t="s">
        <v>9</v>
      </c>
      <c r="Z360" s="41" t="s">
        <v>9</v>
      </c>
      <c r="AA360" s="45">
        <v>2</v>
      </c>
      <c r="AB360" s="41" t="s">
        <v>59</v>
      </c>
      <c r="AC360" s="41" t="s">
        <v>9</v>
      </c>
      <c r="AD360" s="41" t="s">
        <v>9</v>
      </c>
      <c r="AE360" s="41" t="s">
        <v>9</v>
      </c>
      <c r="AF360" s="41" t="s">
        <v>9</v>
      </c>
      <c r="AG360" s="41" t="s">
        <v>9</v>
      </c>
      <c r="AH360" s="41" t="s">
        <v>9</v>
      </c>
      <c r="AI360" s="41" t="s">
        <v>9</v>
      </c>
      <c r="AJ360" s="18" t="str">
        <f t="shared" si="105"/>
        <v/>
      </c>
      <c r="AK360" s="41" t="s">
        <v>9</v>
      </c>
      <c r="AL360" s="41" t="s">
        <v>59</v>
      </c>
      <c r="AM360" s="41" t="s">
        <v>9</v>
      </c>
      <c r="AN360" s="41" t="s">
        <v>59</v>
      </c>
      <c r="AO360" s="41" t="s">
        <v>9</v>
      </c>
      <c r="AP360" s="41" t="s">
        <v>9</v>
      </c>
      <c r="AQ360" s="41" t="s">
        <v>9</v>
      </c>
      <c r="AR360" s="41" t="s">
        <v>9</v>
      </c>
      <c r="AS360" s="41" t="s">
        <v>9</v>
      </c>
      <c r="AT360" s="41" t="s">
        <v>9</v>
      </c>
      <c r="AU360" s="41" t="s">
        <v>9</v>
      </c>
      <c r="AV360" s="41" t="s">
        <v>9</v>
      </c>
      <c r="AW360" s="41" t="s">
        <v>9</v>
      </c>
      <c r="AX360" s="41" t="s">
        <v>9</v>
      </c>
      <c r="AY360" s="41" t="s">
        <v>59</v>
      </c>
      <c r="AZ360" s="41" t="s">
        <v>9</v>
      </c>
      <c r="BA360"/>
    </row>
  </sheetData>
  <customSheetViews>
    <customSheetView guid="{CD67A79D-BAAE-4C40-8234-8E0F79F7D899}" filter="1" showAutoFilter="1">
      <pageMargins left="0.7" right="0.7" top="0.75" bottom="0.75" header="0.3" footer="0.3"/>
      <autoFilter ref="A1:Y265" xr:uid="{00000000-0000-0000-0000-000000000000}">
        <filterColumn colId="9">
          <filters blank="1">
            <filter val="2"/>
          </filters>
        </filterColumn>
      </autoFilter>
    </customSheetView>
  </customSheetViews>
  <conditionalFormatting sqref="D1:D360">
    <cfRule type="cellIs" dxfId="4" priority="2" operator="equal">
      <formula>"Brown"</formula>
    </cfRule>
  </conditionalFormatting>
  <conditionalFormatting sqref="D1:D360">
    <cfRule type="cellIs" dxfId="3" priority="3" operator="equal">
      <formula>"Pink"</formula>
    </cfRule>
  </conditionalFormatting>
  <conditionalFormatting sqref="D1:D360">
    <cfRule type="cellIs" dxfId="2" priority="4" operator="equal">
      <formula>"Teal"</formula>
    </cfRule>
  </conditionalFormatting>
  <conditionalFormatting sqref="D1:D360">
    <cfRule type="cellIs" dxfId="1" priority="5" operator="equal">
      <formula>"White"</formula>
    </cfRule>
  </conditionalFormatting>
  <conditionalFormatting sqref="D2:D360">
    <cfRule type="containsText" dxfId="0" priority="1" operator="containsText" text="Yellow">
      <formula>NOT(ISERROR(SEARCH("Yellow",D2)))</formula>
    </cfRule>
  </conditionalFormatting>
  <pageMargins left="0.7" right="0.7" top="0.3" bottom="0.3" header="0" footer="0"/>
  <pageSetup paperSize="9" orientation="portrait"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2B119B-96AD-468B-BF31-3F80B8ECC76D}">
  <dimension ref="A1:AY358"/>
  <sheetViews>
    <sheetView topLeftCell="F1" workbookViewId="0">
      <selection activeCell="F2" sqref="F2"/>
    </sheetView>
  </sheetViews>
  <sheetFormatPr defaultRowHeight="15.75" x14ac:dyDescent="0.5"/>
  <cols>
    <col min="1" max="1" width="25.6875" bestFit="1" customWidth="1"/>
    <col min="2" max="2" width="27.625" bestFit="1" customWidth="1"/>
    <col min="3" max="3" width="12.4375" bestFit="1" customWidth="1"/>
    <col min="4" max="4" width="7.125" bestFit="1" customWidth="1"/>
    <col min="5" max="5" width="18.4375" bestFit="1" customWidth="1"/>
    <col min="6" max="6" width="80.5" bestFit="1" customWidth="1"/>
    <col min="7" max="7" width="10" bestFit="1" customWidth="1"/>
    <col min="8" max="8" width="9.5" bestFit="1" customWidth="1"/>
    <col min="9" max="9" width="11.875" bestFit="1" customWidth="1"/>
    <col min="10" max="10" width="14.25" bestFit="1" customWidth="1"/>
    <col min="11" max="11" width="10.6875" bestFit="1" customWidth="1"/>
    <col min="12" max="12" width="12.875" bestFit="1" customWidth="1"/>
    <col min="13" max="13" width="11" bestFit="1" customWidth="1"/>
    <col min="14" max="14" width="7.9375" bestFit="1" customWidth="1"/>
    <col min="15" max="15" width="10.9375" bestFit="1" customWidth="1"/>
    <col min="16" max="16" width="9.875" bestFit="1" customWidth="1"/>
    <col min="17" max="17" width="13.125" bestFit="1" customWidth="1"/>
    <col min="18" max="18" width="6.75" bestFit="1" customWidth="1"/>
    <col min="19" max="19" width="6.0625" bestFit="1" customWidth="1"/>
    <col min="20" max="20" width="6.625" bestFit="1" customWidth="1"/>
    <col min="21" max="21" width="8.75" bestFit="1" customWidth="1"/>
    <col min="22" max="22" width="8.25" bestFit="1" customWidth="1"/>
    <col min="23" max="23" width="12.125" bestFit="1" customWidth="1"/>
    <col min="24" max="24" width="12.9375" bestFit="1" customWidth="1"/>
    <col min="25" max="25" width="13.0625" bestFit="1" customWidth="1"/>
    <col min="26" max="26" width="15.125" bestFit="1" customWidth="1"/>
    <col min="27" max="27" width="11.375" bestFit="1" customWidth="1"/>
    <col min="28" max="28" width="13.6875" bestFit="1" customWidth="1"/>
    <col min="29" max="29" width="10.3125" bestFit="1" customWidth="1"/>
    <col min="30" max="30" width="14.125" bestFit="1" customWidth="1"/>
    <col min="31" max="31" width="15.875" bestFit="1" customWidth="1"/>
    <col min="32" max="32" width="12.5" bestFit="1" customWidth="1"/>
    <col min="33" max="33" width="13.1875" bestFit="1" customWidth="1"/>
    <col min="34" max="34" width="12.25" bestFit="1" customWidth="1"/>
    <col min="35" max="35" width="15.875" bestFit="1" customWidth="1"/>
    <col min="36" max="36" width="14.4375" bestFit="1" customWidth="1"/>
    <col min="37" max="37" width="17.1875" bestFit="1" customWidth="1"/>
    <col min="38" max="38" width="9.8125" bestFit="1" customWidth="1"/>
    <col min="39" max="39" width="16.625" bestFit="1" customWidth="1"/>
    <col min="40" max="40" width="17.0625" bestFit="1" customWidth="1"/>
    <col min="41" max="41" width="9.625" bestFit="1" customWidth="1"/>
    <col min="42" max="42" width="19.4375" bestFit="1" customWidth="1"/>
    <col min="43" max="43" width="16.5625" bestFit="1" customWidth="1"/>
    <col min="44" max="44" width="16.875" bestFit="1" customWidth="1"/>
    <col min="45" max="45" width="19.0625" bestFit="1" customWidth="1"/>
    <col min="46" max="46" width="16.4375" bestFit="1" customWidth="1"/>
    <col min="47" max="47" width="16.125" bestFit="1" customWidth="1"/>
    <col min="48" max="48" width="14.3125" bestFit="1" customWidth="1"/>
    <col min="49" max="49" width="13.9375" bestFit="1" customWidth="1"/>
    <col min="50" max="50" width="17.375" bestFit="1" customWidth="1"/>
    <col min="51" max="51" width="17.5" bestFit="1" customWidth="1"/>
  </cols>
  <sheetData>
    <row r="1" spans="1:51" x14ac:dyDescent="0.5">
      <c r="A1" t="s">
        <v>2</v>
      </c>
      <c r="B1" t="s">
        <v>3</v>
      </c>
      <c r="C1" t="s">
        <v>1240</v>
      </c>
      <c r="D1" t="s">
        <v>4</v>
      </c>
      <c r="E1" t="s">
        <v>5</v>
      </c>
      <c r="F1" t="s">
        <v>6</v>
      </c>
      <c r="G1" t="s">
        <v>7</v>
      </c>
      <c r="H1" t="s">
        <v>10</v>
      </c>
      <c r="I1" t="s">
        <v>11</v>
      </c>
      <c r="J1" t="s">
        <v>12</v>
      </c>
      <c r="K1" t="s">
        <v>13</v>
      </c>
      <c r="L1" t="s">
        <v>14</v>
      </c>
      <c r="M1" t="s">
        <v>15</v>
      </c>
      <c r="N1" t="s">
        <v>16</v>
      </c>
      <c r="O1" t="s">
        <v>17</v>
      </c>
      <c r="P1" t="s">
        <v>18</v>
      </c>
      <c r="Q1" t="s">
        <v>19</v>
      </c>
      <c r="R1" t="s">
        <v>20</v>
      </c>
      <c r="S1" t="s">
        <v>22</v>
      </c>
      <c r="T1" t="s">
        <v>21</v>
      </c>
      <c r="U1" t="s">
        <v>23</v>
      </c>
      <c r="V1" t="s">
        <v>880</v>
      </c>
      <c r="W1" t="s">
        <v>24</v>
      </c>
      <c r="X1" t="s">
        <v>25</v>
      </c>
      <c r="Y1" t="s">
        <v>26</v>
      </c>
      <c r="Z1" t="s">
        <v>27</v>
      </c>
      <c r="AA1" t="s">
        <v>28</v>
      </c>
      <c r="AB1" t="s">
        <v>29</v>
      </c>
      <c r="AC1" t="s">
        <v>30</v>
      </c>
      <c r="AD1" t="s">
        <v>31</v>
      </c>
      <c r="AE1" t="s">
        <v>32</v>
      </c>
      <c r="AF1" t="s">
        <v>33</v>
      </c>
      <c r="AG1" t="s">
        <v>34</v>
      </c>
      <c r="AH1" t="s">
        <v>35</v>
      </c>
      <c r="AI1" t="s">
        <v>36</v>
      </c>
      <c r="AJ1" t="s">
        <v>37</v>
      </c>
      <c r="AK1" t="s">
        <v>38</v>
      </c>
      <c r="AL1" t="s">
        <v>39</v>
      </c>
      <c r="AM1" t="s">
        <v>40</v>
      </c>
      <c r="AN1" t="s">
        <v>41</v>
      </c>
      <c r="AO1" t="s">
        <v>42</v>
      </c>
      <c r="AP1" t="s">
        <v>43</v>
      </c>
      <c r="AQ1" t="s">
        <v>44</v>
      </c>
      <c r="AR1" t="s">
        <v>45</v>
      </c>
      <c r="AS1" t="s">
        <v>46</v>
      </c>
      <c r="AT1" t="s">
        <v>47</v>
      </c>
      <c r="AU1" t="s">
        <v>48</v>
      </c>
      <c r="AV1" t="s">
        <v>49</v>
      </c>
      <c r="AW1" t="s">
        <v>50</v>
      </c>
      <c r="AX1" t="s">
        <v>51</v>
      </c>
      <c r="AY1" t="s">
        <v>52</v>
      </c>
    </row>
    <row r="2" spans="1:51" x14ac:dyDescent="0.5">
      <c r="A2" s="46" t="s">
        <v>53</v>
      </c>
      <c r="B2" s="46" t="s">
        <v>54</v>
      </c>
      <c r="C2" s="46" t="s">
        <v>1241</v>
      </c>
      <c r="D2" s="46" t="s">
        <v>55</v>
      </c>
      <c r="E2" s="46" t="s">
        <v>56</v>
      </c>
      <c r="F2" s="46" t="s">
        <v>57</v>
      </c>
      <c r="G2" s="46" t="s">
        <v>9</v>
      </c>
      <c r="H2" s="46" t="s">
        <v>9</v>
      </c>
      <c r="I2" s="46" t="s">
        <v>9</v>
      </c>
      <c r="J2">
        <v>5</v>
      </c>
      <c r="K2" s="46" t="s">
        <v>58</v>
      </c>
      <c r="L2">
        <v>4</v>
      </c>
      <c r="M2">
        <v>46</v>
      </c>
      <c r="N2" s="46" t="s">
        <v>59</v>
      </c>
      <c r="O2" s="46" t="s">
        <v>9</v>
      </c>
      <c r="P2" s="46" t="s">
        <v>9</v>
      </c>
      <c r="R2">
        <v>3</v>
      </c>
      <c r="V2" s="46" t="s">
        <v>9</v>
      </c>
      <c r="X2" s="46" t="s">
        <v>9</v>
      </c>
      <c r="Y2" s="46" t="s">
        <v>9</v>
      </c>
      <c r="Z2">
        <v>3</v>
      </c>
      <c r="AA2" s="46" t="s">
        <v>9</v>
      </c>
      <c r="AB2" s="46" t="s">
        <v>9</v>
      </c>
      <c r="AC2" s="46" t="s">
        <v>9</v>
      </c>
      <c r="AD2" s="46" t="s">
        <v>9</v>
      </c>
      <c r="AE2" s="46" t="s">
        <v>9</v>
      </c>
      <c r="AF2" s="46" t="s">
        <v>9</v>
      </c>
      <c r="AG2" s="46" t="s">
        <v>9</v>
      </c>
      <c r="AH2" s="46" t="s">
        <v>59</v>
      </c>
      <c r="AI2" s="46" t="s">
        <v>9</v>
      </c>
      <c r="AJ2" s="46" t="s">
        <v>59</v>
      </c>
      <c r="AK2" s="46" t="s">
        <v>9</v>
      </c>
      <c r="AL2" s="46" t="s">
        <v>9</v>
      </c>
      <c r="AM2" s="46" t="s">
        <v>9</v>
      </c>
      <c r="AN2" s="46" t="s">
        <v>9</v>
      </c>
      <c r="AO2" s="46" t="s">
        <v>59</v>
      </c>
      <c r="AP2" s="46" t="s">
        <v>9</v>
      </c>
      <c r="AQ2" s="46" t="s">
        <v>59</v>
      </c>
      <c r="AR2" s="46" t="s">
        <v>9</v>
      </c>
      <c r="AS2" s="46" t="s">
        <v>9</v>
      </c>
      <c r="AT2" s="46" t="s">
        <v>9</v>
      </c>
      <c r="AU2" s="46" t="s">
        <v>9</v>
      </c>
      <c r="AV2" s="46" t="s">
        <v>9</v>
      </c>
      <c r="AW2" s="46" t="s">
        <v>9</v>
      </c>
      <c r="AX2" s="46" t="s">
        <v>9</v>
      </c>
      <c r="AY2" s="46" t="s">
        <v>9</v>
      </c>
    </row>
    <row r="3" spans="1:51" x14ac:dyDescent="0.5">
      <c r="A3" s="46" t="s">
        <v>60</v>
      </c>
      <c r="B3" s="46" t="s">
        <v>61</v>
      </c>
      <c r="C3" s="46" t="s">
        <v>1241</v>
      </c>
      <c r="D3" s="46" t="s">
        <v>62</v>
      </c>
      <c r="E3" s="46" t="s">
        <v>63</v>
      </c>
      <c r="F3" s="46" t="s">
        <v>64</v>
      </c>
      <c r="G3" s="46" t="s">
        <v>9</v>
      </c>
      <c r="H3" s="46" t="s">
        <v>9</v>
      </c>
      <c r="I3" s="46" t="s">
        <v>9</v>
      </c>
      <c r="J3">
        <v>6</v>
      </c>
      <c r="K3" s="46" t="s">
        <v>65</v>
      </c>
      <c r="L3">
        <v>2</v>
      </c>
      <c r="M3">
        <v>79</v>
      </c>
      <c r="N3" s="46" t="s">
        <v>9</v>
      </c>
      <c r="O3" s="46" t="s">
        <v>9</v>
      </c>
      <c r="P3" s="46" t="s">
        <v>59</v>
      </c>
      <c r="Q3">
        <v>2</v>
      </c>
      <c r="R3">
        <v>1</v>
      </c>
      <c r="V3" s="46" t="s">
        <v>9</v>
      </c>
      <c r="X3" s="46" t="s">
        <v>9</v>
      </c>
      <c r="Y3" s="46" t="s">
        <v>9</v>
      </c>
      <c r="Z3">
        <v>3</v>
      </c>
      <c r="AA3" s="46" t="s">
        <v>9</v>
      </c>
      <c r="AB3" s="46" t="s">
        <v>59</v>
      </c>
      <c r="AC3" s="46" t="s">
        <v>9</v>
      </c>
      <c r="AD3" s="46" t="s">
        <v>9</v>
      </c>
      <c r="AE3" s="46" t="s">
        <v>9</v>
      </c>
      <c r="AF3" s="46" t="s">
        <v>9</v>
      </c>
      <c r="AG3" s="46" t="s">
        <v>9</v>
      </c>
      <c r="AH3" s="46" t="s">
        <v>59</v>
      </c>
      <c r="AI3" s="46" t="s">
        <v>9</v>
      </c>
      <c r="AJ3" s="46" t="s">
        <v>59</v>
      </c>
      <c r="AK3" s="46" t="s">
        <v>59</v>
      </c>
      <c r="AL3" s="46" t="s">
        <v>9</v>
      </c>
      <c r="AM3" s="46" t="s">
        <v>9</v>
      </c>
      <c r="AN3" s="46" t="s">
        <v>9</v>
      </c>
      <c r="AO3" s="46" t="s">
        <v>9</v>
      </c>
      <c r="AP3" s="46" t="s">
        <v>59</v>
      </c>
      <c r="AQ3" s="46" t="s">
        <v>9</v>
      </c>
      <c r="AR3" s="46" t="s">
        <v>9</v>
      </c>
      <c r="AS3" s="46" t="s">
        <v>9</v>
      </c>
      <c r="AT3" s="46" t="s">
        <v>9</v>
      </c>
      <c r="AU3" s="46" t="s">
        <v>9</v>
      </c>
      <c r="AV3" s="46" t="s">
        <v>9</v>
      </c>
      <c r="AW3" s="46" t="s">
        <v>9</v>
      </c>
      <c r="AX3" s="46" t="s">
        <v>59</v>
      </c>
      <c r="AY3" s="46" t="s">
        <v>9</v>
      </c>
    </row>
    <row r="4" spans="1:51" x14ac:dyDescent="0.5">
      <c r="A4" s="46" t="s">
        <v>69</v>
      </c>
      <c r="B4" s="46" t="s">
        <v>70</v>
      </c>
      <c r="C4" s="46" t="s">
        <v>1241</v>
      </c>
      <c r="D4" s="46" t="s">
        <v>55</v>
      </c>
      <c r="E4" s="46" t="s">
        <v>71</v>
      </c>
      <c r="F4" s="46" t="s">
        <v>72</v>
      </c>
      <c r="G4" s="46" t="s">
        <v>9</v>
      </c>
      <c r="H4" s="46" t="s">
        <v>9</v>
      </c>
      <c r="I4" s="46" t="s">
        <v>9</v>
      </c>
      <c r="J4">
        <v>7</v>
      </c>
      <c r="K4" s="46" t="s">
        <v>73</v>
      </c>
      <c r="L4">
        <v>2</v>
      </c>
      <c r="M4">
        <v>107</v>
      </c>
      <c r="N4" s="46" t="s">
        <v>9</v>
      </c>
      <c r="O4" s="46" t="s">
        <v>9</v>
      </c>
      <c r="P4" s="46" t="s">
        <v>59</v>
      </c>
      <c r="Q4">
        <v>1</v>
      </c>
      <c r="S4">
        <v>1</v>
      </c>
      <c r="U4">
        <v>1</v>
      </c>
      <c r="V4" s="46" t="s">
        <v>9</v>
      </c>
      <c r="X4" s="46" t="s">
        <v>9</v>
      </c>
      <c r="Y4" s="46" t="s">
        <v>9</v>
      </c>
      <c r="Z4">
        <v>3</v>
      </c>
      <c r="AA4" s="46" t="s">
        <v>9</v>
      </c>
      <c r="AB4" s="46" t="s">
        <v>59</v>
      </c>
      <c r="AC4" s="46" t="s">
        <v>9</v>
      </c>
      <c r="AD4" s="46" t="s">
        <v>9</v>
      </c>
      <c r="AE4" s="46" t="s">
        <v>9</v>
      </c>
      <c r="AF4" s="46" t="s">
        <v>9</v>
      </c>
      <c r="AG4" s="46" t="s">
        <v>9</v>
      </c>
      <c r="AH4" s="46" t="s">
        <v>9</v>
      </c>
      <c r="AI4" s="46" t="s">
        <v>9</v>
      </c>
      <c r="AJ4" s="46" t="s">
        <v>59</v>
      </c>
      <c r="AK4" s="46" t="s">
        <v>9</v>
      </c>
      <c r="AL4" s="46" t="s">
        <v>9</v>
      </c>
      <c r="AM4" s="46" t="s">
        <v>59</v>
      </c>
      <c r="AN4" s="46" t="s">
        <v>9</v>
      </c>
      <c r="AO4" s="46" t="s">
        <v>9</v>
      </c>
      <c r="AP4" s="46" t="s">
        <v>59</v>
      </c>
      <c r="AQ4" s="46" t="s">
        <v>9</v>
      </c>
      <c r="AR4" s="46" t="s">
        <v>9</v>
      </c>
      <c r="AS4" s="46" t="s">
        <v>9</v>
      </c>
      <c r="AT4" s="46" t="s">
        <v>59</v>
      </c>
      <c r="AU4" s="46" t="s">
        <v>9</v>
      </c>
      <c r="AV4" s="46" t="s">
        <v>59</v>
      </c>
      <c r="AW4" s="46" t="s">
        <v>9</v>
      </c>
      <c r="AX4" s="46" t="s">
        <v>59</v>
      </c>
      <c r="AY4" s="46" t="s">
        <v>9</v>
      </c>
    </row>
    <row r="5" spans="1:51" x14ac:dyDescent="0.5">
      <c r="A5" s="46" t="s">
        <v>74</v>
      </c>
      <c r="B5" s="46" t="s">
        <v>75</v>
      </c>
      <c r="C5" s="46" t="s">
        <v>1241</v>
      </c>
      <c r="D5" s="46" t="s">
        <v>55</v>
      </c>
      <c r="E5" s="46" t="s">
        <v>10</v>
      </c>
      <c r="F5" s="46" t="s">
        <v>76</v>
      </c>
      <c r="G5" s="46" t="s">
        <v>9</v>
      </c>
      <c r="H5" s="46" t="s">
        <v>59</v>
      </c>
      <c r="I5" s="46" t="s">
        <v>9</v>
      </c>
      <c r="J5">
        <v>3</v>
      </c>
      <c r="K5" s="46" t="s">
        <v>73</v>
      </c>
      <c r="L5">
        <v>5</v>
      </c>
      <c r="M5">
        <v>61</v>
      </c>
      <c r="N5" s="46" t="s">
        <v>9</v>
      </c>
      <c r="O5" s="46" t="s">
        <v>9</v>
      </c>
      <c r="P5" s="46" t="s">
        <v>59</v>
      </c>
      <c r="R5">
        <v>1</v>
      </c>
      <c r="V5" s="46" t="s">
        <v>9</v>
      </c>
      <c r="W5">
        <v>1</v>
      </c>
      <c r="X5" s="46" t="s">
        <v>9</v>
      </c>
      <c r="Y5" s="46" t="s">
        <v>9</v>
      </c>
      <c r="Z5">
        <v>2</v>
      </c>
      <c r="AA5" s="46" t="s">
        <v>9</v>
      </c>
      <c r="AB5" s="46" t="s">
        <v>59</v>
      </c>
      <c r="AC5" s="46" t="s">
        <v>9</v>
      </c>
      <c r="AD5" s="46" t="s">
        <v>9</v>
      </c>
      <c r="AE5" s="46" t="s">
        <v>59</v>
      </c>
      <c r="AF5" s="46" t="s">
        <v>9</v>
      </c>
      <c r="AG5" s="46" t="s">
        <v>59</v>
      </c>
      <c r="AH5" s="46" t="s">
        <v>59</v>
      </c>
      <c r="AI5" s="46" t="s">
        <v>59</v>
      </c>
      <c r="AJ5" s="46" t="s">
        <v>9</v>
      </c>
      <c r="AK5" s="46" t="s">
        <v>9</v>
      </c>
      <c r="AL5" s="46" t="s">
        <v>9</v>
      </c>
      <c r="AM5" s="46" t="s">
        <v>9</v>
      </c>
      <c r="AN5" s="46" t="s">
        <v>9</v>
      </c>
      <c r="AO5" s="46" t="s">
        <v>9</v>
      </c>
      <c r="AP5" s="46" t="s">
        <v>9</v>
      </c>
      <c r="AQ5" s="46" t="s">
        <v>9</v>
      </c>
      <c r="AR5" s="46" t="s">
        <v>59</v>
      </c>
      <c r="AS5" s="46" t="s">
        <v>9</v>
      </c>
      <c r="AT5" s="46" t="s">
        <v>59</v>
      </c>
      <c r="AU5" s="46" t="s">
        <v>9</v>
      </c>
      <c r="AV5" s="46" t="s">
        <v>9</v>
      </c>
      <c r="AW5" s="46" t="s">
        <v>9</v>
      </c>
      <c r="AX5" s="46" t="s">
        <v>59</v>
      </c>
      <c r="AY5" s="46" t="s">
        <v>9</v>
      </c>
    </row>
    <row r="6" spans="1:51" x14ac:dyDescent="0.5">
      <c r="A6" s="46" t="s">
        <v>77</v>
      </c>
      <c r="B6" s="46" t="s">
        <v>78</v>
      </c>
      <c r="C6" s="46" t="s">
        <v>1241</v>
      </c>
      <c r="D6" s="46" t="s">
        <v>55</v>
      </c>
      <c r="E6" s="46" t="s">
        <v>79</v>
      </c>
      <c r="F6" s="46" t="s">
        <v>80</v>
      </c>
      <c r="G6" s="46" t="s">
        <v>9</v>
      </c>
      <c r="H6" s="46" t="s">
        <v>9</v>
      </c>
      <c r="I6" s="46" t="s">
        <v>9</v>
      </c>
      <c r="J6">
        <v>4</v>
      </c>
      <c r="K6" s="46" t="s">
        <v>73</v>
      </c>
      <c r="L6">
        <v>2</v>
      </c>
      <c r="M6">
        <v>99</v>
      </c>
      <c r="N6" s="46" t="s">
        <v>59</v>
      </c>
      <c r="O6" s="46" t="s">
        <v>59</v>
      </c>
      <c r="P6" s="46" t="s">
        <v>59</v>
      </c>
      <c r="V6" s="46" t="s">
        <v>9</v>
      </c>
      <c r="W6">
        <v>1</v>
      </c>
      <c r="X6" s="46" t="s">
        <v>9</v>
      </c>
      <c r="Y6" s="46" t="s">
        <v>9</v>
      </c>
      <c r="Z6">
        <v>1</v>
      </c>
      <c r="AA6" s="46" t="s">
        <v>9</v>
      </c>
      <c r="AB6" s="46" t="s">
        <v>59</v>
      </c>
      <c r="AC6" s="46" t="s">
        <v>9</v>
      </c>
      <c r="AD6" s="46" t="s">
        <v>9</v>
      </c>
      <c r="AE6" s="46" t="s">
        <v>9</v>
      </c>
      <c r="AF6" s="46" t="s">
        <v>59</v>
      </c>
      <c r="AG6" s="46" t="s">
        <v>9</v>
      </c>
      <c r="AH6" s="46" t="s">
        <v>9</v>
      </c>
      <c r="AI6" s="46" t="s">
        <v>9</v>
      </c>
      <c r="AJ6" s="46" t="s">
        <v>9</v>
      </c>
      <c r="AK6" s="46" t="s">
        <v>9</v>
      </c>
      <c r="AL6" s="46" t="s">
        <v>9</v>
      </c>
      <c r="AM6" s="46" t="s">
        <v>9</v>
      </c>
      <c r="AN6" s="46" t="s">
        <v>9</v>
      </c>
      <c r="AO6" s="46" t="s">
        <v>9</v>
      </c>
      <c r="AP6" s="46" t="s">
        <v>59</v>
      </c>
      <c r="AQ6" s="46" t="s">
        <v>9</v>
      </c>
      <c r="AR6" s="46" t="s">
        <v>59</v>
      </c>
      <c r="AS6" s="46" t="s">
        <v>9</v>
      </c>
      <c r="AT6" s="46" t="s">
        <v>59</v>
      </c>
      <c r="AU6" s="46" t="s">
        <v>9</v>
      </c>
      <c r="AV6" s="46" t="s">
        <v>9</v>
      </c>
      <c r="AW6" s="46" t="s">
        <v>9</v>
      </c>
      <c r="AX6" s="46" t="s">
        <v>9</v>
      </c>
      <c r="AY6" s="46" t="s">
        <v>9</v>
      </c>
    </row>
    <row r="7" spans="1:51" x14ac:dyDescent="0.5">
      <c r="A7" s="46" t="s">
        <v>81</v>
      </c>
      <c r="B7" s="46" t="s">
        <v>82</v>
      </c>
      <c r="C7" s="46" t="s">
        <v>1241</v>
      </c>
      <c r="D7" s="46" t="s">
        <v>83</v>
      </c>
      <c r="E7" s="46" t="s">
        <v>79</v>
      </c>
      <c r="F7" s="46" t="s">
        <v>84</v>
      </c>
      <c r="G7" s="46" t="s">
        <v>9</v>
      </c>
      <c r="H7" s="46" t="s">
        <v>9</v>
      </c>
      <c r="I7" s="46" t="s">
        <v>9</v>
      </c>
      <c r="J7">
        <v>3</v>
      </c>
      <c r="K7" s="46" t="s">
        <v>85</v>
      </c>
      <c r="L7">
        <v>3</v>
      </c>
      <c r="M7">
        <v>23</v>
      </c>
      <c r="N7" s="46" t="s">
        <v>9</v>
      </c>
      <c r="O7" s="46" t="s">
        <v>59</v>
      </c>
      <c r="P7" s="46" t="s">
        <v>9</v>
      </c>
      <c r="R7">
        <v>2</v>
      </c>
      <c r="V7" s="46" t="s">
        <v>9</v>
      </c>
      <c r="X7" s="46" t="s">
        <v>9</v>
      </c>
      <c r="Y7" s="46" t="s">
        <v>9</v>
      </c>
      <c r="Z7">
        <v>2</v>
      </c>
      <c r="AA7" s="46" t="s">
        <v>9</v>
      </c>
      <c r="AB7" s="46" t="s">
        <v>59</v>
      </c>
      <c r="AC7" s="46" t="s">
        <v>9</v>
      </c>
      <c r="AD7" s="46" t="s">
        <v>59</v>
      </c>
      <c r="AE7" s="46" t="s">
        <v>59</v>
      </c>
      <c r="AF7" s="46" t="s">
        <v>9</v>
      </c>
      <c r="AG7" s="46" t="s">
        <v>9</v>
      </c>
      <c r="AH7" s="46" t="s">
        <v>59</v>
      </c>
      <c r="AI7" s="46" t="s">
        <v>9</v>
      </c>
      <c r="AJ7" s="46" t="s">
        <v>9</v>
      </c>
      <c r="AK7" s="46" t="s">
        <v>9</v>
      </c>
      <c r="AL7" s="46" t="s">
        <v>9</v>
      </c>
      <c r="AM7" s="46" t="s">
        <v>9</v>
      </c>
      <c r="AN7" s="46" t="s">
        <v>9</v>
      </c>
      <c r="AO7" s="46" t="s">
        <v>9</v>
      </c>
      <c r="AP7" s="46" t="s">
        <v>9</v>
      </c>
      <c r="AQ7" s="46" t="s">
        <v>9</v>
      </c>
      <c r="AR7" s="46" t="s">
        <v>9</v>
      </c>
      <c r="AS7" s="46" t="s">
        <v>59</v>
      </c>
      <c r="AT7" s="46" t="s">
        <v>9</v>
      </c>
      <c r="AU7" s="46" t="s">
        <v>59</v>
      </c>
      <c r="AV7" s="46" t="s">
        <v>9</v>
      </c>
      <c r="AW7" s="46" t="s">
        <v>9</v>
      </c>
      <c r="AX7" s="46" t="s">
        <v>9</v>
      </c>
      <c r="AY7" s="46" t="s">
        <v>59</v>
      </c>
    </row>
    <row r="8" spans="1:51" x14ac:dyDescent="0.5">
      <c r="A8" s="46" t="s">
        <v>86</v>
      </c>
      <c r="B8" s="46" t="s">
        <v>87</v>
      </c>
      <c r="C8" s="46" t="s">
        <v>1241</v>
      </c>
      <c r="D8" s="46" t="s">
        <v>55</v>
      </c>
      <c r="E8" s="46" t="s">
        <v>88</v>
      </c>
      <c r="F8" s="46" t="s">
        <v>89</v>
      </c>
      <c r="G8" s="46" t="s">
        <v>59</v>
      </c>
      <c r="H8" s="46" t="s">
        <v>9</v>
      </c>
      <c r="I8" s="46" t="s">
        <v>9</v>
      </c>
      <c r="J8">
        <v>5</v>
      </c>
      <c r="K8" s="46" t="s">
        <v>58</v>
      </c>
      <c r="L8">
        <v>3</v>
      </c>
      <c r="M8">
        <v>56</v>
      </c>
      <c r="N8" s="46" t="s">
        <v>9</v>
      </c>
      <c r="O8" s="46" t="s">
        <v>59</v>
      </c>
      <c r="P8" s="46" t="s">
        <v>9</v>
      </c>
      <c r="Q8">
        <v>1</v>
      </c>
      <c r="U8">
        <v>1</v>
      </c>
      <c r="V8" s="46" t="s">
        <v>9</v>
      </c>
      <c r="X8" s="46" t="s">
        <v>9</v>
      </c>
      <c r="Y8" s="46" t="s">
        <v>9</v>
      </c>
      <c r="Z8">
        <v>2</v>
      </c>
      <c r="AA8" s="46" t="s">
        <v>9</v>
      </c>
      <c r="AB8" s="46" t="s">
        <v>59</v>
      </c>
      <c r="AC8" s="46" t="s">
        <v>9</v>
      </c>
      <c r="AD8" s="46" t="s">
        <v>9</v>
      </c>
      <c r="AE8" s="46" t="s">
        <v>9</v>
      </c>
      <c r="AF8" s="46" t="s">
        <v>9</v>
      </c>
      <c r="AG8" s="46" t="s">
        <v>9</v>
      </c>
      <c r="AH8" s="46" t="s">
        <v>9</v>
      </c>
      <c r="AI8" s="46" t="s">
        <v>9</v>
      </c>
      <c r="AJ8" s="46" t="s">
        <v>9</v>
      </c>
      <c r="AK8" s="46" t="s">
        <v>9</v>
      </c>
      <c r="AL8" s="46" t="s">
        <v>59</v>
      </c>
      <c r="AM8" s="46" t="s">
        <v>9</v>
      </c>
      <c r="AN8" s="46" t="s">
        <v>9</v>
      </c>
      <c r="AO8" s="46" t="s">
        <v>9</v>
      </c>
      <c r="AP8" s="46" t="s">
        <v>9</v>
      </c>
      <c r="AQ8" s="46" t="s">
        <v>59</v>
      </c>
      <c r="AR8" s="46" t="s">
        <v>9</v>
      </c>
      <c r="AS8" s="46" t="s">
        <v>9</v>
      </c>
      <c r="AT8" s="46" t="s">
        <v>9</v>
      </c>
      <c r="AU8" s="46" t="s">
        <v>59</v>
      </c>
      <c r="AV8" s="46" t="s">
        <v>59</v>
      </c>
      <c r="AW8" s="46" t="s">
        <v>9</v>
      </c>
      <c r="AX8" s="46" t="s">
        <v>9</v>
      </c>
      <c r="AY8" s="46" t="s">
        <v>9</v>
      </c>
    </row>
    <row r="9" spans="1:51" x14ac:dyDescent="0.5">
      <c r="A9" s="46" t="s">
        <v>90</v>
      </c>
      <c r="B9" s="46" t="s">
        <v>92</v>
      </c>
      <c r="C9" s="46" t="s">
        <v>1241</v>
      </c>
      <c r="D9" s="46" t="s">
        <v>83</v>
      </c>
      <c r="E9" s="46" t="s">
        <v>71</v>
      </c>
      <c r="F9" s="46" t="s">
        <v>93</v>
      </c>
      <c r="G9" s="46" t="s">
        <v>9</v>
      </c>
      <c r="H9" s="46" t="s">
        <v>9</v>
      </c>
      <c r="I9" s="46" t="s">
        <v>9</v>
      </c>
      <c r="J9">
        <v>5</v>
      </c>
      <c r="K9" s="46" t="s">
        <v>65</v>
      </c>
      <c r="L9">
        <v>2</v>
      </c>
      <c r="M9">
        <v>81</v>
      </c>
      <c r="N9" s="46" t="s">
        <v>9</v>
      </c>
      <c r="O9" s="46" t="s">
        <v>9</v>
      </c>
      <c r="P9" s="46" t="s">
        <v>59</v>
      </c>
      <c r="Q9">
        <v>2</v>
      </c>
      <c r="V9" s="46" t="s">
        <v>9</v>
      </c>
      <c r="X9" s="46" t="s">
        <v>9</v>
      </c>
      <c r="Y9" s="46" t="s">
        <v>9</v>
      </c>
      <c r="Z9">
        <v>2</v>
      </c>
      <c r="AA9" s="46" t="s">
        <v>9</v>
      </c>
      <c r="AB9" s="46" t="s">
        <v>59</v>
      </c>
      <c r="AC9" s="46" t="s">
        <v>9</v>
      </c>
      <c r="AD9" s="46" t="s">
        <v>9</v>
      </c>
      <c r="AE9" s="46" t="s">
        <v>9</v>
      </c>
      <c r="AF9" s="46" t="s">
        <v>9</v>
      </c>
      <c r="AG9" s="46" t="s">
        <v>9</v>
      </c>
      <c r="AH9" s="46" t="s">
        <v>9</v>
      </c>
      <c r="AI9" s="46" t="s">
        <v>9</v>
      </c>
      <c r="AJ9" s="46" t="s">
        <v>9</v>
      </c>
      <c r="AK9" s="46" t="s">
        <v>59</v>
      </c>
      <c r="AL9" s="46" t="s">
        <v>9</v>
      </c>
      <c r="AM9" s="46" t="s">
        <v>9</v>
      </c>
      <c r="AN9" s="46" t="s">
        <v>59</v>
      </c>
      <c r="AO9" s="46" t="s">
        <v>9</v>
      </c>
      <c r="AP9" s="46" t="s">
        <v>59</v>
      </c>
      <c r="AQ9" s="46" t="s">
        <v>9</v>
      </c>
      <c r="AR9" s="46" t="s">
        <v>9</v>
      </c>
      <c r="AS9" s="46" t="s">
        <v>9</v>
      </c>
      <c r="AT9" s="46" t="s">
        <v>9</v>
      </c>
      <c r="AU9" s="46" t="s">
        <v>9</v>
      </c>
      <c r="AV9" s="46" t="s">
        <v>9</v>
      </c>
      <c r="AW9" s="46" t="s">
        <v>9</v>
      </c>
      <c r="AX9" s="46" t="s">
        <v>59</v>
      </c>
      <c r="AY9" s="46" t="s">
        <v>9</v>
      </c>
    </row>
    <row r="10" spans="1:51" x14ac:dyDescent="0.5">
      <c r="A10" s="46" t="s">
        <v>98</v>
      </c>
      <c r="B10" s="46" t="s">
        <v>99</v>
      </c>
      <c r="C10" s="46" t="s">
        <v>100</v>
      </c>
      <c r="D10" s="46" t="s">
        <v>55</v>
      </c>
      <c r="E10" s="46" t="s">
        <v>9</v>
      </c>
      <c r="F10" s="46" t="s">
        <v>101</v>
      </c>
      <c r="G10" s="46" t="s">
        <v>9</v>
      </c>
      <c r="H10" s="46" t="s">
        <v>9</v>
      </c>
      <c r="I10" s="46" t="s">
        <v>9</v>
      </c>
      <c r="J10">
        <v>4</v>
      </c>
      <c r="K10" s="46" t="s">
        <v>85</v>
      </c>
      <c r="L10">
        <v>2</v>
      </c>
      <c r="M10">
        <v>20</v>
      </c>
      <c r="N10" s="46" t="s">
        <v>59</v>
      </c>
      <c r="O10" s="46" t="s">
        <v>9</v>
      </c>
      <c r="P10" s="46" t="s">
        <v>9</v>
      </c>
      <c r="Q10">
        <v>1</v>
      </c>
      <c r="T10">
        <v>1</v>
      </c>
      <c r="V10" s="46" t="s">
        <v>9</v>
      </c>
      <c r="X10" s="46" t="s">
        <v>9</v>
      </c>
      <c r="Y10" s="46" t="s">
        <v>9</v>
      </c>
      <c r="Z10">
        <v>2</v>
      </c>
      <c r="AA10" s="46" t="s">
        <v>9</v>
      </c>
      <c r="AB10" s="46" t="s">
        <v>59</v>
      </c>
      <c r="AC10" s="46" t="s">
        <v>9</v>
      </c>
      <c r="AD10" s="46" t="s">
        <v>59</v>
      </c>
      <c r="AE10" s="46" t="s">
        <v>9</v>
      </c>
      <c r="AF10" s="46" t="s">
        <v>9</v>
      </c>
      <c r="AG10" s="46" t="s">
        <v>9</v>
      </c>
      <c r="AH10" s="46" t="s">
        <v>9</v>
      </c>
      <c r="AI10" s="46" t="s">
        <v>9</v>
      </c>
      <c r="AJ10" s="46" t="s">
        <v>9</v>
      </c>
      <c r="AK10" s="46" t="s">
        <v>9</v>
      </c>
      <c r="AL10" s="46" t="s">
        <v>9</v>
      </c>
      <c r="AM10" s="46" t="s">
        <v>9</v>
      </c>
      <c r="AN10" s="46" t="s">
        <v>9</v>
      </c>
      <c r="AO10" s="46" t="s">
        <v>59</v>
      </c>
      <c r="AP10" s="46" t="s">
        <v>9</v>
      </c>
      <c r="AQ10" s="46" t="s">
        <v>9</v>
      </c>
      <c r="AR10" s="46" t="s">
        <v>9</v>
      </c>
      <c r="AS10" s="46" t="s">
        <v>59</v>
      </c>
      <c r="AT10" s="46" t="s">
        <v>9</v>
      </c>
      <c r="AU10" s="46" t="s">
        <v>9</v>
      </c>
      <c r="AV10" s="46" t="s">
        <v>9</v>
      </c>
      <c r="AW10" s="46" t="s">
        <v>59</v>
      </c>
      <c r="AX10" s="46" t="s">
        <v>9</v>
      </c>
      <c r="AY10" s="46" t="s">
        <v>59</v>
      </c>
    </row>
    <row r="11" spans="1:51" x14ac:dyDescent="0.5">
      <c r="A11" s="46" t="s">
        <v>106</v>
      </c>
      <c r="B11" s="46" t="s">
        <v>107</v>
      </c>
      <c r="C11" s="46" t="s">
        <v>1241</v>
      </c>
      <c r="D11" s="46" t="s">
        <v>55</v>
      </c>
      <c r="E11" s="46" t="s">
        <v>10</v>
      </c>
      <c r="F11" s="46" t="s">
        <v>76</v>
      </c>
      <c r="G11" s="46" t="s">
        <v>9</v>
      </c>
      <c r="H11" s="46" t="s">
        <v>59</v>
      </c>
      <c r="I11" s="46" t="s">
        <v>9</v>
      </c>
      <c r="J11">
        <v>1</v>
      </c>
      <c r="K11" s="46" t="s">
        <v>85</v>
      </c>
      <c r="L11">
        <v>4</v>
      </c>
      <c r="M11">
        <v>43</v>
      </c>
      <c r="N11" s="46" t="s">
        <v>59</v>
      </c>
      <c r="O11" s="46" t="s">
        <v>59</v>
      </c>
      <c r="P11" s="46" t="s">
        <v>9</v>
      </c>
      <c r="Q11">
        <v>1</v>
      </c>
      <c r="T11">
        <v>1</v>
      </c>
      <c r="V11" s="46" t="s">
        <v>9</v>
      </c>
      <c r="X11" s="46" t="s">
        <v>59</v>
      </c>
      <c r="Y11" s="46" t="s">
        <v>9</v>
      </c>
      <c r="Z11">
        <v>1</v>
      </c>
      <c r="AA11" s="46" t="s">
        <v>9</v>
      </c>
      <c r="AB11" s="46" t="s">
        <v>59</v>
      </c>
      <c r="AC11" s="46" t="s">
        <v>9</v>
      </c>
      <c r="AD11" s="46" t="s">
        <v>9</v>
      </c>
      <c r="AE11" s="46" t="s">
        <v>59</v>
      </c>
      <c r="AF11" s="46" t="s">
        <v>59</v>
      </c>
      <c r="AG11" s="46" t="s">
        <v>59</v>
      </c>
      <c r="AH11" s="46" t="s">
        <v>9</v>
      </c>
      <c r="AI11" s="46" t="s">
        <v>59</v>
      </c>
      <c r="AJ11" s="46" t="s">
        <v>9</v>
      </c>
      <c r="AK11" s="46" t="s">
        <v>9</v>
      </c>
      <c r="AL11" s="46" t="s">
        <v>9</v>
      </c>
      <c r="AM11" s="46" t="s">
        <v>9</v>
      </c>
      <c r="AN11" s="46" t="s">
        <v>9</v>
      </c>
      <c r="AO11" s="46" t="s">
        <v>9</v>
      </c>
      <c r="AP11" s="46" t="s">
        <v>9</v>
      </c>
      <c r="AQ11" s="46" t="s">
        <v>9</v>
      </c>
      <c r="AR11" s="46" t="s">
        <v>9</v>
      </c>
      <c r="AS11" s="46" t="s">
        <v>9</v>
      </c>
      <c r="AT11" s="46" t="s">
        <v>9</v>
      </c>
      <c r="AU11" s="46" t="s">
        <v>9</v>
      </c>
      <c r="AV11" s="46" t="s">
        <v>9</v>
      </c>
      <c r="AW11" s="46" t="s">
        <v>59</v>
      </c>
      <c r="AX11" s="46" t="s">
        <v>9</v>
      </c>
      <c r="AY11" s="46" t="s">
        <v>59</v>
      </c>
    </row>
    <row r="12" spans="1:51" x14ac:dyDescent="0.5">
      <c r="A12" s="46" t="s">
        <v>111</v>
      </c>
      <c r="B12" s="46" t="s">
        <v>112</v>
      </c>
      <c r="C12" s="46" t="s">
        <v>1241</v>
      </c>
      <c r="D12" s="46" t="s">
        <v>55</v>
      </c>
      <c r="E12" s="46" t="s">
        <v>10</v>
      </c>
      <c r="F12" s="46" t="s">
        <v>113</v>
      </c>
      <c r="G12" s="46" t="s">
        <v>9</v>
      </c>
      <c r="H12" s="46" t="s">
        <v>59</v>
      </c>
      <c r="I12" s="46" t="s">
        <v>9</v>
      </c>
      <c r="J12">
        <v>5</v>
      </c>
      <c r="K12" s="46" t="s">
        <v>65</v>
      </c>
      <c r="L12">
        <v>1</v>
      </c>
      <c r="M12">
        <v>274</v>
      </c>
      <c r="N12" s="46" t="s">
        <v>9</v>
      </c>
      <c r="O12" s="46" t="s">
        <v>9</v>
      </c>
      <c r="P12" s="46" t="s">
        <v>59</v>
      </c>
      <c r="S12">
        <v>2</v>
      </c>
      <c r="V12" s="46" t="s">
        <v>9</v>
      </c>
      <c r="X12" s="46" t="s">
        <v>9</v>
      </c>
      <c r="Y12" s="46" t="s">
        <v>9</v>
      </c>
      <c r="Z12">
        <v>2</v>
      </c>
      <c r="AA12" s="46" t="s">
        <v>9</v>
      </c>
      <c r="AB12" s="46" t="s">
        <v>59</v>
      </c>
      <c r="AC12" s="46" t="s">
        <v>9</v>
      </c>
      <c r="AD12" s="46" t="s">
        <v>59</v>
      </c>
      <c r="AE12" s="46" t="s">
        <v>9</v>
      </c>
      <c r="AF12" s="46" t="s">
        <v>9</v>
      </c>
      <c r="AG12" s="46" t="s">
        <v>59</v>
      </c>
      <c r="AH12" s="46" t="s">
        <v>9</v>
      </c>
      <c r="AI12" s="46" t="s">
        <v>59</v>
      </c>
      <c r="AJ12" s="46" t="s">
        <v>9</v>
      </c>
      <c r="AK12" s="46" t="s">
        <v>59</v>
      </c>
      <c r="AL12" s="46" t="s">
        <v>9</v>
      </c>
      <c r="AM12" s="46" t="s">
        <v>59</v>
      </c>
      <c r="AN12" s="46" t="s">
        <v>9</v>
      </c>
      <c r="AO12" s="46" t="s">
        <v>9</v>
      </c>
      <c r="AP12" s="46" t="s">
        <v>59</v>
      </c>
      <c r="AQ12" s="46" t="s">
        <v>9</v>
      </c>
      <c r="AR12" s="46" t="s">
        <v>9</v>
      </c>
      <c r="AS12" s="46" t="s">
        <v>9</v>
      </c>
      <c r="AT12" s="46" t="s">
        <v>9</v>
      </c>
      <c r="AU12" s="46" t="s">
        <v>9</v>
      </c>
      <c r="AV12" s="46" t="s">
        <v>9</v>
      </c>
      <c r="AW12" s="46" t="s">
        <v>9</v>
      </c>
      <c r="AX12" s="46" t="s">
        <v>59</v>
      </c>
      <c r="AY12" s="46" t="s">
        <v>9</v>
      </c>
    </row>
    <row r="13" spans="1:51" x14ac:dyDescent="0.5">
      <c r="A13" s="46" t="s">
        <v>118</v>
      </c>
      <c r="B13" s="46" t="s">
        <v>119</v>
      </c>
      <c r="C13" s="46" t="s">
        <v>1241</v>
      </c>
      <c r="D13" s="46" t="s">
        <v>9</v>
      </c>
      <c r="E13" s="46" t="s">
        <v>9</v>
      </c>
      <c r="F13" s="46" t="s">
        <v>9</v>
      </c>
      <c r="G13" s="46" t="s">
        <v>9</v>
      </c>
      <c r="H13" s="46" t="s">
        <v>9</v>
      </c>
      <c r="I13" s="46" t="s">
        <v>9</v>
      </c>
      <c r="J13">
        <v>9</v>
      </c>
      <c r="K13" s="46" t="s">
        <v>65</v>
      </c>
      <c r="L13">
        <v>2</v>
      </c>
      <c r="M13">
        <v>46</v>
      </c>
      <c r="N13" s="46" t="s">
        <v>59</v>
      </c>
      <c r="O13" s="46" t="s">
        <v>59</v>
      </c>
      <c r="P13" s="46" t="s">
        <v>9</v>
      </c>
      <c r="Q13">
        <v>2</v>
      </c>
      <c r="R13">
        <v>1</v>
      </c>
      <c r="V13" s="46" t="s">
        <v>9</v>
      </c>
      <c r="X13" s="46" t="s">
        <v>9</v>
      </c>
      <c r="Y13" s="46" t="s">
        <v>9</v>
      </c>
      <c r="Z13">
        <v>3</v>
      </c>
      <c r="AA13" s="46" t="s">
        <v>9</v>
      </c>
      <c r="AB13" s="46" t="s">
        <v>59</v>
      </c>
      <c r="AC13" s="46" t="s">
        <v>9</v>
      </c>
      <c r="AD13" s="46" t="s">
        <v>9</v>
      </c>
      <c r="AE13" s="46" t="s">
        <v>9</v>
      </c>
      <c r="AF13" s="46" t="s">
        <v>59</v>
      </c>
      <c r="AG13" s="46" t="s">
        <v>9</v>
      </c>
      <c r="AH13" s="46" t="s">
        <v>59</v>
      </c>
      <c r="AI13" s="46" t="s">
        <v>9</v>
      </c>
      <c r="AJ13" s="46" t="s">
        <v>59</v>
      </c>
      <c r="AK13" s="46" t="s">
        <v>59</v>
      </c>
      <c r="AL13" s="46" t="s">
        <v>9</v>
      </c>
      <c r="AM13" s="46" t="s">
        <v>9</v>
      </c>
      <c r="AN13" s="46" t="s">
        <v>9</v>
      </c>
      <c r="AO13" s="46" t="s">
        <v>9</v>
      </c>
      <c r="AP13" s="46" t="s">
        <v>9</v>
      </c>
      <c r="AQ13" s="46" t="s">
        <v>9</v>
      </c>
      <c r="AR13" s="46" t="s">
        <v>9</v>
      </c>
      <c r="AS13" s="46" t="s">
        <v>9</v>
      </c>
      <c r="AT13" s="46" t="s">
        <v>9</v>
      </c>
      <c r="AU13" s="46" t="s">
        <v>9</v>
      </c>
      <c r="AV13" s="46" t="s">
        <v>9</v>
      </c>
      <c r="AW13" s="46" t="s">
        <v>9</v>
      </c>
      <c r="AX13" s="46" t="s">
        <v>9</v>
      </c>
      <c r="AY13" s="46" t="s">
        <v>9</v>
      </c>
    </row>
    <row r="14" spans="1:51" x14ac:dyDescent="0.5">
      <c r="A14" s="46" t="s">
        <v>123</v>
      </c>
      <c r="B14" s="46" t="s">
        <v>124</v>
      </c>
      <c r="C14" s="46" t="s">
        <v>1241</v>
      </c>
      <c r="D14" s="46" t="s">
        <v>55</v>
      </c>
      <c r="E14" s="46" t="s">
        <v>88</v>
      </c>
      <c r="F14" s="46" t="s">
        <v>125</v>
      </c>
      <c r="G14" s="46" t="s">
        <v>59</v>
      </c>
      <c r="H14" s="46" t="s">
        <v>9</v>
      </c>
      <c r="I14" s="46" t="s">
        <v>9</v>
      </c>
      <c r="J14">
        <v>6</v>
      </c>
      <c r="K14" s="46" t="s">
        <v>73</v>
      </c>
      <c r="L14">
        <v>2</v>
      </c>
      <c r="M14">
        <v>114</v>
      </c>
      <c r="N14" s="46" t="s">
        <v>9</v>
      </c>
      <c r="O14" s="46" t="s">
        <v>9</v>
      </c>
      <c r="P14" s="46" t="s">
        <v>59</v>
      </c>
      <c r="S14">
        <v>2</v>
      </c>
      <c r="V14" s="46" t="s">
        <v>9</v>
      </c>
      <c r="X14" s="46" t="s">
        <v>9</v>
      </c>
      <c r="Y14" s="46" t="s">
        <v>9</v>
      </c>
      <c r="Z14">
        <v>2</v>
      </c>
      <c r="AA14" s="46" t="s">
        <v>9</v>
      </c>
      <c r="AB14" s="46" t="s">
        <v>9</v>
      </c>
      <c r="AC14" s="46" t="s">
        <v>9</v>
      </c>
      <c r="AD14" s="46" t="s">
        <v>9</v>
      </c>
      <c r="AE14" s="46" t="s">
        <v>9</v>
      </c>
      <c r="AF14" s="46" t="s">
        <v>9</v>
      </c>
      <c r="AG14" s="46" t="s">
        <v>9</v>
      </c>
      <c r="AH14" s="46" t="s">
        <v>9</v>
      </c>
      <c r="AI14" s="46" t="s">
        <v>9</v>
      </c>
      <c r="AJ14" s="46" t="s">
        <v>9</v>
      </c>
      <c r="AK14" s="46" t="s">
        <v>9</v>
      </c>
      <c r="AL14" s="46" t="s">
        <v>59</v>
      </c>
      <c r="AM14" s="46" t="s">
        <v>59</v>
      </c>
      <c r="AN14" s="46" t="s">
        <v>9</v>
      </c>
      <c r="AO14" s="46" t="s">
        <v>9</v>
      </c>
      <c r="AP14" s="46" t="s">
        <v>59</v>
      </c>
      <c r="AQ14" s="46" t="s">
        <v>9</v>
      </c>
      <c r="AR14" s="46" t="s">
        <v>9</v>
      </c>
      <c r="AS14" s="46" t="s">
        <v>9</v>
      </c>
      <c r="AT14" s="46" t="s">
        <v>59</v>
      </c>
      <c r="AU14" s="46" t="s">
        <v>9</v>
      </c>
      <c r="AV14" s="46" t="s">
        <v>9</v>
      </c>
      <c r="AW14" s="46" t="s">
        <v>9</v>
      </c>
      <c r="AX14" s="46" t="s">
        <v>59</v>
      </c>
      <c r="AY14" s="46" t="s">
        <v>9</v>
      </c>
    </row>
    <row r="15" spans="1:51" x14ac:dyDescent="0.5">
      <c r="A15" s="46" t="s">
        <v>129</v>
      </c>
      <c r="B15" s="46" t="s">
        <v>130</v>
      </c>
      <c r="C15" s="46" t="s">
        <v>1241</v>
      </c>
      <c r="D15" s="46" t="s">
        <v>55</v>
      </c>
      <c r="E15" s="46" t="s">
        <v>131</v>
      </c>
      <c r="F15" s="46" t="s">
        <v>132</v>
      </c>
      <c r="G15" s="46" t="s">
        <v>9</v>
      </c>
      <c r="H15" s="46" t="s">
        <v>9</v>
      </c>
      <c r="I15" s="46" t="s">
        <v>9</v>
      </c>
      <c r="J15">
        <v>4</v>
      </c>
      <c r="K15" s="46" t="s">
        <v>85</v>
      </c>
      <c r="L15">
        <v>2</v>
      </c>
      <c r="M15">
        <v>13</v>
      </c>
      <c r="N15" s="46" t="s">
        <v>59</v>
      </c>
      <c r="O15" s="46" t="s">
        <v>59</v>
      </c>
      <c r="P15" s="46" t="s">
        <v>59</v>
      </c>
      <c r="V15" s="46" t="s">
        <v>9</v>
      </c>
      <c r="W15">
        <v>1</v>
      </c>
      <c r="X15" s="46" t="s">
        <v>9</v>
      </c>
      <c r="Y15" s="46" t="s">
        <v>9</v>
      </c>
      <c r="Z15">
        <v>1</v>
      </c>
      <c r="AA15" s="46" t="s">
        <v>9</v>
      </c>
      <c r="AB15" s="46" t="s">
        <v>9</v>
      </c>
      <c r="AC15" s="46" t="s">
        <v>59</v>
      </c>
      <c r="AD15" s="46" t="s">
        <v>9</v>
      </c>
      <c r="AE15" s="46" t="s">
        <v>9</v>
      </c>
      <c r="AF15" s="46" t="s">
        <v>59</v>
      </c>
      <c r="AG15" s="46" t="s">
        <v>9</v>
      </c>
      <c r="AH15" s="46" t="s">
        <v>9</v>
      </c>
      <c r="AI15" s="46" t="s">
        <v>9</v>
      </c>
      <c r="AJ15" s="46" t="s">
        <v>9</v>
      </c>
      <c r="AK15" s="46" t="s">
        <v>9</v>
      </c>
      <c r="AL15" s="46" t="s">
        <v>9</v>
      </c>
      <c r="AM15" s="46" t="s">
        <v>9</v>
      </c>
      <c r="AN15" s="46" t="s">
        <v>9</v>
      </c>
      <c r="AO15" s="46" t="s">
        <v>9</v>
      </c>
      <c r="AP15" s="46" t="s">
        <v>9</v>
      </c>
      <c r="AQ15" s="46" t="s">
        <v>9</v>
      </c>
      <c r="AR15" s="46" t="s">
        <v>59</v>
      </c>
      <c r="AS15" s="46" t="s">
        <v>59</v>
      </c>
      <c r="AT15" s="46" t="s">
        <v>9</v>
      </c>
      <c r="AU15" s="46" t="s">
        <v>9</v>
      </c>
      <c r="AV15" s="46" t="s">
        <v>9</v>
      </c>
      <c r="AW15" s="46" t="s">
        <v>9</v>
      </c>
      <c r="AX15" s="46" t="s">
        <v>9</v>
      </c>
      <c r="AY15" s="46" t="s">
        <v>59</v>
      </c>
    </row>
    <row r="16" spans="1:51" x14ac:dyDescent="0.5">
      <c r="A16" s="46" t="s">
        <v>137</v>
      </c>
      <c r="B16" s="46" t="s">
        <v>138</v>
      </c>
      <c r="C16" s="46" t="s">
        <v>1241</v>
      </c>
      <c r="D16" s="46" t="s">
        <v>83</v>
      </c>
      <c r="E16" s="46" t="s">
        <v>63</v>
      </c>
      <c r="F16" s="46" t="s">
        <v>139</v>
      </c>
      <c r="G16" s="46" t="s">
        <v>9</v>
      </c>
      <c r="H16" s="46" t="s">
        <v>9</v>
      </c>
      <c r="I16" s="46" t="s">
        <v>9</v>
      </c>
      <c r="J16">
        <v>4</v>
      </c>
      <c r="K16" s="46" t="s">
        <v>58</v>
      </c>
      <c r="L16">
        <v>4</v>
      </c>
      <c r="M16">
        <v>30</v>
      </c>
      <c r="N16" s="46" t="s">
        <v>9</v>
      </c>
      <c r="O16" s="46" t="s">
        <v>59</v>
      </c>
      <c r="P16" s="46" t="s">
        <v>9</v>
      </c>
      <c r="Q16">
        <v>2</v>
      </c>
      <c r="T16">
        <v>1</v>
      </c>
      <c r="V16" s="46" t="s">
        <v>9</v>
      </c>
      <c r="X16" s="46" t="s">
        <v>9</v>
      </c>
      <c r="Y16" s="46" t="s">
        <v>9</v>
      </c>
      <c r="Z16">
        <v>3</v>
      </c>
      <c r="AA16" s="46" t="s">
        <v>59</v>
      </c>
      <c r="AB16" s="46" t="s">
        <v>9</v>
      </c>
      <c r="AC16" s="46" t="s">
        <v>9</v>
      </c>
      <c r="AD16" s="46" t="s">
        <v>59</v>
      </c>
      <c r="AE16" s="46" t="s">
        <v>9</v>
      </c>
      <c r="AF16" s="46" t="s">
        <v>9</v>
      </c>
      <c r="AG16" s="46" t="s">
        <v>9</v>
      </c>
      <c r="AH16" s="46" t="s">
        <v>9</v>
      </c>
      <c r="AI16" s="46" t="s">
        <v>9</v>
      </c>
      <c r="AJ16" s="46" t="s">
        <v>59</v>
      </c>
      <c r="AK16" s="46" t="s">
        <v>9</v>
      </c>
      <c r="AL16" s="46" t="s">
        <v>9</v>
      </c>
      <c r="AM16" s="46" t="s">
        <v>9</v>
      </c>
      <c r="AN16" s="46" t="s">
        <v>9</v>
      </c>
      <c r="AO16" s="46" t="s">
        <v>9</v>
      </c>
      <c r="AP16" s="46" t="s">
        <v>9</v>
      </c>
      <c r="AQ16" s="46" t="s">
        <v>59</v>
      </c>
      <c r="AR16" s="46" t="s">
        <v>9</v>
      </c>
      <c r="AS16" s="46" t="s">
        <v>59</v>
      </c>
      <c r="AT16" s="46" t="s">
        <v>9</v>
      </c>
      <c r="AU16" s="46" t="s">
        <v>59</v>
      </c>
      <c r="AV16" s="46" t="s">
        <v>9</v>
      </c>
      <c r="AW16" s="46" t="s">
        <v>59</v>
      </c>
      <c r="AX16" s="46" t="s">
        <v>9</v>
      </c>
      <c r="AY16" s="46" t="s">
        <v>9</v>
      </c>
    </row>
    <row r="17" spans="1:51" x14ac:dyDescent="0.5">
      <c r="A17" s="46" t="s">
        <v>143</v>
      </c>
      <c r="B17" s="46" t="s">
        <v>144</v>
      </c>
      <c r="C17" s="46" t="s">
        <v>1241</v>
      </c>
      <c r="D17" s="46" t="s">
        <v>83</v>
      </c>
      <c r="E17" s="46" t="s">
        <v>116</v>
      </c>
      <c r="F17" s="46" t="s">
        <v>147</v>
      </c>
      <c r="G17" s="46" t="s">
        <v>9</v>
      </c>
      <c r="H17" s="46" t="s">
        <v>9</v>
      </c>
      <c r="I17" s="46" t="s">
        <v>59</v>
      </c>
      <c r="J17">
        <v>8</v>
      </c>
      <c r="K17" s="46" t="s">
        <v>97</v>
      </c>
      <c r="L17">
        <v>1</v>
      </c>
      <c r="M17">
        <v>53</v>
      </c>
      <c r="N17" s="46" t="s">
        <v>9</v>
      </c>
      <c r="O17" s="46" t="s">
        <v>9</v>
      </c>
      <c r="P17" s="46" t="s">
        <v>59</v>
      </c>
      <c r="S17">
        <v>3</v>
      </c>
      <c r="V17" s="46" t="s">
        <v>9</v>
      </c>
      <c r="X17" s="46" t="s">
        <v>9</v>
      </c>
      <c r="Y17" s="46" t="s">
        <v>9</v>
      </c>
      <c r="Z17">
        <v>3</v>
      </c>
      <c r="AA17" s="46" t="s">
        <v>9</v>
      </c>
      <c r="AB17" s="46" t="s">
        <v>59</v>
      </c>
      <c r="AC17" s="46" t="s">
        <v>9</v>
      </c>
      <c r="AD17" s="46" t="s">
        <v>9</v>
      </c>
      <c r="AE17" s="46" t="s">
        <v>9</v>
      </c>
      <c r="AF17" s="46" t="s">
        <v>9</v>
      </c>
      <c r="AG17" s="46" t="s">
        <v>9</v>
      </c>
      <c r="AH17" s="46" t="s">
        <v>9</v>
      </c>
      <c r="AI17" s="46" t="s">
        <v>9</v>
      </c>
      <c r="AJ17" s="46" t="s">
        <v>59</v>
      </c>
      <c r="AK17" s="46" t="s">
        <v>59</v>
      </c>
      <c r="AL17" s="46" t="s">
        <v>9</v>
      </c>
      <c r="AM17" s="46" t="s">
        <v>59</v>
      </c>
      <c r="AN17" s="46" t="s">
        <v>9</v>
      </c>
      <c r="AO17" s="46" t="s">
        <v>9</v>
      </c>
      <c r="AP17" s="46" t="s">
        <v>9</v>
      </c>
      <c r="AQ17" s="46" t="s">
        <v>59</v>
      </c>
      <c r="AR17" s="46" t="s">
        <v>9</v>
      </c>
      <c r="AS17" s="46" t="s">
        <v>9</v>
      </c>
      <c r="AT17" s="46" t="s">
        <v>59</v>
      </c>
      <c r="AU17" s="46" t="s">
        <v>9</v>
      </c>
      <c r="AV17" s="46" t="s">
        <v>9</v>
      </c>
      <c r="AW17" s="46" t="s">
        <v>9</v>
      </c>
      <c r="AX17" s="46" t="s">
        <v>59</v>
      </c>
      <c r="AY17" s="46" t="s">
        <v>59</v>
      </c>
    </row>
    <row r="18" spans="1:51" x14ac:dyDescent="0.5">
      <c r="A18" s="46" t="s">
        <v>66</v>
      </c>
      <c r="B18" s="46" t="s">
        <v>67</v>
      </c>
      <c r="C18" s="46" t="s">
        <v>68</v>
      </c>
      <c r="D18" s="46" t="s">
        <v>55</v>
      </c>
      <c r="E18" s="46" t="s">
        <v>10</v>
      </c>
      <c r="F18" s="46" t="s">
        <v>151</v>
      </c>
      <c r="G18" s="46" t="s">
        <v>9</v>
      </c>
      <c r="H18" s="46" t="s">
        <v>59</v>
      </c>
      <c r="I18" s="46" t="s">
        <v>9</v>
      </c>
      <c r="J18">
        <v>1</v>
      </c>
      <c r="K18" s="46" t="s">
        <v>65</v>
      </c>
      <c r="L18">
        <v>2</v>
      </c>
      <c r="M18">
        <v>132</v>
      </c>
      <c r="N18" s="46" t="s">
        <v>9</v>
      </c>
      <c r="O18" s="46" t="s">
        <v>9</v>
      </c>
      <c r="P18" s="46" t="s">
        <v>59</v>
      </c>
      <c r="S18">
        <v>1</v>
      </c>
      <c r="V18" s="46" t="s">
        <v>9</v>
      </c>
      <c r="W18">
        <v>1</v>
      </c>
      <c r="X18" s="46" t="s">
        <v>9</v>
      </c>
      <c r="Y18" s="46" t="s">
        <v>9</v>
      </c>
      <c r="Z18">
        <v>2</v>
      </c>
      <c r="AA18" s="46" t="s">
        <v>9</v>
      </c>
      <c r="AB18" s="46" t="s">
        <v>9</v>
      </c>
      <c r="AC18" s="46" t="s">
        <v>59</v>
      </c>
      <c r="AD18" s="46" t="s">
        <v>9</v>
      </c>
      <c r="AE18" s="46" t="s">
        <v>59</v>
      </c>
      <c r="AF18" s="46" t="s">
        <v>9</v>
      </c>
      <c r="AG18" s="46" t="s">
        <v>59</v>
      </c>
      <c r="AH18" s="46" t="s">
        <v>9</v>
      </c>
      <c r="AI18" s="46" t="s">
        <v>59</v>
      </c>
      <c r="AJ18" s="46" t="s">
        <v>9</v>
      </c>
      <c r="AK18" s="46" t="s">
        <v>59</v>
      </c>
      <c r="AL18" s="46" t="s">
        <v>9</v>
      </c>
      <c r="AM18" s="46" t="s">
        <v>59</v>
      </c>
      <c r="AN18" s="46" t="s">
        <v>9</v>
      </c>
      <c r="AO18" s="46" t="s">
        <v>9</v>
      </c>
      <c r="AP18" s="46" t="s">
        <v>59</v>
      </c>
      <c r="AQ18" s="46" t="s">
        <v>9</v>
      </c>
      <c r="AR18" s="46" t="s">
        <v>59</v>
      </c>
      <c r="AS18" s="46" t="s">
        <v>9</v>
      </c>
      <c r="AT18" s="46" t="s">
        <v>9</v>
      </c>
      <c r="AU18" s="46" t="s">
        <v>9</v>
      </c>
      <c r="AV18" s="46" t="s">
        <v>9</v>
      </c>
      <c r="AW18" s="46" t="s">
        <v>9</v>
      </c>
      <c r="AX18" s="46" t="s">
        <v>59</v>
      </c>
      <c r="AY18" s="46" t="s">
        <v>9</v>
      </c>
    </row>
    <row r="19" spans="1:51" x14ac:dyDescent="0.5">
      <c r="A19" s="46" t="s">
        <v>153</v>
      </c>
      <c r="B19" s="46" t="s">
        <v>155</v>
      </c>
      <c r="C19" s="46" t="s">
        <v>1241</v>
      </c>
      <c r="D19" s="46" t="s">
        <v>55</v>
      </c>
      <c r="E19" s="46" t="s">
        <v>63</v>
      </c>
      <c r="F19" s="46" t="s">
        <v>158</v>
      </c>
      <c r="G19" s="46" t="s">
        <v>9</v>
      </c>
      <c r="H19" s="46" t="s">
        <v>9</v>
      </c>
      <c r="I19" s="46" t="s">
        <v>9</v>
      </c>
      <c r="J19">
        <v>3</v>
      </c>
      <c r="K19" s="46" t="s">
        <v>65</v>
      </c>
      <c r="L19">
        <v>2</v>
      </c>
      <c r="M19">
        <v>23</v>
      </c>
      <c r="N19" s="46" t="s">
        <v>9</v>
      </c>
      <c r="O19" s="46" t="s">
        <v>59</v>
      </c>
      <c r="P19" s="46" t="s">
        <v>9</v>
      </c>
      <c r="Q19">
        <v>1</v>
      </c>
      <c r="R19">
        <v>1</v>
      </c>
      <c r="V19" s="46" t="s">
        <v>9</v>
      </c>
      <c r="X19" s="46" t="s">
        <v>9</v>
      </c>
      <c r="Y19" s="46" t="s">
        <v>9</v>
      </c>
      <c r="Z19">
        <v>2</v>
      </c>
      <c r="AA19" s="46" t="s">
        <v>9</v>
      </c>
      <c r="AB19" s="46" t="s">
        <v>9</v>
      </c>
      <c r="AC19" s="46" t="s">
        <v>59</v>
      </c>
      <c r="AD19" s="46" t="s">
        <v>9</v>
      </c>
      <c r="AE19" s="46" t="s">
        <v>59</v>
      </c>
      <c r="AF19" s="46" t="s">
        <v>9</v>
      </c>
      <c r="AG19" s="46" t="s">
        <v>9</v>
      </c>
      <c r="AH19" s="46" t="s">
        <v>59</v>
      </c>
      <c r="AI19" s="46" t="s">
        <v>9</v>
      </c>
      <c r="AJ19" s="46" t="s">
        <v>9</v>
      </c>
      <c r="AK19" s="46" t="s">
        <v>59</v>
      </c>
      <c r="AL19" s="46" t="s">
        <v>9</v>
      </c>
      <c r="AM19" s="46" t="s">
        <v>9</v>
      </c>
      <c r="AN19" s="46" t="s">
        <v>9</v>
      </c>
      <c r="AO19" s="46" t="s">
        <v>9</v>
      </c>
      <c r="AP19" s="46" t="s">
        <v>9</v>
      </c>
      <c r="AQ19" s="46" t="s">
        <v>9</v>
      </c>
      <c r="AR19" s="46" t="s">
        <v>9</v>
      </c>
      <c r="AS19" s="46" t="s">
        <v>59</v>
      </c>
      <c r="AT19" s="46" t="s">
        <v>9</v>
      </c>
      <c r="AU19" s="46" t="s">
        <v>59</v>
      </c>
      <c r="AV19" s="46" t="s">
        <v>9</v>
      </c>
      <c r="AW19" s="46" t="s">
        <v>9</v>
      </c>
      <c r="AX19" s="46" t="s">
        <v>9</v>
      </c>
      <c r="AY19" s="46" t="s">
        <v>9</v>
      </c>
    </row>
    <row r="20" spans="1:51" x14ac:dyDescent="0.5">
      <c r="A20" s="46" t="s">
        <v>161</v>
      </c>
      <c r="B20" s="46" t="s">
        <v>163</v>
      </c>
      <c r="C20" s="46" t="s">
        <v>1241</v>
      </c>
      <c r="D20" s="46" t="s">
        <v>83</v>
      </c>
      <c r="E20" s="46" t="s">
        <v>131</v>
      </c>
      <c r="F20" s="46" t="s">
        <v>164</v>
      </c>
      <c r="G20" s="46" t="s">
        <v>9</v>
      </c>
      <c r="H20" s="46" t="s">
        <v>9</v>
      </c>
      <c r="I20" s="46" t="s">
        <v>9</v>
      </c>
      <c r="J20">
        <v>9</v>
      </c>
      <c r="K20" s="46" t="s">
        <v>73</v>
      </c>
      <c r="L20">
        <v>1</v>
      </c>
      <c r="M20">
        <v>203</v>
      </c>
      <c r="N20" s="46" t="s">
        <v>9</v>
      </c>
      <c r="O20" s="46" t="s">
        <v>9</v>
      </c>
      <c r="P20" s="46" t="s">
        <v>59</v>
      </c>
      <c r="S20">
        <v>2</v>
      </c>
      <c r="U20">
        <v>1</v>
      </c>
      <c r="V20" s="46" t="s">
        <v>9</v>
      </c>
      <c r="X20" s="46" t="s">
        <v>9</v>
      </c>
      <c r="Y20" s="46" t="s">
        <v>9</v>
      </c>
      <c r="Z20">
        <v>3</v>
      </c>
      <c r="AA20" s="46" t="s">
        <v>9</v>
      </c>
      <c r="AB20" s="46" t="s">
        <v>9</v>
      </c>
      <c r="AC20" s="46" t="s">
        <v>9</v>
      </c>
      <c r="AD20" s="46" t="s">
        <v>9</v>
      </c>
      <c r="AE20" s="46" t="s">
        <v>9</v>
      </c>
      <c r="AF20" s="46" t="s">
        <v>9</v>
      </c>
      <c r="AG20" s="46" t="s">
        <v>9</v>
      </c>
      <c r="AH20" s="46" t="s">
        <v>9</v>
      </c>
      <c r="AI20" s="46" t="s">
        <v>9</v>
      </c>
      <c r="AJ20" s="46" t="s">
        <v>59</v>
      </c>
      <c r="AK20" s="46" t="s">
        <v>9</v>
      </c>
      <c r="AL20" s="46" t="s">
        <v>9</v>
      </c>
      <c r="AM20" s="46" t="s">
        <v>59</v>
      </c>
      <c r="AN20" s="46" t="s">
        <v>9</v>
      </c>
      <c r="AO20" s="46" t="s">
        <v>9</v>
      </c>
      <c r="AP20" s="46" t="s">
        <v>59</v>
      </c>
      <c r="AQ20" s="46" t="s">
        <v>9</v>
      </c>
      <c r="AR20" s="46" t="s">
        <v>9</v>
      </c>
      <c r="AS20" s="46" t="s">
        <v>9</v>
      </c>
      <c r="AT20" s="46" t="s">
        <v>59</v>
      </c>
      <c r="AU20" s="46" t="s">
        <v>9</v>
      </c>
      <c r="AV20" s="46" t="s">
        <v>59</v>
      </c>
      <c r="AW20" s="46" t="s">
        <v>9</v>
      </c>
      <c r="AX20" s="46" t="s">
        <v>59</v>
      </c>
      <c r="AY20" s="46" t="s">
        <v>9</v>
      </c>
    </row>
    <row r="21" spans="1:51" x14ac:dyDescent="0.5">
      <c r="A21" s="46" t="s">
        <v>169</v>
      </c>
      <c r="B21" s="46" t="s">
        <v>170</v>
      </c>
      <c r="C21" s="46" t="s">
        <v>1241</v>
      </c>
      <c r="D21" s="46" t="s">
        <v>55</v>
      </c>
      <c r="E21" s="46" t="s">
        <v>79</v>
      </c>
      <c r="F21" s="46" t="s">
        <v>171</v>
      </c>
      <c r="G21" s="46" t="s">
        <v>9</v>
      </c>
      <c r="H21" s="46" t="s">
        <v>9</v>
      </c>
      <c r="I21" s="46" t="s">
        <v>9</v>
      </c>
      <c r="J21">
        <v>9</v>
      </c>
      <c r="K21" s="46" t="s">
        <v>97</v>
      </c>
      <c r="L21">
        <v>2</v>
      </c>
      <c r="M21">
        <v>30</v>
      </c>
      <c r="N21" s="46" t="s">
        <v>59</v>
      </c>
      <c r="O21" s="46" t="s">
        <v>9</v>
      </c>
      <c r="P21" s="46" t="s">
        <v>9</v>
      </c>
      <c r="Q21">
        <v>1</v>
      </c>
      <c r="T21">
        <v>2</v>
      </c>
      <c r="V21" s="46" t="s">
        <v>9</v>
      </c>
      <c r="X21" s="46" t="s">
        <v>9</v>
      </c>
      <c r="Y21" s="46" t="s">
        <v>9</v>
      </c>
      <c r="Z21">
        <v>3</v>
      </c>
      <c r="AA21" s="46" t="s">
        <v>9</v>
      </c>
      <c r="AB21" s="46" t="s">
        <v>59</v>
      </c>
      <c r="AC21" s="46" t="s">
        <v>9</v>
      </c>
      <c r="AD21" s="46" t="s">
        <v>9</v>
      </c>
      <c r="AE21" s="46" t="s">
        <v>9</v>
      </c>
      <c r="AF21" s="46" t="s">
        <v>9</v>
      </c>
      <c r="AG21" s="46" t="s">
        <v>9</v>
      </c>
      <c r="AH21" s="46" t="s">
        <v>9</v>
      </c>
      <c r="AI21" s="46" t="s">
        <v>9</v>
      </c>
      <c r="AJ21" s="46" t="s">
        <v>59</v>
      </c>
      <c r="AK21" s="46" t="s">
        <v>59</v>
      </c>
      <c r="AL21" s="46" t="s">
        <v>9</v>
      </c>
      <c r="AM21" s="46" t="s">
        <v>9</v>
      </c>
      <c r="AN21" s="46" t="s">
        <v>9</v>
      </c>
      <c r="AO21" s="46" t="s">
        <v>59</v>
      </c>
      <c r="AP21" s="46" t="s">
        <v>9</v>
      </c>
      <c r="AQ21" s="46" t="s">
        <v>59</v>
      </c>
      <c r="AR21" s="46" t="s">
        <v>9</v>
      </c>
      <c r="AS21" s="46" t="s">
        <v>59</v>
      </c>
      <c r="AT21" s="46" t="s">
        <v>59</v>
      </c>
      <c r="AU21" s="46" t="s">
        <v>9</v>
      </c>
      <c r="AV21" s="46" t="s">
        <v>9</v>
      </c>
      <c r="AW21" s="46" t="s">
        <v>59</v>
      </c>
      <c r="AX21" s="46" t="s">
        <v>9</v>
      </c>
      <c r="AY21" s="46" t="s">
        <v>59</v>
      </c>
    </row>
    <row r="22" spans="1:51" x14ac:dyDescent="0.5">
      <c r="A22" s="46" t="s">
        <v>175</v>
      </c>
      <c r="B22" s="46" t="s">
        <v>176</v>
      </c>
      <c r="C22" s="46" t="s">
        <v>1241</v>
      </c>
      <c r="D22" s="46" t="s">
        <v>55</v>
      </c>
      <c r="E22" s="46" t="s">
        <v>88</v>
      </c>
      <c r="F22" s="46" t="s">
        <v>89</v>
      </c>
      <c r="G22" s="46" t="s">
        <v>59</v>
      </c>
      <c r="H22" s="46" t="s">
        <v>9</v>
      </c>
      <c r="I22" s="46" t="s">
        <v>9</v>
      </c>
      <c r="J22">
        <v>5</v>
      </c>
      <c r="K22" s="46" t="s">
        <v>58</v>
      </c>
      <c r="L22">
        <v>4</v>
      </c>
      <c r="M22">
        <v>107</v>
      </c>
      <c r="N22" s="46" t="s">
        <v>59</v>
      </c>
      <c r="O22" s="46" t="s">
        <v>59</v>
      </c>
      <c r="P22" s="46" t="s">
        <v>59</v>
      </c>
      <c r="U22">
        <v>2</v>
      </c>
      <c r="V22" s="46" t="s">
        <v>9</v>
      </c>
      <c r="X22" s="46" t="s">
        <v>9</v>
      </c>
      <c r="Y22" s="46" t="s">
        <v>9</v>
      </c>
      <c r="Z22">
        <v>2</v>
      </c>
      <c r="AA22" s="46" t="s">
        <v>9</v>
      </c>
      <c r="AB22" s="46" t="s">
        <v>9</v>
      </c>
      <c r="AC22" s="46" t="s">
        <v>9</v>
      </c>
      <c r="AD22" s="46" t="s">
        <v>9</v>
      </c>
      <c r="AE22" s="46" t="s">
        <v>9</v>
      </c>
      <c r="AF22" s="46" t="s">
        <v>59</v>
      </c>
      <c r="AG22" s="46" t="s">
        <v>9</v>
      </c>
      <c r="AH22" s="46" t="s">
        <v>9</v>
      </c>
      <c r="AI22" s="46" t="s">
        <v>9</v>
      </c>
      <c r="AJ22" s="46" t="s">
        <v>9</v>
      </c>
      <c r="AK22" s="46" t="s">
        <v>9</v>
      </c>
      <c r="AL22" s="46" t="s">
        <v>59</v>
      </c>
      <c r="AM22" s="46" t="s">
        <v>9</v>
      </c>
      <c r="AN22" s="46" t="s">
        <v>9</v>
      </c>
      <c r="AO22" s="46" t="s">
        <v>9</v>
      </c>
      <c r="AP22" s="46" t="s">
        <v>59</v>
      </c>
      <c r="AQ22" s="46" t="s">
        <v>59</v>
      </c>
      <c r="AR22" s="46" t="s">
        <v>9</v>
      </c>
      <c r="AS22" s="46" t="s">
        <v>9</v>
      </c>
      <c r="AT22" s="46" t="s">
        <v>9</v>
      </c>
      <c r="AU22" s="46" t="s">
        <v>9</v>
      </c>
      <c r="AV22" s="46" t="s">
        <v>59</v>
      </c>
      <c r="AW22" s="46" t="s">
        <v>9</v>
      </c>
      <c r="AX22" s="46" t="s">
        <v>9</v>
      </c>
      <c r="AY22" s="46" t="s">
        <v>9</v>
      </c>
    </row>
    <row r="23" spans="1:51" x14ac:dyDescent="0.5">
      <c r="A23" s="46" t="s">
        <v>179</v>
      </c>
      <c r="B23" s="46" t="s">
        <v>180</v>
      </c>
      <c r="C23" s="46" t="s">
        <v>1241</v>
      </c>
      <c r="D23" s="46" t="s">
        <v>55</v>
      </c>
      <c r="E23" s="46" t="s">
        <v>10</v>
      </c>
      <c r="F23" s="46" t="s">
        <v>76</v>
      </c>
      <c r="G23" s="46" t="s">
        <v>9</v>
      </c>
      <c r="H23" s="46" t="s">
        <v>59</v>
      </c>
      <c r="I23" s="46" t="s">
        <v>9</v>
      </c>
      <c r="J23">
        <v>1</v>
      </c>
      <c r="K23" s="46" t="s">
        <v>97</v>
      </c>
      <c r="L23">
        <v>3</v>
      </c>
      <c r="M23">
        <v>38</v>
      </c>
      <c r="N23" s="46" t="s">
        <v>9</v>
      </c>
      <c r="O23" s="46" t="s">
        <v>59</v>
      </c>
      <c r="P23" s="46" t="s">
        <v>59</v>
      </c>
      <c r="Q23">
        <v>1</v>
      </c>
      <c r="V23" s="46" t="s">
        <v>9</v>
      </c>
      <c r="X23" s="46" t="s">
        <v>9</v>
      </c>
      <c r="Y23" s="46" t="s">
        <v>9</v>
      </c>
      <c r="Z23">
        <v>1</v>
      </c>
      <c r="AA23" s="46" t="s">
        <v>9</v>
      </c>
      <c r="AB23" s="46" t="s">
        <v>9</v>
      </c>
      <c r="AC23" s="46" t="s">
        <v>9</v>
      </c>
      <c r="AD23" s="46" t="s">
        <v>9</v>
      </c>
      <c r="AE23" s="46" t="s">
        <v>59</v>
      </c>
      <c r="AF23" s="46" t="s">
        <v>59</v>
      </c>
      <c r="AG23" s="46" t="s">
        <v>59</v>
      </c>
      <c r="AH23" s="46" t="s">
        <v>9</v>
      </c>
      <c r="AI23" s="46" t="s">
        <v>59</v>
      </c>
      <c r="AJ23" s="46" t="s">
        <v>9</v>
      </c>
      <c r="AK23" s="46" t="s">
        <v>59</v>
      </c>
      <c r="AL23" s="46" t="s">
        <v>9</v>
      </c>
      <c r="AM23" s="46" t="s">
        <v>9</v>
      </c>
      <c r="AN23" s="46" t="s">
        <v>59</v>
      </c>
      <c r="AO23" s="46" t="s">
        <v>9</v>
      </c>
      <c r="AP23" s="46" t="s">
        <v>9</v>
      </c>
      <c r="AQ23" s="46" t="s">
        <v>59</v>
      </c>
      <c r="AR23" s="46" t="s">
        <v>9</v>
      </c>
      <c r="AS23" s="46" t="s">
        <v>9</v>
      </c>
      <c r="AT23" s="46" t="s">
        <v>59</v>
      </c>
      <c r="AU23" s="46" t="s">
        <v>9</v>
      </c>
      <c r="AV23" s="46" t="s">
        <v>9</v>
      </c>
      <c r="AW23" s="46" t="s">
        <v>9</v>
      </c>
      <c r="AX23" s="46" t="s">
        <v>9</v>
      </c>
      <c r="AY23" s="46" t="s">
        <v>59</v>
      </c>
    </row>
    <row r="24" spans="1:51" x14ac:dyDescent="0.5">
      <c r="A24" s="46" t="s">
        <v>184</v>
      </c>
      <c r="B24" s="46" t="s">
        <v>185</v>
      </c>
      <c r="C24" s="46" t="s">
        <v>1241</v>
      </c>
      <c r="D24" s="46" t="s">
        <v>55</v>
      </c>
      <c r="E24" s="46" t="s">
        <v>88</v>
      </c>
      <c r="F24" s="46" t="s">
        <v>186</v>
      </c>
      <c r="G24" s="46" t="s">
        <v>59</v>
      </c>
      <c r="H24" s="46" t="s">
        <v>9</v>
      </c>
      <c r="I24" s="46" t="s">
        <v>9</v>
      </c>
      <c r="J24">
        <v>3</v>
      </c>
      <c r="K24" s="46" t="s">
        <v>58</v>
      </c>
      <c r="L24">
        <v>2</v>
      </c>
      <c r="M24">
        <v>107</v>
      </c>
      <c r="N24" s="46" t="s">
        <v>59</v>
      </c>
      <c r="O24" s="46" t="s">
        <v>9</v>
      </c>
      <c r="P24" s="46" t="s">
        <v>9</v>
      </c>
      <c r="U24">
        <v>1</v>
      </c>
      <c r="V24" s="46" t="s">
        <v>9</v>
      </c>
      <c r="X24" s="46" t="s">
        <v>9</v>
      </c>
      <c r="Y24" s="46" t="s">
        <v>9</v>
      </c>
      <c r="Z24">
        <v>1</v>
      </c>
      <c r="AA24" s="46" t="s">
        <v>9</v>
      </c>
      <c r="AB24" s="46" t="s">
        <v>9</v>
      </c>
      <c r="AC24" s="46" t="s">
        <v>9</v>
      </c>
      <c r="AD24" s="46" t="s">
        <v>9</v>
      </c>
      <c r="AE24" s="46" t="s">
        <v>59</v>
      </c>
      <c r="AF24" s="46" t="s">
        <v>9</v>
      </c>
      <c r="AG24" s="46" t="s">
        <v>9</v>
      </c>
      <c r="AH24" s="46" t="s">
        <v>9</v>
      </c>
      <c r="AI24" s="46" t="s">
        <v>59</v>
      </c>
      <c r="AJ24" s="46" t="s">
        <v>9</v>
      </c>
      <c r="AK24" s="46" t="s">
        <v>9</v>
      </c>
      <c r="AL24" s="46" t="s">
        <v>59</v>
      </c>
      <c r="AM24" s="46" t="s">
        <v>9</v>
      </c>
      <c r="AN24" s="46" t="s">
        <v>9</v>
      </c>
      <c r="AO24" s="46" t="s">
        <v>59</v>
      </c>
      <c r="AP24" s="46" t="s">
        <v>59</v>
      </c>
      <c r="AQ24" s="46" t="s">
        <v>59</v>
      </c>
      <c r="AR24" s="46" t="s">
        <v>9</v>
      </c>
      <c r="AS24" s="46" t="s">
        <v>9</v>
      </c>
      <c r="AT24" s="46" t="s">
        <v>9</v>
      </c>
      <c r="AU24" s="46" t="s">
        <v>9</v>
      </c>
      <c r="AV24" s="46" t="s">
        <v>59</v>
      </c>
      <c r="AW24" s="46" t="s">
        <v>9</v>
      </c>
      <c r="AX24" s="46" t="s">
        <v>9</v>
      </c>
      <c r="AY24" s="46" t="s">
        <v>9</v>
      </c>
    </row>
    <row r="25" spans="1:51" x14ac:dyDescent="0.5">
      <c r="A25" s="46" t="s">
        <v>190</v>
      </c>
      <c r="B25" s="46" t="s">
        <v>191</v>
      </c>
      <c r="C25" s="46" t="s">
        <v>1241</v>
      </c>
      <c r="D25" s="46" t="s">
        <v>62</v>
      </c>
      <c r="E25" s="46" t="s">
        <v>63</v>
      </c>
      <c r="F25" s="46" t="s">
        <v>192</v>
      </c>
      <c r="G25" s="46" t="s">
        <v>9</v>
      </c>
      <c r="H25" s="46" t="s">
        <v>9</v>
      </c>
      <c r="I25" s="46" t="s">
        <v>9</v>
      </c>
      <c r="J25">
        <v>5</v>
      </c>
      <c r="K25" s="46" t="s">
        <v>58</v>
      </c>
      <c r="L25">
        <v>4</v>
      </c>
      <c r="M25">
        <v>71</v>
      </c>
      <c r="N25" s="46" t="s">
        <v>9</v>
      </c>
      <c r="O25" s="46" t="s">
        <v>9</v>
      </c>
      <c r="P25" s="46" t="s">
        <v>59</v>
      </c>
      <c r="Q25">
        <v>1</v>
      </c>
      <c r="R25">
        <v>1</v>
      </c>
      <c r="S25">
        <v>1</v>
      </c>
      <c r="V25" s="46" t="s">
        <v>9</v>
      </c>
      <c r="X25" s="46" t="s">
        <v>9</v>
      </c>
      <c r="Y25" s="46" t="s">
        <v>9</v>
      </c>
      <c r="Z25">
        <v>3</v>
      </c>
      <c r="AA25" s="46" t="s">
        <v>59</v>
      </c>
      <c r="AB25" s="46" t="s">
        <v>9</v>
      </c>
      <c r="AC25" s="46" t="s">
        <v>59</v>
      </c>
      <c r="AD25" s="46" t="s">
        <v>59</v>
      </c>
      <c r="AE25" s="46" t="s">
        <v>9</v>
      </c>
      <c r="AF25" s="46" t="s">
        <v>9</v>
      </c>
      <c r="AG25" s="46" t="s">
        <v>9</v>
      </c>
      <c r="AH25" s="46" t="s">
        <v>59</v>
      </c>
      <c r="AI25" s="46" t="s">
        <v>9</v>
      </c>
      <c r="AJ25" s="46" t="s">
        <v>59</v>
      </c>
      <c r="AK25" s="46" t="s">
        <v>9</v>
      </c>
      <c r="AL25" s="46" t="s">
        <v>9</v>
      </c>
      <c r="AM25" s="46" t="s">
        <v>59</v>
      </c>
      <c r="AN25" s="46" t="s">
        <v>9</v>
      </c>
      <c r="AO25" s="46" t="s">
        <v>9</v>
      </c>
      <c r="AP25" s="46" t="s">
        <v>59</v>
      </c>
      <c r="AQ25" s="46" t="s">
        <v>59</v>
      </c>
      <c r="AR25" s="46" t="s">
        <v>9</v>
      </c>
      <c r="AS25" s="46" t="s">
        <v>9</v>
      </c>
      <c r="AT25" s="46" t="s">
        <v>9</v>
      </c>
      <c r="AU25" s="46" t="s">
        <v>9</v>
      </c>
      <c r="AV25" s="46" t="s">
        <v>9</v>
      </c>
      <c r="AW25" s="46" t="s">
        <v>9</v>
      </c>
      <c r="AX25" s="46" t="s">
        <v>59</v>
      </c>
      <c r="AY25" s="46" t="s">
        <v>9</v>
      </c>
    </row>
    <row r="26" spans="1:51" x14ac:dyDescent="0.5">
      <c r="A26" s="46" t="s">
        <v>196</v>
      </c>
      <c r="B26" s="46" t="s">
        <v>197</v>
      </c>
      <c r="C26" s="46" t="s">
        <v>1241</v>
      </c>
      <c r="D26" s="46" t="s">
        <v>83</v>
      </c>
      <c r="E26" s="46" t="s">
        <v>116</v>
      </c>
      <c r="F26" s="46" t="s">
        <v>147</v>
      </c>
      <c r="G26" s="46" t="s">
        <v>9</v>
      </c>
      <c r="H26" s="46" t="s">
        <v>9</v>
      </c>
      <c r="I26" s="46" t="s">
        <v>59</v>
      </c>
      <c r="J26">
        <v>4</v>
      </c>
      <c r="K26" s="46" t="s">
        <v>97</v>
      </c>
      <c r="L26">
        <v>2</v>
      </c>
      <c r="M26">
        <v>18</v>
      </c>
      <c r="N26" s="46" t="s">
        <v>59</v>
      </c>
      <c r="O26" s="46" t="s">
        <v>59</v>
      </c>
      <c r="P26" s="46" t="s">
        <v>9</v>
      </c>
      <c r="Q26">
        <v>2</v>
      </c>
      <c r="V26" s="46" t="s">
        <v>9</v>
      </c>
      <c r="X26" s="46" t="s">
        <v>9</v>
      </c>
      <c r="Y26" s="46" t="s">
        <v>9</v>
      </c>
      <c r="Z26">
        <v>2</v>
      </c>
      <c r="AA26" s="46" t="s">
        <v>9</v>
      </c>
      <c r="AB26" s="46" t="s">
        <v>9</v>
      </c>
      <c r="AC26" s="46" t="s">
        <v>59</v>
      </c>
      <c r="AD26" s="46" t="s">
        <v>9</v>
      </c>
      <c r="AE26" s="46" t="s">
        <v>9</v>
      </c>
      <c r="AF26" s="46" t="s">
        <v>59</v>
      </c>
      <c r="AG26" s="46" t="s">
        <v>9</v>
      </c>
      <c r="AH26" s="46" t="s">
        <v>9</v>
      </c>
      <c r="AI26" s="46" t="s">
        <v>9</v>
      </c>
      <c r="AJ26" s="46" t="s">
        <v>9</v>
      </c>
      <c r="AK26" s="46" t="s">
        <v>59</v>
      </c>
      <c r="AL26" s="46" t="s">
        <v>9</v>
      </c>
      <c r="AM26" s="46" t="s">
        <v>9</v>
      </c>
      <c r="AN26" s="46" t="s">
        <v>59</v>
      </c>
      <c r="AO26" s="46" t="s">
        <v>9</v>
      </c>
      <c r="AP26" s="46" t="s">
        <v>9</v>
      </c>
      <c r="AQ26" s="46" t="s">
        <v>59</v>
      </c>
      <c r="AR26" s="46" t="s">
        <v>9</v>
      </c>
      <c r="AS26" s="46" t="s">
        <v>59</v>
      </c>
      <c r="AT26" s="46" t="s">
        <v>59</v>
      </c>
      <c r="AU26" s="46" t="s">
        <v>9</v>
      </c>
      <c r="AV26" s="46" t="s">
        <v>9</v>
      </c>
      <c r="AW26" s="46" t="s">
        <v>9</v>
      </c>
      <c r="AX26" s="46" t="s">
        <v>9</v>
      </c>
      <c r="AY26" s="46" t="s">
        <v>59</v>
      </c>
    </row>
    <row r="27" spans="1:51" x14ac:dyDescent="0.5">
      <c r="A27" s="46" t="s">
        <v>201</v>
      </c>
      <c r="B27" s="46" t="s">
        <v>202</v>
      </c>
      <c r="C27" s="46" t="s">
        <v>1241</v>
      </c>
      <c r="D27" s="46" t="s">
        <v>62</v>
      </c>
      <c r="E27" s="46" t="s">
        <v>79</v>
      </c>
      <c r="F27" s="46" t="s">
        <v>203</v>
      </c>
      <c r="G27" s="46" t="s">
        <v>9</v>
      </c>
      <c r="H27" s="46" t="s">
        <v>9</v>
      </c>
      <c r="I27" s="46" t="s">
        <v>9</v>
      </c>
      <c r="J27">
        <v>4</v>
      </c>
      <c r="K27" s="46" t="s">
        <v>97</v>
      </c>
      <c r="L27">
        <v>4</v>
      </c>
      <c r="M27">
        <v>53</v>
      </c>
      <c r="N27" s="46" t="s">
        <v>9</v>
      </c>
      <c r="O27" s="46" t="s">
        <v>9</v>
      </c>
      <c r="P27" s="46" t="s">
        <v>59</v>
      </c>
      <c r="S27">
        <v>1</v>
      </c>
      <c r="V27" s="46" t="s">
        <v>9</v>
      </c>
      <c r="W27">
        <v>1</v>
      </c>
      <c r="X27" s="46" t="s">
        <v>9</v>
      </c>
      <c r="Y27" s="46" t="s">
        <v>9</v>
      </c>
      <c r="Z27">
        <v>2</v>
      </c>
      <c r="AA27" s="46" t="s">
        <v>9</v>
      </c>
      <c r="AB27" s="46" t="s">
        <v>9</v>
      </c>
      <c r="AC27" s="46" t="s">
        <v>9</v>
      </c>
      <c r="AD27" s="46" t="s">
        <v>9</v>
      </c>
      <c r="AE27" s="46" t="s">
        <v>9</v>
      </c>
      <c r="AF27" s="46" t="s">
        <v>9</v>
      </c>
      <c r="AG27" s="46" t="s">
        <v>9</v>
      </c>
      <c r="AH27" s="46" t="s">
        <v>9</v>
      </c>
      <c r="AI27" s="46" t="s">
        <v>9</v>
      </c>
      <c r="AJ27" s="46" t="s">
        <v>9</v>
      </c>
      <c r="AK27" s="46" t="s">
        <v>59</v>
      </c>
      <c r="AL27" s="46" t="s">
        <v>9</v>
      </c>
      <c r="AM27" s="46" t="s">
        <v>59</v>
      </c>
      <c r="AN27" s="46" t="s">
        <v>9</v>
      </c>
      <c r="AO27" s="46" t="s">
        <v>9</v>
      </c>
      <c r="AP27" s="46" t="s">
        <v>9</v>
      </c>
      <c r="AQ27" s="46" t="s">
        <v>59</v>
      </c>
      <c r="AR27" s="46" t="s">
        <v>59</v>
      </c>
      <c r="AS27" s="46" t="s">
        <v>9</v>
      </c>
      <c r="AT27" s="46" t="s">
        <v>59</v>
      </c>
      <c r="AU27" s="46" t="s">
        <v>9</v>
      </c>
      <c r="AV27" s="46" t="s">
        <v>9</v>
      </c>
      <c r="AW27" s="46" t="s">
        <v>9</v>
      </c>
      <c r="AX27" s="46" t="s">
        <v>59</v>
      </c>
      <c r="AY27" s="46" t="s">
        <v>59</v>
      </c>
    </row>
    <row r="28" spans="1:51" x14ac:dyDescent="0.5">
      <c r="A28" s="46" t="s">
        <v>207</v>
      </c>
      <c r="B28" s="46" t="s">
        <v>208</v>
      </c>
      <c r="C28" s="46" t="s">
        <v>1241</v>
      </c>
      <c r="D28" s="46" t="s">
        <v>55</v>
      </c>
      <c r="E28" s="46" t="s">
        <v>116</v>
      </c>
      <c r="F28" s="46" t="s">
        <v>209</v>
      </c>
      <c r="G28" s="46" t="s">
        <v>9</v>
      </c>
      <c r="H28" s="46" t="s">
        <v>9</v>
      </c>
      <c r="I28" s="46" t="s">
        <v>9</v>
      </c>
      <c r="J28">
        <v>4</v>
      </c>
      <c r="K28" s="46" t="s">
        <v>58</v>
      </c>
      <c r="L28">
        <v>3</v>
      </c>
      <c r="M28">
        <v>18</v>
      </c>
      <c r="N28" s="46" t="s">
        <v>59</v>
      </c>
      <c r="O28" s="46" t="s">
        <v>59</v>
      </c>
      <c r="P28" s="46" t="s">
        <v>59</v>
      </c>
      <c r="Q28">
        <v>2</v>
      </c>
      <c r="R28">
        <v>1</v>
      </c>
      <c r="V28" s="46" t="s">
        <v>9</v>
      </c>
      <c r="X28" s="46" t="s">
        <v>9</v>
      </c>
      <c r="Y28" s="46" t="s">
        <v>9</v>
      </c>
      <c r="Z28">
        <v>3</v>
      </c>
      <c r="AA28" s="46" t="s">
        <v>9</v>
      </c>
      <c r="AB28" s="46" t="s">
        <v>9</v>
      </c>
      <c r="AC28" s="46" t="s">
        <v>59</v>
      </c>
      <c r="AD28" s="46" t="s">
        <v>9</v>
      </c>
      <c r="AE28" s="46" t="s">
        <v>9</v>
      </c>
      <c r="AF28" s="46" t="s">
        <v>59</v>
      </c>
      <c r="AG28" s="46" t="s">
        <v>9</v>
      </c>
      <c r="AH28" s="46" t="s">
        <v>59</v>
      </c>
      <c r="AI28" s="46" t="s">
        <v>9</v>
      </c>
      <c r="AJ28" s="46" t="s">
        <v>59</v>
      </c>
      <c r="AK28" s="46" t="s">
        <v>9</v>
      </c>
      <c r="AL28" s="46" t="s">
        <v>9</v>
      </c>
      <c r="AM28" s="46" t="s">
        <v>9</v>
      </c>
      <c r="AN28" s="46" t="s">
        <v>9</v>
      </c>
      <c r="AO28" s="46" t="s">
        <v>9</v>
      </c>
      <c r="AP28" s="46" t="s">
        <v>9</v>
      </c>
      <c r="AQ28" s="46" t="s">
        <v>59</v>
      </c>
      <c r="AR28" s="46" t="s">
        <v>9</v>
      </c>
      <c r="AS28" s="46" t="s">
        <v>59</v>
      </c>
      <c r="AT28" s="46" t="s">
        <v>9</v>
      </c>
      <c r="AU28" s="46" t="s">
        <v>9</v>
      </c>
      <c r="AV28" s="46" t="s">
        <v>9</v>
      </c>
      <c r="AW28" s="46" t="s">
        <v>9</v>
      </c>
      <c r="AX28" s="46" t="s">
        <v>9</v>
      </c>
      <c r="AY28" s="46" t="s">
        <v>9</v>
      </c>
    </row>
    <row r="29" spans="1:51" x14ac:dyDescent="0.5">
      <c r="A29" s="46" t="s">
        <v>91</v>
      </c>
      <c r="B29" s="46" t="s">
        <v>94</v>
      </c>
      <c r="C29" s="46" t="s">
        <v>68</v>
      </c>
      <c r="D29" s="46" t="s">
        <v>95</v>
      </c>
      <c r="E29" s="46" t="s">
        <v>63</v>
      </c>
      <c r="F29" s="46" t="s">
        <v>96</v>
      </c>
      <c r="G29" s="46" t="s">
        <v>9</v>
      </c>
      <c r="H29" s="46" t="s">
        <v>9</v>
      </c>
      <c r="I29" s="46" t="s">
        <v>9</v>
      </c>
      <c r="J29">
        <v>0</v>
      </c>
      <c r="K29" s="46" t="s">
        <v>97</v>
      </c>
      <c r="L29">
        <v>4</v>
      </c>
      <c r="M29">
        <v>24</v>
      </c>
      <c r="N29" s="46" t="s">
        <v>9</v>
      </c>
      <c r="O29" s="46" t="s">
        <v>59</v>
      </c>
      <c r="P29" s="46" t="s">
        <v>9</v>
      </c>
      <c r="Q29">
        <v>1</v>
      </c>
      <c r="R29">
        <v>1</v>
      </c>
      <c r="T29">
        <v>1</v>
      </c>
      <c r="V29" s="46" t="s">
        <v>9</v>
      </c>
      <c r="X29" s="46" t="s">
        <v>9</v>
      </c>
      <c r="Y29" s="46" t="s">
        <v>9</v>
      </c>
      <c r="Z29">
        <v>3</v>
      </c>
      <c r="AA29" s="46" t="s">
        <v>9</v>
      </c>
      <c r="AB29" s="46" t="s">
        <v>9</v>
      </c>
      <c r="AC29" s="46" t="s">
        <v>9</v>
      </c>
      <c r="AD29" s="46" t="s">
        <v>59</v>
      </c>
      <c r="AE29" s="46" t="s">
        <v>59</v>
      </c>
      <c r="AF29" s="46" t="s">
        <v>9</v>
      </c>
      <c r="AG29" s="46" t="s">
        <v>9</v>
      </c>
      <c r="AH29" s="46" t="s">
        <v>59</v>
      </c>
      <c r="AI29" s="46" t="s">
        <v>9</v>
      </c>
      <c r="AJ29" s="46" t="s">
        <v>59</v>
      </c>
      <c r="AK29" s="46" t="s">
        <v>59</v>
      </c>
      <c r="AL29" s="46" t="s">
        <v>9</v>
      </c>
      <c r="AM29" s="46" t="s">
        <v>9</v>
      </c>
      <c r="AN29" s="46" t="s">
        <v>9</v>
      </c>
      <c r="AO29" s="46" t="s">
        <v>9</v>
      </c>
      <c r="AP29" s="46" t="s">
        <v>9</v>
      </c>
      <c r="AQ29" s="46" t="s">
        <v>59</v>
      </c>
      <c r="AR29" s="46" t="s">
        <v>9</v>
      </c>
      <c r="AS29" s="46" t="s">
        <v>59</v>
      </c>
      <c r="AT29" s="46" t="s">
        <v>59</v>
      </c>
      <c r="AU29" s="46" t="s">
        <v>59</v>
      </c>
      <c r="AV29" s="46" t="s">
        <v>9</v>
      </c>
      <c r="AW29" s="46" t="s">
        <v>59</v>
      </c>
      <c r="AX29" s="46" t="s">
        <v>9</v>
      </c>
      <c r="AY29" s="46" t="s">
        <v>59</v>
      </c>
    </row>
    <row r="30" spans="1:51" x14ac:dyDescent="0.5">
      <c r="A30" s="46" t="s">
        <v>215</v>
      </c>
      <c r="B30" s="46" t="s">
        <v>216</v>
      </c>
      <c r="C30" s="46" t="s">
        <v>1241</v>
      </c>
      <c r="D30" s="46" t="s">
        <v>55</v>
      </c>
      <c r="E30" s="46" t="s">
        <v>88</v>
      </c>
      <c r="F30" s="46" t="s">
        <v>125</v>
      </c>
      <c r="G30" s="46" t="s">
        <v>59</v>
      </c>
      <c r="H30" s="46" t="s">
        <v>9</v>
      </c>
      <c r="I30" s="46" t="s">
        <v>9</v>
      </c>
      <c r="J30">
        <v>6</v>
      </c>
      <c r="K30" s="46" t="s">
        <v>65</v>
      </c>
      <c r="L30">
        <v>2</v>
      </c>
      <c r="M30">
        <v>112</v>
      </c>
      <c r="N30" s="46" t="s">
        <v>9</v>
      </c>
      <c r="O30" s="46" t="s">
        <v>9</v>
      </c>
      <c r="P30" s="46" t="s">
        <v>59</v>
      </c>
      <c r="S30">
        <v>2</v>
      </c>
      <c r="V30" s="46" t="s">
        <v>9</v>
      </c>
      <c r="X30" s="46" t="s">
        <v>9</v>
      </c>
      <c r="Y30" s="46" t="s">
        <v>9</v>
      </c>
      <c r="Z30">
        <v>2</v>
      </c>
      <c r="AA30" s="46" t="s">
        <v>9</v>
      </c>
      <c r="AB30" s="46" t="s">
        <v>9</v>
      </c>
      <c r="AC30" s="46" t="s">
        <v>9</v>
      </c>
      <c r="AD30" s="46" t="s">
        <v>59</v>
      </c>
      <c r="AE30" s="46" t="s">
        <v>9</v>
      </c>
      <c r="AF30" s="46" t="s">
        <v>9</v>
      </c>
      <c r="AG30" s="46" t="s">
        <v>9</v>
      </c>
      <c r="AH30" s="46" t="s">
        <v>9</v>
      </c>
      <c r="AI30" s="46" t="s">
        <v>9</v>
      </c>
      <c r="AJ30" s="46" t="s">
        <v>9</v>
      </c>
      <c r="AK30" s="46" t="s">
        <v>59</v>
      </c>
      <c r="AL30" s="46" t="s">
        <v>59</v>
      </c>
      <c r="AM30" s="46" t="s">
        <v>59</v>
      </c>
      <c r="AN30" s="46" t="s">
        <v>9</v>
      </c>
      <c r="AO30" s="46" t="s">
        <v>9</v>
      </c>
      <c r="AP30" s="46" t="s">
        <v>59</v>
      </c>
      <c r="AQ30" s="46" t="s">
        <v>9</v>
      </c>
      <c r="AR30" s="46" t="s">
        <v>9</v>
      </c>
      <c r="AS30" s="46" t="s">
        <v>9</v>
      </c>
      <c r="AT30" s="46" t="s">
        <v>9</v>
      </c>
      <c r="AU30" s="46" t="s">
        <v>9</v>
      </c>
      <c r="AV30" s="46" t="s">
        <v>9</v>
      </c>
      <c r="AW30" s="46" t="s">
        <v>9</v>
      </c>
      <c r="AX30" s="46" t="s">
        <v>59</v>
      </c>
      <c r="AY30" s="46" t="s">
        <v>9</v>
      </c>
    </row>
    <row r="31" spans="1:51" x14ac:dyDescent="0.5">
      <c r="A31" s="46" t="s">
        <v>223</v>
      </c>
      <c r="B31" s="46" t="s">
        <v>224</v>
      </c>
      <c r="C31" s="46" t="s">
        <v>1241</v>
      </c>
      <c r="D31" s="46" t="s">
        <v>55</v>
      </c>
      <c r="E31" s="46" t="s">
        <v>71</v>
      </c>
      <c r="F31" s="46" t="s">
        <v>225</v>
      </c>
      <c r="G31" s="46" t="s">
        <v>9</v>
      </c>
      <c r="H31" s="46" t="s">
        <v>9</v>
      </c>
      <c r="I31" s="46" t="s">
        <v>9</v>
      </c>
      <c r="J31">
        <v>4</v>
      </c>
      <c r="K31" s="46" t="s">
        <v>97</v>
      </c>
      <c r="L31">
        <v>2</v>
      </c>
      <c r="M31">
        <v>61</v>
      </c>
      <c r="N31" s="46" t="s">
        <v>9</v>
      </c>
      <c r="O31" s="46" t="s">
        <v>9</v>
      </c>
      <c r="P31" s="46" t="s">
        <v>59</v>
      </c>
      <c r="Q31">
        <v>1</v>
      </c>
      <c r="S31">
        <v>1</v>
      </c>
      <c r="V31" s="46" t="s">
        <v>9</v>
      </c>
      <c r="X31" s="46" t="s">
        <v>59</v>
      </c>
      <c r="Y31" s="46" t="s">
        <v>9</v>
      </c>
      <c r="Z31">
        <v>1</v>
      </c>
      <c r="AA31" s="46" t="s">
        <v>9</v>
      </c>
      <c r="AB31" s="46" t="s">
        <v>9</v>
      </c>
      <c r="AC31" s="46" t="s">
        <v>9</v>
      </c>
      <c r="AD31" s="46" t="s">
        <v>59</v>
      </c>
      <c r="AE31" s="46" t="s">
        <v>9</v>
      </c>
      <c r="AF31" s="46" t="s">
        <v>9</v>
      </c>
      <c r="AG31" s="46" t="s">
        <v>9</v>
      </c>
      <c r="AH31" s="46" t="s">
        <v>9</v>
      </c>
      <c r="AI31" s="46" t="s">
        <v>9</v>
      </c>
      <c r="AJ31" s="46" t="s">
        <v>9</v>
      </c>
      <c r="AK31" s="46" t="s">
        <v>59</v>
      </c>
      <c r="AL31" s="46" t="s">
        <v>9</v>
      </c>
      <c r="AM31" s="46" t="s">
        <v>59</v>
      </c>
      <c r="AN31" s="46" t="s">
        <v>9</v>
      </c>
      <c r="AO31" s="46" t="s">
        <v>9</v>
      </c>
      <c r="AP31" s="46" t="s">
        <v>9</v>
      </c>
      <c r="AQ31" s="46" t="s">
        <v>59</v>
      </c>
      <c r="AR31" s="46" t="s">
        <v>9</v>
      </c>
      <c r="AS31" s="46" t="s">
        <v>9</v>
      </c>
      <c r="AT31" s="46" t="s">
        <v>59</v>
      </c>
      <c r="AU31" s="46" t="s">
        <v>9</v>
      </c>
      <c r="AV31" s="46" t="s">
        <v>9</v>
      </c>
      <c r="AW31" s="46" t="s">
        <v>9</v>
      </c>
      <c r="AX31" s="46" t="s">
        <v>59</v>
      </c>
      <c r="AY31" s="46" t="s">
        <v>59</v>
      </c>
    </row>
    <row r="32" spans="1:51" x14ac:dyDescent="0.5">
      <c r="A32" s="46" t="s">
        <v>229</v>
      </c>
      <c r="B32" s="46" t="s">
        <v>230</v>
      </c>
      <c r="C32" s="46" t="s">
        <v>1241</v>
      </c>
      <c r="D32" s="46" t="s">
        <v>62</v>
      </c>
      <c r="E32" s="46" t="s">
        <v>131</v>
      </c>
      <c r="F32" s="46" t="s">
        <v>231</v>
      </c>
      <c r="G32" s="46" t="s">
        <v>9</v>
      </c>
      <c r="H32" s="46" t="s">
        <v>9</v>
      </c>
      <c r="I32" s="46" t="s">
        <v>9</v>
      </c>
      <c r="J32">
        <v>2</v>
      </c>
      <c r="K32" s="46" t="s">
        <v>58</v>
      </c>
      <c r="L32">
        <v>1</v>
      </c>
      <c r="M32">
        <v>150</v>
      </c>
      <c r="N32" s="46" t="s">
        <v>59</v>
      </c>
      <c r="O32" s="46" t="s">
        <v>9</v>
      </c>
      <c r="P32" s="46" t="s">
        <v>9</v>
      </c>
      <c r="V32" s="46" t="s">
        <v>9</v>
      </c>
      <c r="X32" s="46" t="s">
        <v>9</v>
      </c>
      <c r="Y32" s="46" t="s">
        <v>9</v>
      </c>
      <c r="Z32">
        <v>0</v>
      </c>
      <c r="AA32" s="46" t="s">
        <v>9</v>
      </c>
      <c r="AB32" s="46" t="s">
        <v>9</v>
      </c>
      <c r="AC32" s="46" t="s">
        <v>9</v>
      </c>
      <c r="AD32" s="46" t="s">
        <v>59</v>
      </c>
      <c r="AE32" s="46" t="s">
        <v>59</v>
      </c>
      <c r="AF32" s="46" t="s">
        <v>9</v>
      </c>
      <c r="AG32" s="46" t="s">
        <v>9</v>
      </c>
      <c r="AH32" s="46" t="s">
        <v>9</v>
      </c>
      <c r="AI32" s="46" t="s">
        <v>9</v>
      </c>
      <c r="AJ32" s="46" t="s">
        <v>9</v>
      </c>
      <c r="AK32" s="46" t="s">
        <v>9</v>
      </c>
      <c r="AL32" s="46" t="s">
        <v>9</v>
      </c>
      <c r="AM32" s="46" t="s">
        <v>9</v>
      </c>
      <c r="AN32" s="46" t="s">
        <v>9</v>
      </c>
      <c r="AO32" s="46" t="s">
        <v>59</v>
      </c>
      <c r="AP32" s="46" t="s">
        <v>59</v>
      </c>
      <c r="AQ32" s="46" t="s">
        <v>59</v>
      </c>
      <c r="AR32" s="46" t="s">
        <v>9</v>
      </c>
      <c r="AS32" s="46" t="s">
        <v>9</v>
      </c>
      <c r="AT32" s="46" t="s">
        <v>9</v>
      </c>
      <c r="AU32" s="46" t="s">
        <v>9</v>
      </c>
      <c r="AV32" s="46" t="s">
        <v>9</v>
      </c>
      <c r="AW32" s="46" t="s">
        <v>9</v>
      </c>
      <c r="AX32" s="46" t="s">
        <v>9</v>
      </c>
      <c r="AY32" s="46" t="s">
        <v>9</v>
      </c>
    </row>
    <row r="33" spans="1:51" x14ac:dyDescent="0.5">
      <c r="A33" s="46" t="s">
        <v>102</v>
      </c>
      <c r="B33" s="46" t="s">
        <v>103</v>
      </c>
      <c r="C33" s="46" t="s">
        <v>68</v>
      </c>
      <c r="D33" s="46" t="s">
        <v>55</v>
      </c>
      <c r="E33" s="46" t="s">
        <v>104</v>
      </c>
      <c r="F33" s="46" t="s">
        <v>105</v>
      </c>
      <c r="G33" s="46" t="s">
        <v>9</v>
      </c>
      <c r="H33" s="46" t="s">
        <v>9</v>
      </c>
      <c r="I33" s="46" t="s">
        <v>9</v>
      </c>
      <c r="J33">
        <v>4</v>
      </c>
      <c r="K33" s="46" t="s">
        <v>58</v>
      </c>
      <c r="L33">
        <v>2</v>
      </c>
      <c r="M33">
        <v>70</v>
      </c>
      <c r="N33" s="46" t="s">
        <v>59</v>
      </c>
      <c r="O33" s="46" t="s">
        <v>9</v>
      </c>
      <c r="P33" s="46" t="s">
        <v>9</v>
      </c>
      <c r="Q33">
        <v>2</v>
      </c>
      <c r="T33">
        <v>1</v>
      </c>
      <c r="V33" s="46" t="s">
        <v>9</v>
      </c>
      <c r="X33" s="46" t="s">
        <v>9</v>
      </c>
      <c r="Y33" s="46" t="s">
        <v>9</v>
      </c>
      <c r="Z33">
        <v>3</v>
      </c>
      <c r="AA33" s="46" t="s">
        <v>9</v>
      </c>
      <c r="AB33" s="46" t="s">
        <v>9</v>
      </c>
      <c r="AC33" s="46" t="s">
        <v>9</v>
      </c>
      <c r="AD33" s="46" t="s">
        <v>59</v>
      </c>
      <c r="AE33" s="46" t="s">
        <v>9</v>
      </c>
      <c r="AF33" s="46" t="s">
        <v>9</v>
      </c>
      <c r="AG33" s="46" t="s">
        <v>9</v>
      </c>
      <c r="AH33" s="46" t="s">
        <v>9</v>
      </c>
      <c r="AI33" s="46" t="s">
        <v>9</v>
      </c>
      <c r="AJ33" s="46" t="s">
        <v>59</v>
      </c>
      <c r="AK33" s="46" t="s">
        <v>9</v>
      </c>
      <c r="AL33" s="46" t="s">
        <v>9</v>
      </c>
      <c r="AM33" s="46" t="s">
        <v>9</v>
      </c>
      <c r="AN33" s="46" t="s">
        <v>9</v>
      </c>
      <c r="AO33" s="46" t="s">
        <v>59</v>
      </c>
      <c r="AP33" s="46" t="s">
        <v>59</v>
      </c>
      <c r="AQ33" s="46" t="s">
        <v>59</v>
      </c>
      <c r="AR33" s="46" t="s">
        <v>9</v>
      </c>
      <c r="AS33" s="46" t="s">
        <v>9</v>
      </c>
      <c r="AT33" s="46" t="s">
        <v>9</v>
      </c>
      <c r="AU33" s="46" t="s">
        <v>9</v>
      </c>
      <c r="AV33" s="46" t="s">
        <v>9</v>
      </c>
      <c r="AW33" s="46" t="s">
        <v>59</v>
      </c>
      <c r="AX33" s="46" t="s">
        <v>9</v>
      </c>
      <c r="AY33" s="46" t="s">
        <v>9</v>
      </c>
    </row>
    <row r="34" spans="1:51" x14ac:dyDescent="0.5">
      <c r="A34" s="46" t="s">
        <v>237</v>
      </c>
      <c r="B34" s="46" t="s">
        <v>238</v>
      </c>
      <c r="C34" s="46" t="s">
        <v>1241</v>
      </c>
      <c r="D34" s="46" t="s">
        <v>55</v>
      </c>
      <c r="E34" s="46" t="s">
        <v>10</v>
      </c>
      <c r="F34" s="46" t="s">
        <v>239</v>
      </c>
      <c r="G34" s="46" t="s">
        <v>9</v>
      </c>
      <c r="H34" s="46" t="s">
        <v>59</v>
      </c>
      <c r="I34" s="46" t="s">
        <v>9</v>
      </c>
      <c r="J34">
        <v>2</v>
      </c>
      <c r="K34" s="46" t="s">
        <v>58</v>
      </c>
      <c r="L34">
        <v>5</v>
      </c>
      <c r="M34">
        <v>76</v>
      </c>
      <c r="N34" s="46" t="s">
        <v>9</v>
      </c>
      <c r="O34" s="46" t="s">
        <v>9</v>
      </c>
      <c r="P34" s="46" t="s">
        <v>59</v>
      </c>
      <c r="R34">
        <v>2</v>
      </c>
      <c r="V34" s="46" t="s">
        <v>9</v>
      </c>
      <c r="X34" s="46" t="s">
        <v>9</v>
      </c>
      <c r="Y34" s="46" t="s">
        <v>9</v>
      </c>
      <c r="Z34">
        <v>2</v>
      </c>
      <c r="AA34" s="46" t="s">
        <v>59</v>
      </c>
      <c r="AB34" s="46" t="s">
        <v>9</v>
      </c>
      <c r="AC34" s="46" t="s">
        <v>9</v>
      </c>
      <c r="AD34" s="46" t="s">
        <v>59</v>
      </c>
      <c r="AE34" s="46" t="s">
        <v>59</v>
      </c>
      <c r="AF34" s="46" t="s">
        <v>9</v>
      </c>
      <c r="AG34" s="46" t="s">
        <v>59</v>
      </c>
      <c r="AH34" s="46" t="s">
        <v>59</v>
      </c>
      <c r="AI34" s="46" t="s">
        <v>59</v>
      </c>
      <c r="AJ34" s="46" t="s">
        <v>9</v>
      </c>
      <c r="AK34" s="46" t="s">
        <v>9</v>
      </c>
      <c r="AL34" s="46" t="s">
        <v>9</v>
      </c>
      <c r="AM34" s="46" t="s">
        <v>9</v>
      </c>
      <c r="AN34" s="46" t="s">
        <v>9</v>
      </c>
      <c r="AO34" s="46" t="s">
        <v>9</v>
      </c>
      <c r="AP34" s="46" t="s">
        <v>59</v>
      </c>
      <c r="AQ34" s="46" t="s">
        <v>59</v>
      </c>
      <c r="AR34" s="46" t="s">
        <v>9</v>
      </c>
      <c r="AS34" s="46" t="s">
        <v>9</v>
      </c>
      <c r="AT34" s="46" t="s">
        <v>9</v>
      </c>
      <c r="AU34" s="46" t="s">
        <v>9</v>
      </c>
      <c r="AV34" s="46" t="s">
        <v>9</v>
      </c>
      <c r="AW34" s="46" t="s">
        <v>9</v>
      </c>
      <c r="AX34" s="46" t="s">
        <v>59</v>
      </c>
      <c r="AY34" s="46" t="s">
        <v>9</v>
      </c>
    </row>
    <row r="35" spans="1:51" x14ac:dyDescent="0.5">
      <c r="A35" s="46" t="s">
        <v>242</v>
      </c>
      <c r="B35" s="46" t="s">
        <v>243</v>
      </c>
      <c r="C35" s="46" t="s">
        <v>1241</v>
      </c>
      <c r="D35" s="46" t="s">
        <v>62</v>
      </c>
      <c r="E35" s="46" t="s">
        <v>131</v>
      </c>
      <c r="F35" s="46" t="s">
        <v>231</v>
      </c>
      <c r="G35" s="46" t="s">
        <v>9</v>
      </c>
      <c r="H35" s="46" t="s">
        <v>9</v>
      </c>
      <c r="I35" s="46" t="s">
        <v>9</v>
      </c>
      <c r="J35">
        <v>3</v>
      </c>
      <c r="K35" s="46" t="s">
        <v>97</v>
      </c>
      <c r="L35">
        <v>3</v>
      </c>
      <c r="M35">
        <v>64</v>
      </c>
      <c r="N35" s="46" t="s">
        <v>9</v>
      </c>
      <c r="O35" s="46" t="s">
        <v>59</v>
      </c>
      <c r="P35" s="46" t="s">
        <v>9</v>
      </c>
      <c r="V35" s="46" t="s">
        <v>9</v>
      </c>
      <c r="W35">
        <v>2</v>
      </c>
      <c r="X35" s="46" t="s">
        <v>9</v>
      </c>
      <c r="Y35" s="46" t="s">
        <v>9</v>
      </c>
      <c r="Z35">
        <v>2</v>
      </c>
      <c r="AA35" s="46" t="s">
        <v>59</v>
      </c>
      <c r="AB35" s="46" t="s">
        <v>9</v>
      </c>
      <c r="AC35" s="46" t="s">
        <v>9</v>
      </c>
      <c r="AD35" s="46" t="s">
        <v>59</v>
      </c>
      <c r="AE35" s="46" t="s">
        <v>59</v>
      </c>
      <c r="AF35" s="46" t="s">
        <v>9</v>
      </c>
      <c r="AG35" s="46" t="s">
        <v>9</v>
      </c>
      <c r="AH35" s="46" t="s">
        <v>9</v>
      </c>
      <c r="AI35" s="46" t="s">
        <v>9</v>
      </c>
      <c r="AJ35" s="46" t="s">
        <v>9</v>
      </c>
      <c r="AK35" s="46" t="s">
        <v>59</v>
      </c>
      <c r="AL35" s="46" t="s">
        <v>9</v>
      </c>
      <c r="AM35" s="46" t="s">
        <v>9</v>
      </c>
      <c r="AN35" s="46" t="s">
        <v>9</v>
      </c>
      <c r="AO35" s="46" t="s">
        <v>9</v>
      </c>
      <c r="AP35" s="46" t="s">
        <v>9</v>
      </c>
      <c r="AQ35" s="46" t="s">
        <v>59</v>
      </c>
      <c r="AR35" s="46" t="s">
        <v>59</v>
      </c>
      <c r="AS35" s="46" t="s">
        <v>9</v>
      </c>
      <c r="AT35" s="46" t="s">
        <v>59</v>
      </c>
      <c r="AU35" s="46" t="s">
        <v>59</v>
      </c>
      <c r="AV35" s="46" t="s">
        <v>9</v>
      </c>
      <c r="AW35" s="46" t="s">
        <v>9</v>
      </c>
      <c r="AX35" s="46" t="s">
        <v>9</v>
      </c>
      <c r="AY35" s="46" t="s">
        <v>59</v>
      </c>
    </row>
    <row r="36" spans="1:51" x14ac:dyDescent="0.5">
      <c r="A36" s="46" t="s">
        <v>247</v>
      </c>
      <c r="B36" s="46" t="s">
        <v>248</v>
      </c>
      <c r="C36" s="46" t="s">
        <v>100</v>
      </c>
      <c r="D36" s="46" t="s">
        <v>55</v>
      </c>
      <c r="E36" s="46" t="s">
        <v>9</v>
      </c>
      <c r="F36" s="46" t="s">
        <v>249</v>
      </c>
      <c r="G36" s="46" t="s">
        <v>9</v>
      </c>
      <c r="H36" s="46" t="s">
        <v>9</v>
      </c>
      <c r="I36" s="46" t="s">
        <v>9</v>
      </c>
      <c r="J36">
        <v>4</v>
      </c>
      <c r="K36" s="46" t="s">
        <v>85</v>
      </c>
      <c r="L36">
        <v>2</v>
      </c>
      <c r="M36">
        <v>8</v>
      </c>
      <c r="N36" s="46" t="s">
        <v>59</v>
      </c>
      <c r="O36" s="46" t="s">
        <v>59</v>
      </c>
      <c r="P36" s="46" t="s">
        <v>59</v>
      </c>
      <c r="V36" s="46" t="s">
        <v>9</v>
      </c>
      <c r="W36">
        <v>1</v>
      </c>
      <c r="X36" s="46" t="s">
        <v>9</v>
      </c>
      <c r="Y36" s="46" t="s">
        <v>9</v>
      </c>
      <c r="Z36">
        <v>1</v>
      </c>
      <c r="AA36" s="46" t="s">
        <v>59</v>
      </c>
      <c r="AB36" s="46" t="s">
        <v>9</v>
      </c>
      <c r="AC36" s="46" t="s">
        <v>9</v>
      </c>
      <c r="AD36" s="46" t="s">
        <v>59</v>
      </c>
      <c r="AE36" s="46" t="s">
        <v>9</v>
      </c>
      <c r="AF36" s="46" t="s">
        <v>59</v>
      </c>
      <c r="AG36" s="46" t="s">
        <v>9</v>
      </c>
      <c r="AH36" s="46" t="s">
        <v>9</v>
      </c>
      <c r="AI36" s="46" t="s">
        <v>9</v>
      </c>
      <c r="AJ36" s="46" t="s">
        <v>9</v>
      </c>
      <c r="AK36" s="46" t="s">
        <v>9</v>
      </c>
      <c r="AL36" s="46" t="s">
        <v>9</v>
      </c>
      <c r="AM36" s="46" t="s">
        <v>9</v>
      </c>
      <c r="AN36" s="46" t="s">
        <v>9</v>
      </c>
      <c r="AO36" s="46" t="s">
        <v>9</v>
      </c>
      <c r="AP36" s="46" t="s">
        <v>9</v>
      </c>
      <c r="AQ36" s="46" t="s">
        <v>9</v>
      </c>
      <c r="AR36" s="46" t="s">
        <v>59</v>
      </c>
      <c r="AS36" s="46" t="s">
        <v>59</v>
      </c>
      <c r="AT36" s="46" t="s">
        <v>9</v>
      </c>
      <c r="AU36" s="46" t="s">
        <v>9</v>
      </c>
      <c r="AV36" s="46" t="s">
        <v>9</v>
      </c>
      <c r="AW36" s="46" t="s">
        <v>9</v>
      </c>
      <c r="AX36" s="46" t="s">
        <v>9</v>
      </c>
      <c r="AY36" s="46" t="s">
        <v>59</v>
      </c>
    </row>
    <row r="37" spans="1:51" x14ac:dyDescent="0.5">
      <c r="A37" s="46" t="s">
        <v>251</v>
      </c>
      <c r="B37" s="46" t="s">
        <v>253</v>
      </c>
      <c r="C37" s="46" t="s">
        <v>1241</v>
      </c>
      <c r="D37" s="46" t="s">
        <v>55</v>
      </c>
      <c r="E37" s="46" t="s">
        <v>79</v>
      </c>
      <c r="F37" s="46" t="s">
        <v>80</v>
      </c>
      <c r="G37" s="46" t="s">
        <v>9</v>
      </c>
      <c r="H37" s="46" t="s">
        <v>9</v>
      </c>
      <c r="I37" s="46" t="s">
        <v>9</v>
      </c>
      <c r="J37">
        <v>9</v>
      </c>
      <c r="K37" s="46" t="s">
        <v>73</v>
      </c>
      <c r="L37">
        <v>2</v>
      </c>
      <c r="M37">
        <v>112</v>
      </c>
      <c r="N37" s="46" t="s">
        <v>9</v>
      </c>
      <c r="O37" s="46" t="s">
        <v>9</v>
      </c>
      <c r="P37" s="46" t="s">
        <v>59</v>
      </c>
      <c r="Q37">
        <v>1</v>
      </c>
      <c r="S37">
        <v>1</v>
      </c>
      <c r="U37">
        <v>1</v>
      </c>
      <c r="V37" s="46" t="s">
        <v>9</v>
      </c>
      <c r="X37" s="46" t="s">
        <v>9</v>
      </c>
      <c r="Y37" s="46" t="s">
        <v>9</v>
      </c>
      <c r="Z37">
        <v>3</v>
      </c>
      <c r="AA37" s="46" t="s">
        <v>59</v>
      </c>
      <c r="AB37" s="46" t="s">
        <v>9</v>
      </c>
      <c r="AC37" s="46" t="s">
        <v>9</v>
      </c>
      <c r="AD37" s="46" t="s">
        <v>59</v>
      </c>
      <c r="AE37" s="46" t="s">
        <v>9</v>
      </c>
      <c r="AF37" s="46" t="s">
        <v>9</v>
      </c>
      <c r="AG37" s="46" t="s">
        <v>9</v>
      </c>
      <c r="AH37" s="46" t="s">
        <v>9</v>
      </c>
      <c r="AI37" s="46" t="s">
        <v>9</v>
      </c>
      <c r="AJ37" s="46" t="s">
        <v>59</v>
      </c>
      <c r="AK37" s="46" t="s">
        <v>9</v>
      </c>
      <c r="AL37" s="46" t="s">
        <v>9</v>
      </c>
      <c r="AM37" s="46" t="s">
        <v>59</v>
      </c>
      <c r="AN37" s="46" t="s">
        <v>9</v>
      </c>
      <c r="AO37" s="46" t="s">
        <v>9</v>
      </c>
      <c r="AP37" s="46" t="s">
        <v>59</v>
      </c>
      <c r="AQ37" s="46" t="s">
        <v>9</v>
      </c>
      <c r="AR37" s="46" t="s">
        <v>9</v>
      </c>
      <c r="AS37" s="46" t="s">
        <v>9</v>
      </c>
      <c r="AT37" s="46" t="s">
        <v>59</v>
      </c>
      <c r="AU37" s="46" t="s">
        <v>9</v>
      </c>
      <c r="AV37" s="46" t="s">
        <v>59</v>
      </c>
      <c r="AW37" s="46" t="s">
        <v>9</v>
      </c>
      <c r="AX37" s="46" t="s">
        <v>59</v>
      </c>
      <c r="AY37" s="46" t="s">
        <v>9</v>
      </c>
    </row>
    <row r="38" spans="1:51" x14ac:dyDescent="0.5">
      <c r="A38" s="46" t="s">
        <v>108</v>
      </c>
      <c r="B38" s="46" t="s">
        <v>109</v>
      </c>
      <c r="C38" s="46" t="s">
        <v>68</v>
      </c>
      <c r="D38" s="46" t="s">
        <v>55</v>
      </c>
      <c r="E38" s="46" t="s">
        <v>104</v>
      </c>
      <c r="F38" s="46" t="s">
        <v>110</v>
      </c>
      <c r="G38" s="46" t="s">
        <v>9</v>
      </c>
      <c r="H38" s="46" t="s">
        <v>9</v>
      </c>
      <c r="I38" s="46" t="s">
        <v>9</v>
      </c>
      <c r="J38">
        <v>3</v>
      </c>
      <c r="K38" s="46" t="s">
        <v>65</v>
      </c>
      <c r="L38">
        <v>2</v>
      </c>
      <c r="M38">
        <v>102</v>
      </c>
      <c r="N38" s="46" t="s">
        <v>9</v>
      </c>
      <c r="O38" s="46" t="s">
        <v>9</v>
      </c>
      <c r="P38" s="46" t="s">
        <v>59</v>
      </c>
      <c r="Q38">
        <v>1</v>
      </c>
      <c r="V38" s="46" t="s">
        <v>9</v>
      </c>
      <c r="W38">
        <v>1</v>
      </c>
      <c r="X38" s="46" t="s">
        <v>9</v>
      </c>
      <c r="Y38" s="46" t="s">
        <v>9</v>
      </c>
      <c r="Z38">
        <v>2</v>
      </c>
      <c r="AA38" s="46" t="s">
        <v>59</v>
      </c>
      <c r="AB38" s="46" t="s">
        <v>9</v>
      </c>
      <c r="AC38" s="46" t="s">
        <v>9</v>
      </c>
      <c r="AD38" s="46" t="s">
        <v>59</v>
      </c>
      <c r="AE38" s="46" t="s">
        <v>59</v>
      </c>
      <c r="AF38" s="46" t="s">
        <v>9</v>
      </c>
      <c r="AG38" s="46" t="s">
        <v>9</v>
      </c>
      <c r="AH38" s="46" t="s">
        <v>9</v>
      </c>
      <c r="AI38" s="46" t="s">
        <v>9</v>
      </c>
      <c r="AJ38" s="46" t="s">
        <v>9</v>
      </c>
      <c r="AK38" s="46" t="s">
        <v>59</v>
      </c>
      <c r="AL38" s="46" t="s">
        <v>9</v>
      </c>
      <c r="AM38" s="46" t="s">
        <v>9</v>
      </c>
      <c r="AN38" s="46" t="s">
        <v>9</v>
      </c>
      <c r="AO38" s="46" t="s">
        <v>9</v>
      </c>
      <c r="AP38" s="46" t="s">
        <v>59</v>
      </c>
      <c r="AQ38" s="46" t="s">
        <v>9</v>
      </c>
      <c r="AR38" s="46" t="s">
        <v>59</v>
      </c>
      <c r="AS38" s="46" t="s">
        <v>9</v>
      </c>
      <c r="AT38" s="46" t="s">
        <v>9</v>
      </c>
      <c r="AU38" s="46" t="s">
        <v>9</v>
      </c>
      <c r="AV38" s="46" t="s">
        <v>9</v>
      </c>
      <c r="AW38" s="46" t="s">
        <v>9</v>
      </c>
      <c r="AX38" s="46" t="s">
        <v>59</v>
      </c>
      <c r="AY38" s="46" t="s">
        <v>9</v>
      </c>
    </row>
    <row r="39" spans="1:51" x14ac:dyDescent="0.5">
      <c r="A39" s="46" t="s">
        <v>256</v>
      </c>
      <c r="B39" s="46" t="s">
        <v>257</v>
      </c>
      <c r="C39" s="46" t="s">
        <v>1241</v>
      </c>
      <c r="D39" s="46" t="s">
        <v>83</v>
      </c>
      <c r="E39" s="46" t="s">
        <v>71</v>
      </c>
      <c r="F39" s="46" t="s">
        <v>258</v>
      </c>
      <c r="G39" s="46" t="s">
        <v>9</v>
      </c>
      <c r="H39" s="46" t="s">
        <v>9</v>
      </c>
      <c r="I39" s="46" t="s">
        <v>9</v>
      </c>
      <c r="J39">
        <v>4</v>
      </c>
      <c r="K39" s="46" t="s">
        <v>65</v>
      </c>
      <c r="L39">
        <v>2</v>
      </c>
      <c r="M39">
        <v>74</v>
      </c>
      <c r="N39" s="46" t="s">
        <v>9</v>
      </c>
      <c r="O39" s="46" t="s">
        <v>9</v>
      </c>
      <c r="P39" s="46" t="s">
        <v>59</v>
      </c>
      <c r="Q39">
        <v>2</v>
      </c>
      <c r="V39" s="46" t="s">
        <v>9</v>
      </c>
      <c r="X39" s="46" t="s">
        <v>9</v>
      </c>
      <c r="Y39" s="46" t="s">
        <v>9</v>
      </c>
      <c r="Z39">
        <v>2</v>
      </c>
      <c r="AA39" s="46" t="s">
        <v>59</v>
      </c>
      <c r="AB39" s="46" t="s">
        <v>9</v>
      </c>
      <c r="AC39" s="46" t="s">
        <v>9</v>
      </c>
      <c r="AD39" s="46" t="s">
        <v>59</v>
      </c>
      <c r="AE39" s="46" t="s">
        <v>9</v>
      </c>
      <c r="AF39" s="46" t="s">
        <v>9</v>
      </c>
      <c r="AG39" s="46" t="s">
        <v>9</v>
      </c>
      <c r="AH39" s="46" t="s">
        <v>9</v>
      </c>
      <c r="AI39" s="46" t="s">
        <v>9</v>
      </c>
      <c r="AJ39" s="46" t="s">
        <v>9</v>
      </c>
      <c r="AK39" s="46" t="s">
        <v>59</v>
      </c>
      <c r="AL39" s="46" t="s">
        <v>9</v>
      </c>
      <c r="AM39" s="46" t="s">
        <v>9</v>
      </c>
      <c r="AN39" s="46" t="s">
        <v>59</v>
      </c>
      <c r="AO39" s="46" t="s">
        <v>9</v>
      </c>
      <c r="AP39" s="46" t="s">
        <v>59</v>
      </c>
      <c r="AQ39" s="46" t="s">
        <v>9</v>
      </c>
      <c r="AR39" s="46" t="s">
        <v>9</v>
      </c>
      <c r="AS39" s="46" t="s">
        <v>9</v>
      </c>
      <c r="AT39" s="46" t="s">
        <v>9</v>
      </c>
      <c r="AU39" s="46" t="s">
        <v>9</v>
      </c>
      <c r="AV39" s="46" t="s">
        <v>9</v>
      </c>
      <c r="AW39" s="46" t="s">
        <v>9</v>
      </c>
      <c r="AX39" s="46" t="s">
        <v>59</v>
      </c>
      <c r="AY39" s="46" t="s">
        <v>9</v>
      </c>
    </row>
    <row r="40" spans="1:51" x14ac:dyDescent="0.5">
      <c r="A40" s="46" t="s">
        <v>114</v>
      </c>
      <c r="B40" s="46" t="s">
        <v>115</v>
      </c>
      <c r="C40" s="46" t="s">
        <v>68</v>
      </c>
      <c r="D40" s="46" t="s">
        <v>83</v>
      </c>
      <c r="E40" s="46" t="s">
        <v>116</v>
      </c>
      <c r="F40" s="46" t="s">
        <v>117</v>
      </c>
      <c r="G40" s="46" t="s">
        <v>9</v>
      </c>
      <c r="H40" s="46" t="s">
        <v>9</v>
      </c>
      <c r="I40" s="46" t="s">
        <v>59</v>
      </c>
      <c r="J40">
        <v>6</v>
      </c>
      <c r="K40" s="46" t="s">
        <v>65</v>
      </c>
      <c r="L40">
        <v>2</v>
      </c>
      <c r="M40">
        <v>76</v>
      </c>
      <c r="N40" s="46" t="s">
        <v>9</v>
      </c>
      <c r="O40" s="46" t="s">
        <v>9</v>
      </c>
      <c r="P40" s="46" t="s">
        <v>59</v>
      </c>
      <c r="Q40">
        <v>2</v>
      </c>
      <c r="R40">
        <v>1</v>
      </c>
      <c r="V40" s="46" t="s">
        <v>9</v>
      </c>
      <c r="X40" s="46" t="s">
        <v>9</v>
      </c>
      <c r="Y40" s="46" t="s">
        <v>9</v>
      </c>
      <c r="Z40">
        <v>3</v>
      </c>
      <c r="AA40" s="46" t="s">
        <v>59</v>
      </c>
      <c r="AB40" s="46" t="s">
        <v>9</v>
      </c>
      <c r="AC40" s="46" t="s">
        <v>9</v>
      </c>
      <c r="AD40" s="46" t="s">
        <v>59</v>
      </c>
      <c r="AE40" s="46" t="s">
        <v>9</v>
      </c>
      <c r="AF40" s="46" t="s">
        <v>9</v>
      </c>
      <c r="AG40" s="46" t="s">
        <v>9</v>
      </c>
      <c r="AH40" s="46" t="s">
        <v>59</v>
      </c>
      <c r="AI40" s="46" t="s">
        <v>9</v>
      </c>
      <c r="AJ40" s="46" t="s">
        <v>59</v>
      </c>
      <c r="AK40" s="46" t="s">
        <v>59</v>
      </c>
      <c r="AL40" s="46" t="s">
        <v>9</v>
      </c>
      <c r="AM40" s="46" t="s">
        <v>9</v>
      </c>
      <c r="AN40" s="46" t="s">
        <v>9</v>
      </c>
      <c r="AO40" s="46" t="s">
        <v>9</v>
      </c>
      <c r="AP40" s="46" t="s">
        <v>59</v>
      </c>
      <c r="AQ40" s="46" t="s">
        <v>9</v>
      </c>
      <c r="AR40" s="46" t="s">
        <v>9</v>
      </c>
      <c r="AS40" s="46" t="s">
        <v>9</v>
      </c>
      <c r="AT40" s="46" t="s">
        <v>9</v>
      </c>
      <c r="AU40" s="46" t="s">
        <v>9</v>
      </c>
      <c r="AV40" s="46" t="s">
        <v>9</v>
      </c>
      <c r="AW40" s="46" t="s">
        <v>9</v>
      </c>
      <c r="AX40" s="46" t="s">
        <v>59</v>
      </c>
      <c r="AY40" s="46" t="s">
        <v>9</v>
      </c>
    </row>
    <row r="41" spans="1:51" x14ac:dyDescent="0.5">
      <c r="A41" s="46" t="s">
        <v>120</v>
      </c>
      <c r="B41" s="46" t="s">
        <v>121</v>
      </c>
      <c r="C41" s="46" t="s">
        <v>68</v>
      </c>
      <c r="D41" s="46" t="s">
        <v>55</v>
      </c>
      <c r="E41" s="46" t="s">
        <v>71</v>
      </c>
      <c r="F41" s="46" t="s">
        <v>122</v>
      </c>
      <c r="G41" s="46" t="s">
        <v>9</v>
      </c>
      <c r="H41" s="46" t="s">
        <v>9</v>
      </c>
      <c r="I41" s="46" t="s">
        <v>9</v>
      </c>
      <c r="J41">
        <v>5</v>
      </c>
      <c r="K41" s="46" t="s">
        <v>65</v>
      </c>
      <c r="L41">
        <v>1</v>
      </c>
      <c r="M41">
        <v>120</v>
      </c>
      <c r="N41" s="46" t="s">
        <v>9</v>
      </c>
      <c r="O41" s="46" t="s">
        <v>9</v>
      </c>
      <c r="P41" s="46" t="s">
        <v>59</v>
      </c>
      <c r="S41">
        <v>2</v>
      </c>
      <c r="V41" s="46" t="s">
        <v>9</v>
      </c>
      <c r="X41" s="46" t="s">
        <v>9</v>
      </c>
      <c r="Y41" s="46" t="s">
        <v>9</v>
      </c>
      <c r="Z41">
        <v>2</v>
      </c>
      <c r="AA41" s="46" t="s">
        <v>59</v>
      </c>
      <c r="AB41" s="46" t="s">
        <v>9</v>
      </c>
      <c r="AC41" s="46" t="s">
        <v>9</v>
      </c>
      <c r="AD41" s="46" t="s">
        <v>59</v>
      </c>
      <c r="AE41" s="46" t="s">
        <v>9</v>
      </c>
      <c r="AF41" s="46" t="s">
        <v>9</v>
      </c>
      <c r="AG41" s="46" t="s">
        <v>9</v>
      </c>
      <c r="AH41" s="46" t="s">
        <v>9</v>
      </c>
      <c r="AI41" s="46" t="s">
        <v>9</v>
      </c>
      <c r="AJ41" s="46" t="s">
        <v>9</v>
      </c>
      <c r="AK41" s="46" t="s">
        <v>59</v>
      </c>
      <c r="AL41" s="46" t="s">
        <v>9</v>
      </c>
      <c r="AM41" s="46" t="s">
        <v>59</v>
      </c>
      <c r="AN41" s="46" t="s">
        <v>9</v>
      </c>
      <c r="AO41" s="46" t="s">
        <v>9</v>
      </c>
      <c r="AP41" s="46" t="s">
        <v>59</v>
      </c>
      <c r="AQ41" s="46" t="s">
        <v>9</v>
      </c>
      <c r="AR41" s="46" t="s">
        <v>9</v>
      </c>
      <c r="AS41" s="46" t="s">
        <v>9</v>
      </c>
      <c r="AT41" s="46" t="s">
        <v>9</v>
      </c>
      <c r="AU41" s="46" t="s">
        <v>9</v>
      </c>
      <c r="AV41" s="46" t="s">
        <v>9</v>
      </c>
      <c r="AW41" s="46" t="s">
        <v>9</v>
      </c>
      <c r="AX41" s="46" t="s">
        <v>59</v>
      </c>
      <c r="AY41" s="46" t="s">
        <v>9</v>
      </c>
    </row>
    <row r="42" spans="1:51" x14ac:dyDescent="0.5">
      <c r="A42" s="46" t="s">
        <v>268</v>
      </c>
      <c r="B42" s="46" t="s">
        <v>269</v>
      </c>
      <c r="C42" s="46" t="s">
        <v>1241</v>
      </c>
      <c r="D42" s="46" t="s">
        <v>55</v>
      </c>
      <c r="E42" s="46" t="s">
        <v>116</v>
      </c>
      <c r="F42" s="46" t="s">
        <v>209</v>
      </c>
      <c r="G42" s="46" t="s">
        <v>9</v>
      </c>
      <c r="H42" s="46" t="s">
        <v>9</v>
      </c>
      <c r="I42" s="46" t="s">
        <v>9</v>
      </c>
      <c r="J42">
        <v>4</v>
      </c>
      <c r="K42" s="46" t="s">
        <v>85</v>
      </c>
      <c r="L42">
        <v>3</v>
      </c>
      <c r="M42">
        <v>28</v>
      </c>
      <c r="N42" s="46" t="s">
        <v>59</v>
      </c>
      <c r="O42" s="46" t="s">
        <v>59</v>
      </c>
      <c r="P42" s="46" t="s">
        <v>59</v>
      </c>
      <c r="Q42">
        <v>1</v>
      </c>
      <c r="R42">
        <v>2</v>
      </c>
      <c r="V42" s="46" t="s">
        <v>9</v>
      </c>
      <c r="X42" s="46" t="s">
        <v>9</v>
      </c>
      <c r="Y42" s="46" t="s">
        <v>9</v>
      </c>
      <c r="Z42">
        <v>3</v>
      </c>
      <c r="AA42" s="46" t="s">
        <v>59</v>
      </c>
      <c r="AB42" s="46" t="s">
        <v>9</v>
      </c>
      <c r="AC42" s="46" t="s">
        <v>9</v>
      </c>
      <c r="AD42" s="46" t="s">
        <v>59</v>
      </c>
      <c r="AE42" s="46" t="s">
        <v>9</v>
      </c>
      <c r="AF42" s="46" t="s">
        <v>59</v>
      </c>
      <c r="AG42" s="46" t="s">
        <v>9</v>
      </c>
      <c r="AH42" s="46" t="s">
        <v>59</v>
      </c>
      <c r="AI42" s="46" t="s">
        <v>9</v>
      </c>
      <c r="AJ42" s="46" t="s">
        <v>59</v>
      </c>
      <c r="AK42" s="46" t="s">
        <v>9</v>
      </c>
      <c r="AL42" s="46" t="s">
        <v>9</v>
      </c>
      <c r="AM42" s="46" t="s">
        <v>9</v>
      </c>
      <c r="AN42" s="46" t="s">
        <v>9</v>
      </c>
      <c r="AO42" s="46" t="s">
        <v>9</v>
      </c>
      <c r="AP42" s="46" t="s">
        <v>9</v>
      </c>
      <c r="AQ42" s="46" t="s">
        <v>9</v>
      </c>
      <c r="AR42" s="46" t="s">
        <v>9</v>
      </c>
      <c r="AS42" s="46" t="s">
        <v>59</v>
      </c>
      <c r="AT42" s="46" t="s">
        <v>9</v>
      </c>
      <c r="AU42" s="46" t="s">
        <v>9</v>
      </c>
      <c r="AV42" s="46" t="s">
        <v>9</v>
      </c>
      <c r="AW42" s="46" t="s">
        <v>9</v>
      </c>
      <c r="AX42" s="46" t="s">
        <v>9</v>
      </c>
      <c r="AY42" s="46" t="s">
        <v>59</v>
      </c>
    </row>
    <row r="43" spans="1:51" x14ac:dyDescent="0.5">
      <c r="A43" s="46" t="s">
        <v>272</v>
      </c>
      <c r="B43" s="46" t="s">
        <v>273</v>
      </c>
      <c r="C43" s="46" t="s">
        <v>1241</v>
      </c>
      <c r="D43" s="46" t="s">
        <v>55</v>
      </c>
      <c r="E43" s="46" t="s">
        <v>56</v>
      </c>
      <c r="F43" s="46" t="s">
        <v>57</v>
      </c>
      <c r="G43" s="46" t="s">
        <v>9</v>
      </c>
      <c r="H43" s="46" t="s">
        <v>9</v>
      </c>
      <c r="I43" s="46" t="s">
        <v>9</v>
      </c>
      <c r="J43">
        <v>3</v>
      </c>
      <c r="K43" s="46" t="s">
        <v>85</v>
      </c>
      <c r="L43">
        <v>2</v>
      </c>
      <c r="M43">
        <v>41</v>
      </c>
      <c r="N43" s="46" t="s">
        <v>59</v>
      </c>
      <c r="O43" s="46" t="s">
        <v>9</v>
      </c>
      <c r="P43" s="46" t="s">
        <v>9</v>
      </c>
      <c r="R43">
        <v>1</v>
      </c>
      <c r="V43" s="46" t="s">
        <v>9</v>
      </c>
      <c r="W43">
        <v>1</v>
      </c>
      <c r="X43" s="46" t="s">
        <v>9</v>
      </c>
      <c r="Y43" s="46" t="s">
        <v>9</v>
      </c>
      <c r="Z43">
        <v>2</v>
      </c>
      <c r="AA43" s="46" t="s">
        <v>9</v>
      </c>
      <c r="AB43" s="46" t="s">
        <v>9</v>
      </c>
      <c r="AC43" s="46" t="s">
        <v>9</v>
      </c>
      <c r="AD43" s="46" t="s">
        <v>59</v>
      </c>
      <c r="AE43" s="46" t="s">
        <v>59</v>
      </c>
      <c r="AF43" s="46" t="s">
        <v>9</v>
      </c>
      <c r="AG43" s="46" t="s">
        <v>9</v>
      </c>
      <c r="AH43" s="46" t="s">
        <v>59</v>
      </c>
      <c r="AI43" s="46" t="s">
        <v>9</v>
      </c>
      <c r="AJ43" s="46" t="s">
        <v>9</v>
      </c>
      <c r="AK43" s="46" t="s">
        <v>9</v>
      </c>
      <c r="AL43" s="46" t="s">
        <v>9</v>
      </c>
      <c r="AM43" s="46" t="s">
        <v>9</v>
      </c>
      <c r="AN43" s="46" t="s">
        <v>9</v>
      </c>
      <c r="AO43" s="46" t="s">
        <v>59</v>
      </c>
      <c r="AP43" s="46" t="s">
        <v>9</v>
      </c>
      <c r="AQ43" s="46" t="s">
        <v>9</v>
      </c>
      <c r="AR43" s="46" t="s">
        <v>59</v>
      </c>
      <c r="AS43" s="46" t="s">
        <v>9</v>
      </c>
      <c r="AT43" s="46" t="s">
        <v>9</v>
      </c>
      <c r="AU43" s="46" t="s">
        <v>9</v>
      </c>
      <c r="AV43" s="46" t="s">
        <v>9</v>
      </c>
      <c r="AW43" s="46" t="s">
        <v>9</v>
      </c>
      <c r="AX43" s="46" t="s">
        <v>9</v>
      </c>
      <c r="AY43" s="46" t="s">
        <v>59</v>
      </c>
    </row>
    <row r="44" spans="1:51" x14ac:dyDescent="0.5">
      <c r="A44" s="46" t="s">
        <v>276</v>
      </c>
      <c r="B44" s="46" t="s">
        <v>277</v>
      </c>
      <c r="C44" s="46" t="s">
        <v>1241</v>
      </c>
      <c r="D44" s="46" t="s">
        <v>55</v>
      </c>
      <c r="E44" s="46" t="s">
        <v>79</v>
      </c>
      <c r="F44" s="46" t="s">
        <v>278</v>
      </c>
      <c r="G44" s="46" t="s">
        <v>9</v>
      </c>
      <c r="H44" s="46" t="s">
        <v>9</v>
      </c>
      <c r="I44" s="46" t="s">
        <v>9</v>
      </c>
      <c r="J44">
        <v>1</v>
      </c>
      <c r="K44" s="46" t="s">
        <v>85</v>
      </c>
      <c r="L44">
        <v>3</v>
      </c>
      <c r="M44">
        <v>15</v>
      </c>
      <c r="N44" s="46" t="s">
        <v>59</v>
      </c>
      <c r="O44" s="46" t="s">
        <v>9</v>
      </c>
      <c r="P44" s="46" t="s">
        <v>9</v>
      </c>
      <c r="Q44">
        <v>1</v>
      </c>
      <c r="V44" s="46" t="s">
        <v>9</v>
      </c>
      <c r="X44" s="46" t="s">
        <v>9</v>
      </c>
      <c r="Y44" s="46" t="s">
        <v>9</v>
      </c>
      <c r="Z44">
        <v>1</v>
      </c>
      <c r="AA44" s="46" t="s">
        <v>9</v>
      </c>
      <c r="AB44" s="46" t="s">
        <v>9</v>
      </c>
      <c r="AC44" s="46" t="s">
        <v>9</v>
      </c>
      <c r="AD44" s="46" t="s">
        <v>59</v>
      </c>
      <c r="AE44" s="46" t="s">
        <v>59</v>
      </c>
      <c r="AF44" s="46" t="s">
        <v>9</v>
      </c>
      <c r="AG44" s="46" t="s">
        <v>9</v>
      </c>
      <c r="AH44" s="46" t="s">
        <v>9</v>
      </c>
      <c r="AI44" s="46" t="s">
        <v>9</v>
      </c>
      <c r="AJ44" s="46" t="s">
        <v>9</v>
      </c>
      <c r="AK44" s="46" t="s">
        <v>9</v>
      </c>
      <c r="AL44" s="46" t="s">
        <v>9</v>
      </c>
      <c r="AM44" s="46" t="s">
        <v>9</v>
      </c>
      <c r="AN44" s="46" t="s">
        <v>59</v>
      </c>
      <c r="AO44" s="46" t="s">
        <v>59</v>
      </c>
      <c r="AP44" s="46" t="s">
        <v>9</v>
      </c>
      <c r="AQ44" s="46" t="s">
        <v>9</v>
      </c>
      <c r="AR44" s="46" t="s">
        <v>9</v>
      </c>
      <c r="AS44" s="46" t="s">
        <v>59</v>
      </c>
      <c r="AT44" s="46" t="s">
        <v>9</v>
      </c>
      <c r="AU44" s="46" t="s">
        <v>9</v>
      </c>
      <c r="AV44" s="46" t="s">
        <v>9</v>
      </c>
      <c r="AW44" s="46" t="s">
        <v>9</v>
      </c>
      <c r="AX44" s="46" t="s">
        <v>9</v>
      </c>
      <c r="AY44" s="46" t="s">
        <v>59</v>
      </c>
    </row>
    <row r="45" spans="1:51" x14ac:dyDescent="0.5">
      <c r="A45" s="46" t="s">
        <v>282</v>
      </c>
      <c r="B45" s="46" t="s">
        <v>283</v>
      </c>
      <c r="C45" s="46" t="s">
        <v>1241</v>
      </c>
      <c r="D45" s="46" t="s">
        <v>9</v>
      </c>
      <c r="E45" s="46" t="s">
        <v>9</v>
      </c>
      <c r="F45" s="46" t="s">
        <v>9</v>
      </c>
      <c r="G45" s="46" t="s">
        <v>9</v>
      </c>
      <c r="H45" s="46" t="s">
        <v>9</v>
      </c>
      <c r="I45" s="46" t="s">
        <v>9</v>
      </c>
      <c r="J45">
        <v>8</v>
      </c>
      <c r="K45" s="46" t="s">
        <v>85</v>
      </c>
      <c r="L45">
        <v>2</v>
      </c>
      <c r="M45">
        <v>20</v>
      </c>
      <c r="N45" s="46" t="s">
        <v>59</v>
      </c>
      <c r="O45" s="46" t="s">
        <v>59</v>
      </c>
      <c r="P45" s="46" t="s">
        <v>9</v>
      </c>
      <c r="Q45">
        <v>2</v>
      </c>
      <c r="V45" s="46" t="s">
        <v>9</v>
      </c>
      <c r="X45" s="46" t="s">
        <v>9</v>
      </c>
      <c r="Y45" s="46" t="s">
        <v>9</v>
      </c>
      <c r="Z45">
        <v>2</v>
      </c>
      <c r="AA45" s="46" t="s">
        <v>59</v>
      </c>
      <c r="AB45" s="46" t="s">
        <v>9</v>
      </c>
      <c r="AC45" s="46" t="s">
        <v>9</v>
      </c>
      <c r="AD45" s="46" t="s">
        <v>59</v>
      </c>
      <c r="AE45" s="46" t="s">
        <v>9</v>
      </c>
      <c r="AF45" s="46" t="s">
        <v>59</v>
      </c>
      <c r="AG45" s="46" t="s">
        <v>9</v>
      </c>
      <c r="AH45" s="46" t="s">
        <v>9</v>
      </c>
      <c r="AI45" s="46" t="s">
        <v>9</v>
      </c>
      <c r="AJ45" s="46" t="s">
        <v>9</v>
      </c>
      <c r="AK45" s="46" t="s">
        <v>9</v>
      </c>
      <c r="AL45" s="46" t="s">
        <v>9</v>
      </c>
      <c r="AM45" s="46" t="s">
        <v>9</v>
      </c>
      <c r="AN45" s="46" t="s">
        <v>59</v>
      </c>
      <c r="AO45" s="46" t="s">
        <v>9</v>
      </c>
      <c r="AP45" s="46" t="s">
        <v>9</v>
      </c>
      <c r="AQ45" s="46" t="s">
        <v>9</v>
      </c>
      <c r="AR45" s="46" t="s">
        <v>9</v>
      </c>
      <c r="AS45" s="46" t="s">
        <v>59</v>
      </c>
      <c r="AT45" s="46" t="s">
        <v>9</v>
      </c>
      <c r="AU45" s="46" t="s">
        <v>9</v>
      </c>
      <c r="AV45" s="46" t="s">
        <v>9</v>
      </c>
      <c r="AW45" s="46" t="s">
        <v>9</v>
      </c>
      <c r="AX45" s="46" t="s">
        <v>9</v>
      </c>
      <c r="AY45" s="46" t="s">
        <v>59</v>
      </c>
    </row>
    <row r="46" spans="1:51" x14ac:dyDescent="0.5">
      <c r="A46" s="46" t="s">
        <v>126</v>
      </c>
      <c r="B46" s="46" t="s">
        <v>127</v>
      </c>
      <c r="C46" s="46" t="s">
        <v>68</v>
      </c>
      <c r="D46" s="46" t="s">
        <v>55</v>
      </c>
      <c r="E46" s="46" t="s">
        <v>104</v>
      </c>
      <c r="F46" s="46" t="s">
        <v>128</v>
      </c>
      <c r="G46" s="46" t="s">
        <v>9</v>
      </c>
      <c r="H46" s="46" t="s">
        <v>9</v>
      </c>
      <c r="I46" s="46" t="s">
        <v>9</v>
      </c>
      <c r="J46">
        <v>7</v>
      </c>
      <c r="K46" s="46" t="s">
        <v>65</v>
      </c>
      <c r="L46">
        <v>5</v>
      </c>
      <c r="M46">
        <v>22</v>
      </c>
      <c r="N46" s="46" t="s">
        <v>9</v>
      </c>
      <c r="O46" s="46" t="s">
        <v>59</v>
      </c>
      <c r="P46" s="46" t="s">
        <v>59</v>
      </c>
      <c r="Q46">
        <v>1</v>
      </c>
      <c r="R46">
        <v>1</v>
      </c>
      <c r="T46">
        <v>1</v>
      </c>
      <c r="V46" s="46" t="s">
        <v>9</v>
      </c>
      <c r="X46" s="46" t="s">
        <v>9</v>
      </c>
      <c r="Y46" s="46" t="s">
        <v>9</v>
      </c>
      <c r="Z46">
        <v>3</v>
      </c>
      <c r="AA46" s="46" t="s">
        <v>59</v>
      </c>
      <c r="AB46" s="46" t="s">
        <v>9</v>
      </c>
      <c r="AC46" s="46" t="s">
        <v>9</v>
      </c>
      <c r="AD46" s="46" t="s">
        <v>59</v>
      </c>
      <c r="AE46" s="46" t="s">
        <v>9</v>
      </c>
      <c r="AF46" s="46" t="s">
        <v>59</v>
      </c>
      <c r="AG46" s="46" t="s">
        <v>9</v>
      </c>
      <c r="AH46" s="46" t="s">
        <v>59</v>
      </c>
      <c r="AI46" s="46" t="s">
        <v>9</v>
      </c>
      <c r="AJ46" s="46" t="s">
        <v>59</v>
      </c>
      <c r="AK46" s="46" t="s">
        <v>59</v>
      </c>
      <c r="AL46" s="46" t="s">
        <v>9</v>
      </c>
      <c r="AM46" s="46" t="s">
        <v>9</v>
      </c>
      <c r="AN46" s="46" t="s">
        <v>9</v>
      </c>
      <c r="AO46" s="46" t="s">
        <v>9</v>
      </c>
      <c r="AP46" s="46" t="s">
        <v>9</v>
      </c>
      <c r="AQ46" s="46" t="s">
        <v>9</v>
      </c>
      <c r="AR46" s="46" t="s">
        <v>9</v>
      </c>
      <c r="AS46" s="46" t="s">
        <v>59</v>
      </c>
      <c r="AT46" s="46" t="s">
        <v>9</v>
      </c>
      <c r="AU46" s="46" t="s">
        <v>9</v>
      </c>
      <c r="AV46" s="46" t="s">
        <v>9</v>
      </c>
      <c r="AW46" s="46" t="s">
        <v>59</v>
      </c>
      <c r="AX46" s="46" t="s">
        <v>9</v>
      </c>
      <c r="AY46" s="46" t="s">
        <v>9</v>
      </c>
    </row>
    <row r="47" spans="1:51" x14ac:dyDescent="0.5">
      <c r="A47" s="46" t="s">
        <v>290</v>
      </c>
      <c r="B47" s="46" t="s">
        <v>291</v>
      </c>
      <c r="C47" s="46" t="s">
        <v>1241</v>
      </c>
      <c r="D47" s="46" t="s">
        <v>83</v>
      </c>
      <c r="E47" s="46" t="s">
        <v>63</v>
      </c>
      <c r="F47" s="46" t="s">
        <v>292</v>
      </c>
      <c r="G47" s="46" t="s">
        <v>9</v>
      </c>
      <c r="H47" s="46" t="s">
        <v>9</v>
      </c>
      <c r="I47" s="46" t="s">
        <v>9</v>
      </c>
      <c r="J47">
        <v>4</v>
      </c>
      <c r="K47" s="46" t="s">
        <v>65</v>
      </c>
      <c r="L47">
        <v>3</v>
      </c>
      <c r="M47">
        <v>30</v>
      </c>
      <c r="N47" s="46" t="s">
        <v>9</v>
      </c>
      <c r="O47" s="46" t="s">
        <v>59</v>
      </c>
      <c r="P47" s="46" t="s">
        <v>9</v>
      </c>
      <c r="Q47">
        <v>1</v>
      </c>
      <c r="R47">
        <v>2</v>
      </c>
      <c r="V47" s="46" t="s">
        <v>9</v>
      </c>
      <c r="X47" s="46" t="s">
        <v>9</v>
      </c>
      <c r="Y47" s="46" t="s">
        <v>9</v>
      </c>
      <c r="Z47">
        <v>3</v>
      </c>
      <c r="AA47" s="46" t="s">
        <v>9</v>
      </c>
      <c r="AB47" s="46" t="s">
        <v>9</v>
      </c>
      <c r="AC47" s="46" t="s">
        <v>9</v>
      </c>
      <c r="AD47" s="46" t="s">
        <v>9</v>
      </c>
      <c r="AE47" s="46" t="s">
        <v>9</v>
      </c>
      <c r="AF47" s="46" t="s">
        <v>9</v>
      </c>
      <c r="AG47" s="46" t="s">
        <v>9</v>
      </c>
      <c r="AH47" s="46" t="s">
        <v>59</v>
      </c>
      <c r="AI47" s="46" t="s">
        <v>9</v>
      </c>
      <c r="AJ47" s="46" t="s">
        <v>59</v>
      </c>
      <c r="AK47" s="46" t="s">
        <v>59</v>
      </c>
      <c r="AL47" s="46" t="s">
        <v>9</v>
      </c>
      <c r="AM47" s="46" t="s">
        <v>9</v>
      </c>
      <c r="AN47" s="46" t="s">
        <v>9</v>
      </c>
      <c r="AO47" s="46" t="s">
        <v>9</v>
      </c>
      <c r="AP47" s="46" t="s">
        <v>9</v>
      </c>
      <c r="AQ47" s="46" t="s">
        <v>9</v>
      </c>
      <c r="AR47" s="46" t="s">
        <v>9</v>
      </c>
      <c r="AS47" s="46" t="s">
        <v>59</v>
      </c>
      <c r="AT47" s="46" t="s">
        <v>9</v>
      </c>
      <c r="AU47" s="46" t="s">
        <v>59</v>
      </c>
      <c r="AV47" s="46" t="s">
        <v>9</v>
      </c>
      <c r="AW47" s="46" t="s">
        <v>9</v>
      </c>
      <c r="AX47" s="46" t="s">
        <v>9</v>
      </c>
      <c r="AY47" s="46" t="s">
        <v>9</v>
      </c>
    </row>
    <row r="48" spans="1:51" x14ac:dyDescent="0.5">
      <c r="A48" s="46" t="s">
        <v>133</v>
      </c>
      <c r="B48" s="46" t="s">
        <v>134</v>
      </c>
      <c r="C48" s="46" t="s">
        <v>68</v>
      </c>
      <c r="D48" s="46" t="s">
        <v>83</v>
      </c>
      <c r="E48" s="46" t="s">
        <v>135</v>
      </c>
      <c r="F48" s="46" t="s">
        <v>136</v>
      </c>
      <c r="G48" s="46" t="s">
        <v>59</v>
      </c>
      <c r="H48" s="46" t="s">
        <v>9</v>
      </c>
      <c r="I48" s="46" t="s">
        <v>9</v>
      </c>
      <c r="J48">
        <v>8</v>
      </c>
      <c r="K48" s="46" t="s">
        <v>73</v>
      </c>
      <c r="L48">
        <v>1</v>
      </c>
      <c r="M48">
        <v>160</v>
      </c>
      <c r="N48" s="46" t="s">
        <v>59</v>
      </c>
      <c r="O48" s="46" t="s">
        <v>59</v>
      </c>
      <c r="P48" s="46" t="s">
        <v>59</v>
      </c>
      <c r="U48">
        <v>3</v>
      </c>
      <c r="V48" s="46" t="s">
        <v>9</v>
      </c>
      <c r="X48" s="46" t="s">
        <v>9</v>
      </c>
      <c r="Y48" s="46" t="s">
        <v>59</v>
      </c>
      <c r="Z48">
        <v>3</v>
      </c>
      <c r="AA48" s="46" t="s">
        <v>9</v>
      </c>
      <c r="AB48" s="46" t="s">
        <v>9</v>
      </c>
      <c r="AC48" s="46" t="s">
        <v>59</v>
      </c>
      <c r="AD48" s="46" t="s">
        <v>9</v>
      </c>
      <c r="AE48" s="46" t="s">
        <v>9</v>
      </c>
      <c r="AF48" s="46" t="s">
        <v>59</v>
      </c>
      <c r="AG48" s="46" t="s">
        <v>9</v>
      </c>
      <c r="AH48" s="46" t="s">
        <v>9</v>
      </c>
      <c r="AI48" s="46" t="s">
        <v>59</v>
      </c>
      <c r="AJ48" s="46" t="s">
        <v>59</v>
      </c>
      <c r="AK48" s="46" t="s">
        <v>9</v>
      </c>
      <c r="AL48" s="46" t="s">
        <v>59</v>
      </c>
      <c r="AM48" s="46" t="s">
        <v>9</v>
      </c>
      <c r="AN48" s="46" t="s">
        <v>9</v>
      </c>
      <c r="AO48" s="46" t="s">
        <v>9</v>
      </c>
      <c r="AP48" s="46" t="s">
        <v>59</v>
      </c>
      <c r="AQ48" s="46" t="s">
        <v>9</v>
      </c>
      <c r="AR48" s="46" t="s">
        <v>9</v>
      </c>
      <c r="AS48" s="46" t="s">
        <v>9</v>
      </c>
      <c r="AT48" s="46" t="s">
        <v>59</v>
      </c>
      <c r="AU48" s="46" t="s">
        <v>9</v>
      </c>
      <c r="AV48" s="46" t="s">
        <v>59</v>
      </c>
      <c r="AW48" s="46" t="s">
        <v>9</v>
      </c>
      <c r="AX48" s="46" t="s">
        <v>9</v>
      </c>
      <c r="AY48" s="46" t="s">
        <v>9</v>
      </c>
    </row>
    <row r="49" spans="1:51" x14ac:dyDescent="0.5">
      <c r="A49" s="46" t="s">
        <v>299</v>
      </c>
      <c r="B49" s="46" t="s">
        <v>300</v>
      </c>
      <c r="C49" s="46" t="s">
        <v>100</v>
      </c>
      <c r="D49" s="46" t="s">
        <v>83</v>
      </c>
      <c r="E49" s="46" t="s">
        <v>9</v>
      </c>
      <c r="F49" s="46" t="s">
        <v>301</v>
      </c>
      <c r="G49" s="46" t="s">
        <v>9</v>
      </c>
      <c r="H49" s="46" t="s">
        <v>9</v>
      </c>
      <c r="I49" s="46" t="s">
        <v>9</v>
      </c>
      <c r="J49">
        <v>3</v>
      </c>
      <c r="K49" s="46" t="s">
        <v>65</v>
      </c>
      <c r="L49">
        <v>2</v>
      </c>
      <c r="M49">
        <v>114</v>
      </c>
      <c r="N49" s="46" t="s">
        <v>9</v>
      </c>
      <c r="O49" s="46" t="s">
        <v>9</v>
      </c>
      <c r="P49" s="46" t="s">
        <v>59</v>
      </c>
      <c r="R49">
        <v>1</v>
      </c>
      <c r="V49" s="46" t="s">
        <v>9</v>
      </c>
      <c r="W49">
        <v>1</v>
      </c>
      <c r="X49" s="46" t="s">
        <v>9</v>
      </c>
      <c r="Y49" s="46" t="s">
        <v>9</v>
      </c>
      <c r="Z49">
        <v>2</v>
      </c>
      <c r="AA49" s="46" t="s">
        <v>9</v>
      </c>
      <c r="AB49" s="46" t="s">
        <v>9</v>
      </c>
      <c r="AC49" s="46" t="s">
        <v>9</v>
      </c>
      <c r="AD49" s="46" t="s">
        <v>9</v>
      </c>
      <c r="AE49" s="46" t="s">
        <v>59</v>
      </c>
      <c r="AF49" s="46" t="s">
        <v>9</v>
      </c>
      <c r="AG49" s="46" t="s">
        <v>9</v>
      </c>
      <c r="AH49" s="46" t="s">
        <v>59</v>
      </c>
      <c r="AI49" s="46" t="s">
        <v>9</v>
      </c>
      <c r="AJ49" s="46" t="s">
        <v>9</v>
      </c>
      <c r="AK49" s="46" t="s">
        <v>59</v>
      </c>
      <c r="AL49" s="46" t="s">
        <v>9</v>
      </c>
      <c r="AM49" s="46" t="s">
        <v>9</v>
      </c>
      <c r="AN49" s="46" t="s">
        <v>9</v>
      </c>
      <c r="AO49" s="46" t="s">
        <v>9</v>
      </c>
      <c r="AP49" s="46" t="s">
        <v>59</v>
      </c>
      <c r="AQ49" s="46" t="s">
        <v>9</v>
      </c>
      <c r="AR49" s="46" t="s">
        <v>59</v>
      </c>
      <c r="AS49" s="46" t="s">
        <v>9</v>
      </c>
      <c r="AT49" s="46" t="s">
        <v>9</v>
      </c>
      <c r="AU49" s="46" t="s">
        <v>9</v>
      </c>
      <c r="AV49" s="46" t="s">
        <v>9</v>
      </c>
      <c r="AW49" s="46" t="s">
        <v>9</v>
      </c>
      <c r="AX49" s="46" t="s">
        <v>59</v>
      </c>
      <c r="AY49" s="46" t="s">
        <v>9</v>
      </c>
    </row>
    <row r="50" spans="1:51" x14ac:dyDescent="0.5">
      <c r="A50" s="46" t="s">
        <v>305</v>
      </c>
      <c r="B50" s="46" t="s">
        <v>306</v>
      </c>
      <c r="C50" s="46" t="s">
        <v>1241</v>
      </c>
      <c r="D50" s="46" t="s">
        <v>55</v>
      </c>
      <c r="E50" s="46" t="s">
        <v>10</v>
      </c>
      <c r="F50" s="46" t="s">
        <v>309</v>
      </c>
      <c r="G50" s="46" t="s">
        <v>9</v>
      </c>
      <c r="H50" s="46" t="s">
        <v>59</v>
      </c>
      <c r="I50" s="46" t="s">
        <v>9</v>
      </c>
      <c r="J50">
        <v>3</v>
      </c>
      <c r="K50" s="46" t="s">
        <v>85</v>
      </c>
      <c r="L50">
        <v>3</v>
      </c>
      <c r="M50">
        <v>41</v>
      </c>
      <c r="N50" s="46" t="s">
        <v>9</v>
      </c>
      <c r="O50" s="46" t="s">
        <v>59</v>
      </c>
      <c r="P50" s="46" t="s">
        <v>9</v>
      </c>
      <c r="R50">
        <v>1</v>
      </c>
      <c r="V50" s="46" t="s">
        <v>9</v>
      </c>
      <c r="W50">
        <v>1</v>
      </c>
      <c r="X50" s="46" t="s">
        <v>9</v>
      </c>
      <c r="Y50" s="46" t="s">
        <v>9</v>
      </c>
      <c r="Z50">
        <v>2</v>
      </c>
      <c r="AA50" s="46" t="s">
        <v>9</v>
      </c>
      <c r="AB50" s="46" t="s">
        <v>9</v>
      </c>
      <c r="AC50" s="46" t="s">
        <v>59</v>
      </c>
      <c r="AD50" s="46" t="s">
        <v>59</v>
      </c>
      <c r="AE50" s="46" t="s">
        <v>59</v>
      </c>
      <c r="AF50" s="46" t="s">
        <v>9</v>
      </c>
      <c r="AG50" s="46" t="s">
        <v>59</v>
      </c>
      <c r="AH50" s="46" t="s">
        <v>59</v>
      </c>
      <c r="AI50" s="46" t="s">
        <v>59</v>
      </c>
      <c r="AJ50" s="46" t="s">
        <v>9</v>
      </c>
      <c r="AK50" s="46" t="s">
        <v>9</v>
      </c>
      <c r="AL50" s="46" t="s">
        <v>9</v>
      </c>
      <c r="AM50" s="46" t="s">
        <v>9</v>
      </c>
      <c r="AN50" s="46" t="s">
        <v>9</v>
      </c>
      <c r="AO50" s="46" t="s">
        <v>9</v>
      </c>
      <c r="AP50" s="46" t="s">
        <v>9</v>
      </c>
      <c r="AQ50" s="46" t="s">
        <v>9</v>
      </c>
      <c r="AR50" s="46" t="s">
        <v>59</v>
      </c>
      <c r="AS50" s="46" t="s">
        <v>9</v>
      </c>
      <c r="AT50" s="46" t="s">
        <v>9</v>
      </c>
      <c r="AU50" s="46" t="s">
        <v>59</v>
      </c>
      <c r="AV50" s="46" t="s">
        <v>9</v>
      </c>
      <c r="AW50" s="46" t="s">
        <v>9</v>
      </c>
      <c r="AX50" s="46" t="s">
        <v>9</v>
      </c>
      <c r="AY50" s="46" t="s">
        <v>59</v>
      </c>
    </row>
    <row r="51" spans="1:51" x14ac:dyDescent="0.5">
      <c r="A51" s="46" t="s">
        <v>311</v>
      </c>
      <c r="B51" s="46" t="s">
        <v>312</v>
      </c>
      <c r="C51" s="46" t="s">
        <v>100</v>
      </c>
      <c r="D51" s="46" t="s">
        <v>55</v>
      </c>
      <c r="E51" s="46" t="s">
        <v>9</v>
      </c>
      <c r="F51" s="46" t="s">
        <v>316</v>
      </c>
      <c r="G51" s="46" t="s">
        <v>59</v>
      </c>
      <c r="H51" s="46" t="s">
        <v>9</v>
      </c>
      <c r="I51" s="46" t="s">
        <v>9</v>
      </c>
      <c r="J51">
        <v>4</v>
      </c>
      <c r="K51" s="46" t="s">
        <v>73</v>
      </c>
      <c r="L51">
        <v>2</v>
      </c>
      <c r="M51">
        <v>85</v>
      </c>
      <c r="N51" s="46" t="s">
        <v>59</v>
      </c>
      <c r="O51" s="46" t="s">
        <v>9</v>
      </c>
      <c r="P51" s="46" t="s">
        <v>9</v>
      </c>
      <c r="U51">
        <v>1</v>
      </c>
      <c r="V51" s="46" t="s">
        <v>9</v>
      </c>
      <c r="X51" s="46" t="s">
        <v>9</v>
      </c>
      <c r="Y51" s="46" t="s">
        <v>9</v>
      </c>
      <c r="Z51">
        <v>1</v>
      </c>
      <c r="AA51" s="46" t="s">
        <v>59</v>
      </c>
      <c r="AB51" s="46" t="s">
        <v>9</v>
      </c>
      <c r="AC51" s="46" t="s">
        <v>9</v>
      </c>
      <c r="AD51" s="46" t="s">
        <v>9</v>
      </c>
      <c r="AE51" s="46" t="s">
        <v>9</v>
      </c>
      <c r="AF51" s="46" t="s">
        <v>9</v>
      </c>
      <c r="AG51" s="46" t="s">
        <v>9</v>
      </c>
      <c r="AH51" s="46" t="s">
        <v>9</v>
      </c>
      <c r="AI51" s="46" t="s">
        <v>9</v>
      </c>
      <c r="AJ51" s="46" t="s">
        <v>9</v>
      </c>
      <c r="AK51" s="46" t="s">
        <v>9</v>
      </c>
      <c r="AL51" s="46" t="s">
        <v>59</v>
      </c>
      <c r="AM51" s="46" t="s">
        <v>9</v>
      </c>
      <c r="AN51" s="46" t="s">
        <v>9</v>
      </c>
      <c r="AO51" s="46" t="s">
        <v>59</v>
      </c>
      <c r="AP51" s="46" t="s">
        <v>59</v>
      </c>
      <c r="AQ51" s="46" t="s">
        <v>9</v>
      </c>
      <c r="AR51" s="46" t="s">
        <v>9</v>
      </c>
      <c r="AS51" s="46" t="s">
        <v>9</v>
      </c>
      <c r="AT51" s="46" t="s">
        <v>59</v>
      </c>
      <c r="AU51" s="46" t="s">
        <v>9</v>
      </c>
      <c r="AV51" s="46" t="s">
        <v>59</v>
      </c>
      <c r="AW51" s="46" t="s">
        <v>9</v>
      </c>
      <c r="AX51" s="46" t="s">
        <v>9</v>
      </c>
      <c r="AY51" s="46" t="s">
        <v>9</v>
      </c>
    </row>
    <row r="52" spans="1:51" x14ac:dyDescent="0.5">
      <c r="A52" s="46" t="s">
        <v>317</v>
      </c>
      <c r="B52" s="46" t="s">
        <v>318</v>
      </c>
      <c r="C52" s="46" t="s">
        <v>1241</v>
      </c>
      <c r="D52" s="46" t="s">
        <v>62</v>
      </c>
      <c r="E52" s="46" t="s">
        <v>63</v>
      </c>
      <c r="F52" s="46" t="s">
        <v>319</v>
      </c>
      <c r="G52" s="46" t="s">
        <v>9</v>
      </c>
      <c r="H52" s="46" t="s">
        <v>9</v>
      </c>
      <c r="I52" s="46" t="s">
        <v>9</v>
      </c>
      <c r="J52">
        <v>5</v>
      </c>
      <c r="K52" s="46" t="s">
        <v>9</v>
      </c>
      <c r="L52">
        <v>0</v>
      </c>
      <c r="M52">
        <v>36</v>
      </c>
      <c r="N52" s="46" t="s">
        <v>9</v>
      </c>
      <c r="O52" s="46" t="s">
        <v>59</v>
      </c>
      <c r="P52" s="46" t="s">
        <v>9</v>
      </c>
      <c r="Q52">
        <v>1</v>
      </c>
      <c r="R52">
        <v>1</v>
      </c>
      <c r="V52" s="46" t="s">
        <v>9</v>
      </c>
      <c r="X52" s="46" t="s">
        <v>9</v>
      </c>
      <c r="Y52" s="46" t="s">
        <v>9</v>
      </c>
      <c r="Z52">
        <v>2</v>
      </c>
      <c r="AA52" s="46" t="s">
        <v>9</v>
      </c>
      <c r="AB52" s="46" t="s">
        <v>9</v>
      </c>
      <c r="AC52" s="46" t="s">
        <v>9</v>
      </c>
      <c r="AD52" s="46" t="s">
        <v>59</v>
      </c>
      <c r="AE52" s="46" t="s">
        <v>9</v>
      </c>
      <c r="AF52" s="46" t="s">
        <v>9</v>
      </c>
      <c r="AG52" s="46" t="s">
        <v>9</v>
      </c>
      <c r="AH52" s="46" t="s">
        <v>59</v>
      </c>
      <c r="AI52" s="46" t="s">
        <v>9</v>
      </c>
      <c r="AJ52" s="46" t="s">
        <v>9</v>
      </c>
      <c r="AK52" s="46" t="s">
        <v>9</v>
      </c>
      <c r="AL52" s="46" t="s">
        <v>9</v>
      </c>
      <c r="AM52" s="46" t="s">
        <v>9</v>
      </c>
      <c r="AN52" s="46" t="s">
        <v>9</v>
      </c>
      <c r="AO52" s="46" t="s">
        <v>9</v>
      </c>
      <c r="AP52" s="46" t="s">
        <v>9</v>
      </c>
      <c r="AQ52" s="46" t="s">
        <v>9</v>
      </c>
      <c r="AR52" s="46" t="s">
        <v>9</v>
      </c>
      <c r="AS52" s="46" t="s">
        <v>9</v>
      </c>
      <c r="AT52" s="46" t="s">
        <v>9</v>
      </c>
      <c r="AU52" s="46" t="s">
        <v>59</v>
      </c>
      <c r="AV52" s="46" t="s">
        <v>9</v>
      </c>
      <c r="AW52" s="46" t="s">
        <v>9</v>
      </c>
      <c r="AX52" s="46" t="s">
        <v>9</v>
      </c>
      <c r="AY52" s="46" t="s">
        <v>9</v>
      </c>
    </row>
    <row r="53" spans="1:51" x14ac:dyDescent="0.5">
      <c r="A53" s="46" t="s">
        <v>324</v>
      </c>
      <c r="B53" s="46" t="s">
        <v>325</v>
      </c>
      <c r="C53" s="46" t="s">
        <v>1241</v>
      </c>
      <c r="D53" s="46" t="s">
        <v>83</v>
      </c>
      <c r="E53" s="46" t="s">
        <v>79</v>
      </c>
      <c r="F53" s="46" t="s">
        <v>326</v>
      </c>
      <c r="G53" s="46" t="s">
        <v>9</v>
      </c>
      <c r="H53" s="46" t="s">
        <v>9</v>
      </c>
      <c r="I53" s="46" t="s">
        <v>9</v>
      </c>
      <c r="J53">
        <v>4</v>
      </c>
      <c r="K53" s="46" t="s">
        <v>73</v>
      </c>
      <c r="L53">
        <v>2</v>
      </c>
      <c r="M53">
        <v>201</v>
      </c>
      <c r="N53" s="46" t="s">
        <v>9</v>
      </c>
      <c r="O53" s="46" t="s">
        <v>9</v>
      </c>
      <c r="P53" s="46" t="s">
        <v>59</v>
      </c>
      <c r="S53">
        <v>2</v>
      </c>
      <c r="V53" s="46" t="s">
        <v>9</v>
      </c>
      <c r="X53" s="46" t="s">
        <v>9</v>
      </c>
      <c r="Y53" s="46" t="s">
        <v>9</v>
      </c>
      <c r="Z53">
        <v>2</v>
      </c>
      <c r="AA53" s="46" t="s">
        <v>9</v>
      </c>
      <c r="AB53" s="46" t="s">
        <v>9</v>
      </c>
      <c r="AC53" s="46" t="s">
        <v>9</v>
      </c>
      <c r="AD53" s="46" t="s">
        <v>59</v>
      </c>
      <c r="AE53" s="46" t="s">
        <v>9</v>
      </c>
      <c r="AF53" s="46" t="s">
        <v>9</v>
      </c>
      <c r="AG53" s="46" t="s">
        <v>9</v>
      </c>
      <c r="AH53" s="46" t="s">
        <v>9</v>
      </c>
      <c r="AI53" s="46" t="s">
        <v>9</v>
      </c>
      <c r="AJ53" s="46" t="s">
        <v>9</v>
      </c>
      <c r="AK53" s="46" t="s">
        <v>9</v>
      </c>
      <c r="AL53" s="46" t="s">
        <v>9</v>
      </c>
      <c r="AM53" s="46" t="s">
        <v>59</v>
      </c>
      <c r="AN53" s="46" t="s">
        <v>9</v>
      </c>
      <c r="AO53" s="46" t="s">
        <v>9</v>
      </c>
      <c r="AP53" s="46" t="s">
        <v>59</v>
      </c>
      <c r="AQ53" s="46" t="s">
        <v>9</v>
      </c>
      <c r="AR53" s="46" t="s">
        <v>9</v>
      </c>
      <c r="AS53" s="46" t="s">
        <v>9</v>
      </c>
      <c r="AT53" s="46" t="s">
        <v>59</v>
      </c>
      <c r="AU53" s="46" t="s">
        <v>9</v>
      </c>
      <c r="AV53" s="46" t="s">
        <v>9</v>
      </c>
      <c r="AW53" s="46" t="s">
        <v>9</v>
      </c>
      <c r="AX53" s="46" t="s">
        <v>59</v>
      </c>
      <c r="AY53" s="46" t="s">
        <v>9</v>
      </c>
    </row>
    <row r="54" spans="1:51" x14ac:dyDescent="0.5">
      <c r="A54" s="46" t="s">
        <v>330</v>
      </c>
      <c r="B54" s="46" t="s">
        <v>331</v>
      </c>
      <c r="C54" s="46" t="s">
        <v>1241</v>
      </c>
      <c r="D54" s="46" t="s">
        <v>62</v>
      </c>
      <c r="E54" s="46" t="s">
        <v>63</v>
      </c>
      <c r="F54" s="46" t="s">
        <v>319</v>
      </c>
      <c r="G54" s="46" t="s">
        <v>9</v>
      </c>
      <c r="H54" s="46" t="s">
        <v>9</v>
      </c>
      <c r="I54" s="46" t="s">
        <v>9</v>
      </c>
      <c r="J54">
        <v>3</v>
      </c>
      <c r="K54" s="46" t="s">
        <v>9</v>
      </c>
      <c r="L54">
        <v>0</v>
      </c>
      <c r="M54">
        <v>30</v>
      </c>
      <c r="N54" s="46" t="s">
        <v>9</v>
      </c>
      <c r="O54" s="46" t="s">
        <v>59</v>
      </c>
      <c r="P54" s="46" t="s">
        <v>9</v>
      </c>
      <c r="R54">
        <v>1</v>
      </c>
      <c r="V54" s="46" t="s">
        <v>9</v>
      </c>
      <c r="X54" s="46" t="s">
        <v>9</v>
      </c>
      <c r="Y54" s="46" t="s">
        <v>9</v>
      </c>
      <c r="Z54">
        <v>1</v>
      </c>
      <c r="AA54" s="46" t="s">
        <v>59</v>
      </c>
      <c r="AB54" s="46" t="s">
        <v>9</v>
      </c>
      <c r="AC54" s="46" t="s">
        <v>9</v>
      </c>
      <c r="AD54" s="46" t="s">
        <v>59</v>
      </c>
      <c r="AE54" s="46" t="s">
        <v>59</v>
      </c>
      <c r="AF54" s="46" t="s">
        <v>9</v>
      </c>
      <c r="AG54" s="46" t="s">
        <v>9</v>
      </c>
      <c r="AH54" s="46" t="s">
        <v>59</v>
      </c>
      <c r="AI54" s="46" t="s">
        <v>9</v>
      </c>
      <c r="AJ54" s="46" t="s">
        <v>9</v>
      </c>
      <c r="AK54" s="46" t="s">
        <v>9</v>
      </c>
      <c r="AL54" s="46" t="s">
        <v>9</v>
      </c>
      <c r="AM54" s="46" t="s">
        <v>9</v>
      </c>
      <c r="AN54" s="46" t="s">
        <v>9</v>
      </c>
      <c r="AO54" s="46" t="s">
        <v>9</v>
      </c>
      <c r="AP54" s="46" t="s">
        <v>9</v>
      </c>
      <c r="AQ54" s="46" t="s">
        <v>9</v>
      </c>
      <c r="AR54" s="46" t="s">
        <v>9</v>
      </c>
      <c r="AS54" s="46" t="s">
        <v>59</v>
      </c>
      <c r="AT54" s="46" t="s">
        <v>9</v>
      </c>
      <c r="AU54" s="46" t="s">
        <v>59</v>
      </c>
      <c r="AV54" s="46" t="s">
        <v>9</v>
      </c>
      <c r="AW54" s="46" t="s">
        <v>9</v>
      </c>
      <c r="AX54" s="46" t="s">
        <v>9</v>
      </c>
      <c r="AY54" s="46" t="s">
        <v>9</v>
      </c>
    </row>
    <row r="55" spans="1:51" x14ac:dyDescent="0.5">
      <c r="A55" s="46" t="s">
        <v>140</v>
      </c>
      <c r="B55" s="46" t="s">
        <v>141</v>
      </c>
      <c r="C55" s="46" t="s">
        <v>68</v>
      </c>
      <c r="D55" s="46" t="s">
        <v>55</v>
      </c>
      <c r="E55" s="46" t="s">
        <v>104</v>
      </c>
      <c r="F55" s="46" t="s">
        <v>142</v>
      </c>
      <c r="G55" s="46" t="s">
        <v>9</v>
      </c>
      <c r="H55" s="46" t="s">
        <v>9</v>
      </c>
      <c r="I55" s="46" t="s">
        <v>9</v>
      </c>
      <c r="J55">
        <v>3</v>
      </c>
      <c r="K55" s="46" t="s">
        <v>85</v>
      </c>
      <c r="L55">
        <v>4</v>
      </c>
      <c r="M55">
        <v>24</v>
      </c>
      <c r="N55" s="46" t="s">
        <v>59</v>
      </c>
      <c r="O55" s="46" t="s">
        <v>9</v>
      </c>
      <c r="P55" s="46" t="s">
        <v>9</v>
      </c>
      <c r="R55">
        <v>1</v>
      </c>
      <c r="T55">
        <v>1</v>
      </c>
      <c r="V55" s="46" t="s">
        <v>9</v>
      </c>
      <c r="X55" s="46" t="s">
        <v>9</v>
      </c>
      <c r="Y55" s="46" t="s">
        <v>9</v>
      </c>
      <c r="Z55">
        <v>2</v>
      </c>
      <c r="AA55" s="46" t="s">
        <v>9</v>
      </c>
      <c r="AB55" s="46" t="s">
        <v>9</v>
      </c>
      <c r="AC55" s="46" t="s">
        <v>9</v>
      </c>
      <c r="AD55" s="46" t="s">
        <v>9</v>
      </c>
      <c r="AE55" s="46" t="s">
        <v>59</v>
      </c>
      <c r="AF55" s="46" t="s">
        <v>9</v>
      </c>
      <c r="AG55" s="46" t="s">
        <v>9</v>
      </c>
      <c r="AH55" s="46" t="s">
        <v>59</v>
      </c>
      <c r="AI55" s="46" t="s">
        <v>9</v>
      </c>
      <c r="AJ55" s="46" t="s">
        <v>9</v>
      </c>
      <c r="AK55" s="46" t="s">
        <v>9</v>
      </c>
      <c r="AL55" s="46" t="s">
        <v>9</v>
      </c>
      <c r="AM55" s="46" t="s">
        <v>9</v>
      </c>
      <c r="AN55" s="46" t="s">
        <v>9</v>
      </c>
      <c r="AO55" s="46" t="s">
        <v>59</v>
      </c>
      <c r="AP55" s="46" t="s">
        <v>9</v>
      </c>
      <c r="AQ55" s="46" t="s">
        <v>9</v>
      </c>
      <c r="AR55" s="46" t="s">
        <v>9</v>
      </c>
      <c r="AS55" s="46" t="s">
        <v>59</v>
      </c>
      <c r="AT55" s="46" t="s">
        <v>9</v>
      </c>
      <c r="AU55" s="46" t="s">
        <v>9</v>
      </c>
      <c r="AV55" s="46" t="s">
        <v>9</v>
      </c>
      <c r="AW55" s="46" t="s">
        <v>59</v>
      </c>
      <c r="AX55" s="46" t="s">
        <v>9</v>
      </c>
      <c r="AY55" s="46" t="s">
        <v>59</v>
      </c>
    </row>
    <row r="56" spans="1:51" x14ac:dyDescent="0.5">
      <c r="A56" s="46" t="s">
        <v>338</v>
      </c>
      <c r="B56" s="46" t="s">
        <v>339</v>
      </c>
      <c r="C56" s="46" t="s">
        <v>1241</v>
      </c>
      <c r="D56" s="46" t="s">
        <v>55</v>
      </c>
      <c r="E56" s="46" t="s">
        <v>88</v>
      </c>
      <c r="F56" s="46" t="s">
        <v>89</v>
      </c>
      <c r="G56" s="46" t="s">
        <v>59</v>
      </c>
      <c r="H56" s="46" t="s">
        <v>9</v>
      </c>
      <c r="I56" s="46" t="s">
        <v>9</v>
      </c>
      <c r="J56">
        <v>5</v>
      </c>
      <c r="K56" s="46" t="s">
        <v>97</v>
      </c>
      <c r="L56">
        <v>4</v>
      </c>
      <c r="M56">
        <v>53</v>
      </c>
      <c r="N56" s="46" t="s">
        <v>9</v>
      </c>
      <c r="O56" s="46" t="s">
        <v>59</v>
      </c>
      <c r="P56" s="46" t="s">
        <v>9</v>
      </c>
      <c r="Q56">
        <v>1</v>
      </c>
      <c r="U56">
        <v>1</v>
      </c>
      <c r="V56" s="46" t="s">
        <v>9</v>
      </c>
      <c r="X56" s="46" t="s">
        <v>9</v>
      </c>
      <c r="Y56" s="46" t="s">
        <v>9</v>
      </c>
      <c r="Z56">
        <v>2</v>
      </c>
      <c r="AA56" s="46" t="s">
        <v>9</v>
      </c>
      <c r="AB56" s="46" t="s">
        <v>9</v>
      </c>
      <c r="AC56" s="46" t="s">
        <v>9</v>
      </c>
      <c r="AD56" s="46" t="s">
        <v>9</v>
      </c>
      <c r="AE56" s="46" t="s">
        <v>9</v>
      </c>
      <c r="AF56" s="46" t="s">
        <v>9</v>
      </c>
      <c r="AG56" s="46" t="s">
        <v>9</v>
      </c>
      <c r="AH56" s="46" t="s">
        <v>9</v>
      </c>
      <c r="AI56" s="46" t="s">
        <v>9</v>
      </c>
      <c r="AJ56" s="46" t="s">
        <v>9</v>
      </c>
      <c r="AK56" s="46" t="s">
        <v>59</v>
      </c>
      <c r="AL56" s="46" t="s">
        <v>59</v>
      </c>
      <c r="AM56" s="46" t="s">
        <v>9</v>
      </c>
      <c r="AN56" s="46" t="s">
        <v>9</v>
      </c>
      <c r="AO56" s="46" t="s">
        <v>9</v>
      </c>
      <c r="AP56" s="46" t="s">
        <v>9</v>
      </c>
      <c r="AQ56" s="46" t="s">
        <v>59</v>
      </c>
      <c r="AR56" s="46" t="s">
        <v>9</v>
      </c>
      <c r="AS56" s="46" t="s">
        <v>9</v>
      </c>
      <c r="AT56" s="46" t="s">
        <v>59</v>
      </c>
      <c r="AU56" s="46" t="s">
        <v>59</v>
      </c>
      <c r="AV56" s="46" t="s">
        <v>59</v>
      </c>
      <c r="AW56" s="46" t="s">
        <v>9</v>
      </c>
      <c r="AX56" s="46" t="s">
        <v>9</v>
      </c>
      <c r="AY56" s="46" t="s">
        <v>59</v>
      </c>
    </row>
    <row r="57" spans="1:51" x14ac:dyDescent="0.5">
      <c r="A57" s="46" t="s">
        <v>342</v>
      </c>
      <c r="B57" s="46" t="s">
        <v>343</v>
      </c>
      <c r="C57" s="46" t="s">
        <v>1241</v>
      </c>
      <c r="D57" s="46" t="s">
        <v>55</v>
      </c>
      <c r="E57" s="46" t="s">
        <v>10</v>
      </c>
      <c r="F57" s="46" t="s">
        <v>309</v>
      </c>
      <c r="G57" s="46" t="s">
        <v>9</v>
      </c>
      <c r="H57" s="46" t="s">
        <v>59</v>
      </c>
      <c r="I57" s="46" t="s">
        <v>9</v>
      </c>
      <c r="J57">
        <v>2</v>
      </c>
      <c r="K57" s="46" t="s">
        <v>97</v>
      </c>
      <c r="L57">
        <v>5</v>
      </c>
      <c r="M57">
        <v>15</v>
      </c>
      <c r="N57" s="46" t="s">
        <v>59</v>
      </c>
      <c r="O57" s="46" t="s">
        <v>59</v>
      </c>
      <c r="P57" s="46" t="s">
        <v>59</v>
      </c>
      <c r="Q57">
        <v>1</v>
      </c>
      <c r="R57">
        <v>1</v>
      </c>
      <c r="V57" s="46" t="s">
        <v>9</v>
      </c>
      <c r="X57" s="46" t="s">
        <v>9</v>
      </c>
      <c r="Y57" s="46" t="s">
        <v>9</v>
      </c>
      <c r="Z57">
        <v>2</v>
      </c>
      <c r="AA57" s="46" t="s">
        <v>9</v>
      </c>
      <c r="AB57" s="46" t="s">
        <v>9</v>
      </c>
      <c r="AC57" s="46" t="s">
        <v>9</v>
      </c>
      <c r="AD57" s="46" t="s">
        <v>9</v>
      </c>
      <c r="AE57" s="46" t="s">
        <v>59</v>
      </c>
      <c r="AF57" s="46" t="s">
        <v>59</v>
      </c>
      <c r="AG57" s="46" t="s">
        <v>59</v>
      </c>
      <c r="AH57" s="46" t="s">
        <v>59</v>
      </c>
      <c r="AI57" s="46" t="s">
        <v>59</v>
      </c>
      <c r="AJ57" s="46" t="s">
        <v>9</v>
      </c>
      <c r="AK57" s="46" t="s">
        <v>59</v>
      </c>
      <c r="AL57" s="46" t="s">
        <v>9</v>
      </c>
      <c r="AM57" s="46" t="s">
        <v>9</v>
      </c>
      <c r="AN57" s="46" t="s">
        <v>9</v>
      </c>
      <c r="AO57" s="46" t="s">
        <v>9</v>
      </c>
      <c r="AP57" s="46" t="s">
        <v>9</v>
      </c>
      <c r="AQ57" s="46" t="s">
        <v>59</v>
      </c>
      <c r="AR57" s="46" t="s">
        <v>9</v>
      </c>
      <c r="AS57" s="46" t="s">
        <v>59</v>
      </c>
      <c r="AT57" s="46" t="s">
        <v>59</v>
      </c>
      <c r="AU57" s="46" t="s">
        <v>9</v>
      </c>
      <c r="AV57" s="46" t="s">
        <v>9</v>
      </c>
      <c r="AW57" s="46" t="s">
        <v>9</v>
      </c>
      <c r="AX57" s="46" t="s">
        <v>9</v>
      </c>
      <c r="AY57" s="46" t="s">
        <v>59</v>
      </c>
    </row>
    <row r="58" spans="1:51" x14ac:dyDescent="0.5">
      <c r="A58" s="46" t="s">
        <v>346</v>
      </c>
      <c r="B58" s="46" t="s">
        <v>347</v>
      </c>
      <c r="C58" s="46" t="s">
        <v>1241</v>
      </c>
      <c r="D58" s="46" t="s">
        <v>83</v>
      </c>
      <c r="E58" s="46" t="s">
        <v>116</v>
      </c>
      <c r="F58" s="46" t="s">
        <v>147</v>
      </c>
      <c r="G58" s="46" t="s">
        <v>9</v>
      </c>
      <c r="H58" s="46" t="s">
        <v>9</v>
      </c>
      <c r="I58" s="46" t="s">
        <v>59</v>
      </c>
      <c r="J58">
        <v>1</v>
      </c>
      <c r="K58" s="46" t="s">
        <v>65</v>
      </c>
      <c r="L58">
        <v>1</v>
      </c>
      <c r="M58">
        <v>277</v>
      </c>
      <c r="N58" s="46" t="s">
        <v>59</v>
      </c>
      <c r="O58" s="46" t="s">
        <v>59</v>
      </c>
      <c r="P58" s="46" t="s">
        <v>59</v>
      </c>
      <c r="V58" s="46" t="s">
        <v>9</v>
      </c>
      <c r="X58" s="46" t="s">
        <v>9</v>
      </c>
      <c r="Y58" s="46" t="s">
        <v>9</v>
      </c>
      <c r="Z58">
        <v>0</v>
      </c>
      <c r="AA58" s="46" t="s">
        <v>9</v>
      </c>
      <c r="AB58" s="46" t="s">
        <v>59</v>
      </c>
      <c r="AC58" s="46" t="s">
        <v>9</v>
      </c>
      <c r="AD58" s="46" t="s">
        <v>9</v>
      </c>
      <c r="AE58" s="46" t="s">
        <v>59</v>
      </c>
      <c r="AF58" s="46" t="s">
        <v>59</v>
      </c>
      <c r="AG58" s="46" t="s">
        <v>9</v>
      </c>
      <c r="AH58" s="46" t="s">
        <v>9</v>
      </c>
      <c r="AI58" s="46" t="s">
        <v>9</v>
      </c>
      <c r="AJ58" s="46" t="s">
        <v>9</v>
      </c>
      <c r="AK58" s="46" t="s">
        <v>59</v>
      </c>
      <c r="AL58" s="46" t="s">
        <v>9</v>
      </c>
      <c r="AM58" s="46" t="s">
        <v>9</v>
      </c>
      <c r="AN58" s="46" t="s">
        <v>9</v>
      </c>
      <c r="AO58" s="46" t="s">
        <v>9</v>
      </c>
      <c r="AP58" s="46" t="s">
        <v>59</v>
      </c>
      <c r="AQ58" s="46" t="s">
        <v>9</v>
      </c>
      <c r="AR58" s="46" t="s">
        <v>9</v>
      </c>
      <c r="AS58" s="46" t="s">
        <v>9</v>
      </c>
      <c r="AT58" s="46" t="s">
        <v>9</v>
      </c>
      <c r="AU58" s="46" t="s">
        <v>9</v>
      </c>
      <c r="AV58" s="46" t="s">
        <v>9</v>
      </c>
      <c r="AW58" s="46" t="s">
        <v>9</v>
      </c>
      <c r="AX58" s="46" t="s">
        <v>9</v>
      </c>
      <c r="AY58" s="46" t="s">
        <v>9</v>
      </c>
    </row>
    <row r="59" spans="1:51" x14ac:dyDescent="0.5">
      <c r="A59" s="46" t="s">
        <v>351</v>
      </c>
      <c r="B59" s="46" t="s">
        <v>352</v>
      </c>
      <c r="C59" s="46" t="s">
        <v>1241</v>
      </c>
      <c r="D59" s="46" t="s">
        <v>55</v>
      </c>
      <c r="E59" s="46" t="s">
        <v>63</v>
      </c>
      <c r="F59" s="46" t="s">
        <v>353</v>
      </c>
      <c r="G59" s="46" t="s">
        <v>9</v>
      </c>
      <c r="H59" s="46" t="s">
        <v>9</v>
      </c>
      <c r="I59" s="46" t="s">
        <v>9</v>
      </c>
      <c r="J59">
        <v>3</v>
      </c>
      <c r="K59" s="46" t="s">
        <v>65</v>
      </c>
      <c r="L59">
        <v>6</v>
      </c>
      <c r="M59">
        <v>36</v>
      </c>
      <c r="N59" s="46" t="s">
        <v>59</v>
      </c>
      <c r="O59" s="46" t="s">
        <v>59</v>
      </c>
      <c r="P59" s="46" t="s">
        <v>9</v>
      </c>
      <c r="Q59">
        <v>1</v>
      </c>
      <c r="R59">
        <v>2</v>
      </c>
      <c r="V59" s="46" t="s">
        <v>9</v>
      </c>
      <c r="X59" s="46" t="s">
        <v>9</v>
      </c>
      <c r="Y59" s="46" t="s">
        <v>9</v>
      </c>
      <c r="Z59">
        <v>3</v>
      </c>
      <c r="AA59" s="46" t="s">
        <v>9</v>
      </c>
      <c r="AB59" s="46" t="s">
        <v>59</v>
      </c>
      <c r="AC59" s="46" t="s">
        <v>9</v>
      </c>
      <c r="AD59" s="46" t="s">
        <v>9</v>
      </c>
      <c r="AE59" s="46" t="s">
        <v>59</v>
      </c>
      <c r="AF59" s="46" t="s">
        <v>59</v>
      </c>
      <c r="AG59" s="46" t="s">
        <v>9</v>
      </c>
      <c r="AH59" s="46" t="s">
        <v>59</v>
      </c>
      <c r="AI59" s="46" t="s">
        <v>9</v>
      </c>
      <c r="AJ59" s="46" t="s">
        <v>59</v>
      </c>
      <c r="AK59" s="46" t="s">
        <v>59</v>
      </c>
      <c r="AL59" s="46" t="s">
        <v>9</v>
      </c>
      <c r="AM59" s="46" t="s">
        <v>9</v>
      </c>
      <c r="AN59" s="46" t="s">
        <v>9</v>
      </c>
      <c r="AO59" s="46" t="s">
        <v>9</v>
      </c>
      <c r="AP59" s="46" t="s">
        <v>9</v>
      </c>
      <c r="AQ59" s="46" t="s">
        <v>9</v>
      </c>
      <c r="AR59" s="46" t="s">
        <v>9</v>
      </c>
      <c r="AS59" s="46" t="s">
        <v>9</v>
      </c>
      <c r="AT59" s="46" t="s">
        <v>9</v>
      </c>
      <c r="AU59" s="46" t="s">
        <v>9</v>
      </c>
      <c r="AV59" s="46" t="s">
        <v>9</v>
      </c>
      <c r="AW59" s="46" t="s">
        <v>9</v>
      </c>
      <c r="AX59" s="46" t="s">
        <v>9</v>
      </c>
      <c r="AY59" s="46" t="s">
        <v>9</v>
      </c>
    </row>
    <row r="60" spans="1:51" x14ac:dyDescent="0.5">
      <c r="A60" s="46" t="s">
        <v>357</v>
      </c>
      <c r="B60" s="46" t="s">
        <v>358</v>
      </c>
      <c r="C60" s="46" t="s">
        <v>1241</v>
      </c>
      <c r="D60" s="46" t="s">
        <v>55</v>
      </c>
      <c r="E60" s="46" t="s">
        <v>10</v>
      </c>
      <c r="F60" s="46" t="s">
        <v>239</v>
      </c>
      <c r="G60" s="46" t="s">
        <v>9</v>
      </c>
      <c r="H60" s="46" t="s">
        <v>59</v>
      </c>
      <c r="I60" s="46" t="s">
        <v>9</v>
      </c>
      <c r="J60">
        <v>3</v>
      </c>
      <c r="K60" s="46" t="s">
        <v>65</v>
      </c>
      <c r="L60">
        <v>3</v>
      </c>
      <c r="M60">
        <v>132</v>
      </c>
      <c r="N60" s="46" t="s">
        <v>9</v>
      </c>
      <c r="O60" s="46" t="s">
        <v>59</v>
      </c>
      <c r="P60" s="46" t="s">
        <v>59</v>
      </c>
      <c r="R60">
        <v>2</v>
      </c>
      <c r="V60" s="46" t="s">
        <v>9</v>
      </c>
      <c r="X60" s="46" t="s">
        <v>9</v>
      </c>
      <c r="Y60" s="46" t="s">
        <v>9</v>
      </c>
      <c r="Z60">
        <v>2</v>
      </c>
      <c r="AA60" s="46" t="s">
        <v>9</v>
      </c>
      <c r="AB60" s="46" t="s">
        <v>59</v>
      </c>
      <c r="AC60" s="46" t="s">
        <v>9</v>
      </c>
      <c r="AD60" s="46" t="s">
        <v>9</v>
      </c>
      <c r="AE60" s="46" t="s">
        <v>59</v>
      </c>
      <c r="AF60" s="46" t="s">
        <v>59</v>
      </c>
      <c r="AG60" s="46" t="s">
        <v>59</v>
      </c>
      <c r="AH60" s="46" t="s">
        <v>59</v>
      </c>
      <c r="AI60" s="46" t="s">
        <v>59</v>
      </c>
      <c r="AJ60" s="46" t="s">
        <v>9</v>
      </c>
      <c r="AK60" s="46" t="s">
        <v>59</v>
      </c>
      <c r="AL60" s="46" t="s">
        <v>9</v>
      </c>
      <c r="AM60" s="46" t="s">
        <v>9</v>
      </c>
      <c r="AN60" s="46" t="s">
        <v>9</v>
      </c>
      <c r="AO60" s="46" t="s">
        <v>9</v>
      </c>
      <c r="AP60" s="46" t="s">
        <v>59</v>
      </c>
      <c r="AQ60" s="46" t="s">
        <v>9</v>
      </c>
      <c r="AR60" s="46" t="s">
        <v>9</v>
      </c>
      <c r="AS60" s="46" t="s">
        <v>9</v>
      </c>
      <c r="AT60" s="46" t="s">
        <v>9</v>
      </c>
      <c r="AU60" s="46" t="s">
        <v>9</v>
      </c>
      <c r="AV60" s="46" t="s">
        <v>9</v>
      </c>
      <c r="AW60" s="46" t="s">
        <v>9</v>
      </c>
      <c r="AX60" s="46" t="s">
        <v>9</v>
      </c>
      <c r="AY60" s="46" t="s">
        <v>9</v>
      </c>
    </row>
    <row r="61" spans="1:51" x14ac:dyDescent="0.5">
      <c r="A61" s="46" t="s">
        <v>362</v>
      </c>
      <c r="B61" s="46" t="s">
        <v>363</v>
      </c>
      <c r="C61" s="46" t="s">
        <v>100</v>
      </c>
      <c r="D61" s="46" t="s">
        <v>55</v>
      </c>
      <c r="E61" s="46" t="s">
        <v>9</v>
      </c>
      <c r="F61" s="46" t="s">
        <v>364</v>
      </c>
      <c r="G61" s="46" t="s">
        <v>9</v>
      </c>
      <c r="H61" s="46" t="s">
        <v>9</v>
      </c>
      <c r="I61" s="46" t="s">
        <v>9</v>
      </c>
      <c r="J61">
        <v>4</v>
      </c>
      <c r="K61" s="46" t="s">
        <v>97</v>
      </c>
      <c r="L61">
        <v>4</v>
      </c>
      <c r="M61">
        <v>82</v>
      </c>
      <c r="N61" s="46" t="s">
        <v>9</v>
      </c>
      <c r="O61" s="46" t="s">
        <v>9</v>
      </c>
      <c r="P61" s="46" t="s">
        <v>59</v>
      </c>
      <c r="R61">
        <v>1</v>
      </c>
      <c r="V61" s="46" t="s">
        <v>9</v>
      </c>
      <c r="W61">
        <v>1</v>
      </c>
      <c r="X61" s="46" t="s">
        <v>9</v>
      </c>
      <c r="Y61" s="46" t="s">
        <v>9</v>
      </c>
      <c r="Z61">
        <v>2</v>
      </c>
      <c r="AA61" s="46" t="s">
        <v>59</v>
      </c>
      <c r="AB61" s="46" t="s">
        <v>9</v>
      </c>
      <c r="AC61" s="46" t="s">
        <v>9</v>
      </c>
      <c r="AD61" s="46" t="s">
        <v>9</v>
      </c>
      <c r="AE61" s="46" t="s">
        <v>9</v>
      </c>
      <c r="AF61" s="46" t="s">
        <v>9</v>
      </c>
      <c r="AG61" s="46" t="s">
        <v>9</v>
      </c>
      <c r="AH61" s="46" t="s">
        <v>59</v>
      </c>
      <c r="AI61" s="46" t="s">
        <v>9</v>
      </c>
      <c r="AJ61" s="46" t="s">
        <v>9</v>
      </c>
      <c r="AK61" s="46" t="s">
        <v>59</v>
      </c>
      <c r="AL61" s="46" t="s">
        <v>9</v>
      </c>
      <c r="AM61" s="46" t="s">
        <v>9</v>
      </c>
      <c r="AN61" s="46" t="s">
        <v>9</v>
      </c>
      <c r="AO61" s="46" t="s">
        <v>9</v>
      </c>
      <c r="AP61" s="46" t="s">
        <v>59</v>
      </c>
      <c r="AQ61" s="46" t="s">
        <v>59</v>
      </c>
      <c r="AR61" s="46" t="s">
        <v>59</v>
      </c>
      <c r="AS61" s="46" t="s">
        <v>9</v>
      </c>
      <c r="AT61" s="46" t="s">
        <v>59</v>
      </c>
      <c r="AU61" s="46" t="s">
        <v>9</v>
      </c>
      <c r="AV61" s="46" t="s">
        <v>9</v>
      </c>
      <c r="AW61" s="46" t="s">
        <v>9</v>
      </c>
      <c r="AX61" s="46" t="s">
        <v>59</v>
      </c>
      <c r="AY61" s="46" t="s">
        <v>59</v>
      </c>
    </row>
    <row r="62" spans="1:51" x14ac:dyDescent="0.5">
      <c r="A62" s="46" t="s">
        <v>367</v>
      </c>
      <c r="B62" s="46" t="s">
        <v>368</v>
      </c>
      <c r="C62" s="46" t="s">
        <v>1241</v>
      </c>
      <c r="D62" s="46" t="s">
        <v>55</v>
      </c>
      <c r="E62" s="46" t="s">
        <v>56</v>
      </c>
      <c r="F62" s="46" t="s">
        <v>369</v>
      </c>
      <c r="G62" s="46" t="s">
        <v>9</v>
      </c>
      <c r="H62" s="46" t="s">
        <v>9</v>
      </c>
      <c r="I62" s="46" t="s">
        <v>9</v>
      </c>
      <c r="J62">
        <v>2</v>
      </c>
      <c r="K62" s="46" t="s">
        <v>58</v>
      </c>
      <c r="L62">
        <v>3</v>
      </c>
      <c r="M62">
        <v>20</v>
      </c>
      <c r="N62" s="46" t="s">
        <v>59</v>
      </c>
      <c r="O62" s="46" t="s">
        <v>9</v>
      </c>
      <c r="P62" s="46" t="s">
        <v>9</v>
      </c>
      <c r="Q62">
        <v>1</v>
      </c>
      <c r="R62">
        <v>1</v>
      </c>
      <c r="V62" s="46" t="s">
        <v>9</v>
      </c>
      <c r="X62" s="46" t="s">
        <v>59</v>
      </c>
      <c r="Y62" s="46" t="s">
        <v>9</v>
      </c>
      <c r="Z62">
        <v>1</v>
      </c>
      <c r="AA62" s="46" t="s">
        <v>9</v>
      </c>
      <c r="AB62" s="46" t="s">
        <v>59</v>
      </c>
      <c r="AC62" s="46" t="s">
        <v>9</v>
      </c>
      <c r="AD62" s="46" t="s">
        <v>9</v>
      </c>
      <c r="AE62" s="46" t="s">
        <v>59</v>
      </c>
      <c r="AF62" s="46" t="s">
        <v>9</v>
      </c>
      <c r="AG62" s="46" t="s">
        <v>9</v>
      </c>
      <c r="AH62" s="46" t="s">
        <v>59</v>
      </c>
      <c r="AI62" s="46" t="s">
        <v>9</v>
      </c>
      <c r="AJ62" s="46" t="s">
        <v>9</v>
      </c>
      <c r="AK62" s="46" t="s">
        <v>9</v>
      </c>
      <c r="AL62" s="46" t="s">
        <v>9</v>
      </c>
      <c r="AM62" s="46" t="s">
        <v>9</v>
      </c>
      <c r="AN62" s="46" t="s">
        <v>9</v>
      </c>
      <c r="AO62" s="46" t="s">
        <v>59</v>
      </c>
      <c r="AP62" s="46" t="s">
        <v>9</v>
      </c>
      <c r="AQ62" s="46" t="s">
        <v>59</v>
      </c>
      <c r="AR62" s="46" t="s">
        <v>9</v>
      </c>
      <c r="AS62" s="46" t="s">
        <v>59</v>
      </c>
      <c r="AT62" s="46" t="s">
        <v>9</v>
      </c>
      <c r="AU62" s="46" t="s">
        <v>9</v>
      </c>
      <c r="AV62" s="46" t="s">
        <v>9</v>
      </c>
      <c r="AW62" s="46" t="s">
        <v>9</v>
      </c>
      <c r="AX62" s="46" t="s">
        <v>9</v>
      </c>
      <c r="AY62" s="46" t="s">
        <v>9</v>
      </c>
    </row>
    <row r="63" spans="1:51" x14ac:dyDescent="0.5">
      <c r="A63" s="46" t="s">
        <v>373</v>
      </c>
      <c r="B63" s="46" t="s">
        <v>374</v>
      </c>
      <c r="C63" s="46" t="s">
        <v>1241</v>
      </c>
      <c r="D63" s="46" t="s">
        <v>83</v>
      </c>
      <c r="E63" s="46" t="s">
        <v>71</v>
      </c>
      <c r="F63" s="46" t="s">
        <v>258</v>
      </c>
      <c r="G63" s="46" t="s">
        <v>9</v>
      </c>
      <c r="H63" s="46" t="s">
        <v>9</v>
      </c>
      <c r="I63" s="46" t="s">
        <v>9</v>
      </c>
      <c r="J63">
        <v>1</v>
      </c>
      <c r="K63" s="46" t="s">
        <v>58</v>
      </c>
      <c r="L63">
        <v>5</v>
      </c>
      <c r="M63">
        <v>20</v>
      </c>
      <c r="N63" s="46" t="s">
        <v>59</v>
      </c>
      <c r="O63" s="46" t="s">
        <v>9</v>
      </c>
      <c r="P63" s="46" t="s">
        <v>9</v>
      </c>
      <c r="Q63">
        <v>1</v>
      </c>
      <c r="T63">
        <v>1</v>
      </c>
      <c r="V63" s="46" t="s">
        <v>9</v>
      </c>
      <c r="X63" s="46" t="s">
        <v>59</v>
      </c>
      <c r="Y63" s="46" t="s">
        <v>9</v>
      </c>
      <c r="Z63">
        <v>1</v>
      </c>
      <c r="AA63" s="46" t="s">
        <v>9</v>
      </c>
      <c r="AB63" s="46" t="s">
        <v>59</v>
      </c>
      <c r="AC63" s="46" t="s">
        <v>9</v>
      </c>
      <c r="AD63" s="46" t="s">
        <v>9</v>
      </c>
      <c r="AE63" s="46" t="s">
        <v>59</v>
      </c>
      <c r="AF63" s="46" t="s">
        <v>9</v>
      </c>
      <c r="AG63" s="46" t="s">
        <v>9</v>
      </c>
      <c r="AH63" s="46" t="s">
        <v>9</v>
      </c>
      <c r="AI63" s="46" t="s">
        <v>9</v>
      </c>
      <c r="AJ63" s="46" t="s">
        <v>9</v>
      </c>
      <c r="AK63" s="46" t="s">
        <v>9</v>
      </c>
      <c r="AL63" s="46" t="s">
        <v>9</v>
      </c>
      <c r="AM63" s="46" t="s">
        <v>9</v>
      </c>
      <c r="AN63" s="46" t="s">
        <v>9</v>
      </c>
      <c r="AO63" s="46" t="s">
        <v>59</v>
      </c>
      <c r="AP63" s="46" t="s">
        <v>9</v>
      </c>
      <c r="AQ63" s="46" t="s">
        <v>59</v>
      </c>
      <c r="AR63" s="46" t="s">
        <v>9</v>
      </c>
      <c r="AS63" s="46" t="s">
        <v>59</v>
      </c>
      <c r="AT63" s="46" t="s">
        <v>9</v>
      </c>
      <c r="AU63" s="46" t="s">
        <v>9</v>
      </c>
      <c r="AV63" s="46" t="s">
        <v>9</v>
      </c>
      <c r="AW63" s="46" t="s">
        <v>59</v>
      </c>
      <c r="AX63" s="46" t="s">
        <v>9</v>
      </c>
      <c r="AY63" s="46" t="s">
        <v>9</v>
      </c>
    </row>
    <row r="64" spans="1:51" x14ac:dyDescent="0.5">
      <c r="A64" s="46" t="s">
        <v>145</v>
      </c>
      <c r="B64" s="46" t="s">
        <v>146</v>
      </c>
      <c r="C64" s="46" t="s">
        <v>68</v>
      </c>
      <c r="D64" s="46" t="s">
        <v>95</v>
      </c>
      <c r="E64" s="46" t="s">
        <v>104</v>
      </c>
      <c r="F64" s="46" t="s">
        <v>148</v>
      </c>
      <c r="G64" s="46" t="s">
        <v>9</v>
      </c>
      <c r="H64" s="46" t="s">
        <v>9</v>
      </c>
      <c r="I64" s="46" t="s">
        <v>9</v>
      </c>
      <c r="J64">
        <v>3</v>
      </c>
      <c r="K64" s="46" t="s">
        <v>73</v>
      </c>
      <c r="L64">
        <v>2</v>
      </c>
      <c r="M64">
        <v>92</v>
      </c>
      <c r="N64" s="46" t="s">
        <v>9</v>
      </c>
      <c r="O64" s="46" t="s">
        <v>59</v>
      </c>
      <c r="P64" s="46" t="s">
        <v>59</v>
      </c>
      <c r="Q64">
        <v>1</v>
      </c>
      <c r="V64" s="46" t="s">
        <v>9</v>
      </c>
      <c r="W64">
        <v>1</v>
      </c>
      <c r="X64" s="46" t="s">
        <v>9</v>
      </c>
      <c r="Y64" s="46" t="s">
        <v>9</v>
      </c>
      <c r="Z64">
        <v>2</v>
      </c>
      <c r="AA64" s="46" t="s">
        <v>9</v>
      </c>
      <c r="AB64" s="46" t="s">
        <v>9</v>
      </c>
      <c r="AC64" s="46" t="s">
        <v>9</v>
      </c>
      <c r="AD64" s="46" t="s">
        <v>9</v>
      </c>
      <c r="AE64" s="46" t="s">
        <v>59</v>
      </c>
      <c r="AF64" s="46" t="s">
        <v>59</v>
      </c>
      <c r="AG64" s="46" t="s">
        <v>9</v>
      </c>
      <c r="AH64" s="46" t="s">
        <v>9</v>
      </c>
      <c r="AI64" s="46" t="s">
        <v>9</v>
      </c>
      <c r="AJ64" s="46" t="s">
        <v>9</v>
      </c>
      <c r="AK64" s="46" t="s">
        <v>9</v>
      </c>
      <c r="AL64" s="46" t="s">
        <v>9</v>
      </c>
      <c r="AM64" s="46" t="s">
        <v>9</v>
      </c>
      <c r="AN64" s="46" t="s">
        <v>9</v>
      </c>
      <c r="AO64" s="46" t="s">
        <v>9</v>
      </c>
      <c r="AP64" s="46" t="s">
        <v>59</v>
      </c>
      <c r="AQ64" s="46" t="s">
        <v>9</v>
      </c>
      <c r="AR64" s="46" t="s">
        <v>59</v>
      </c>
      <c r="AS64" s="46" t="s">
        <v>9</v>
      </c>
      <c r="AT64" s="46" t="s">
        <v>59</v>
      </c>
      <c r="AU64" s="46" t="s">
        <v>9</v>
      </c>
      <c r="AV64" s="46" t="s">
        <v>9</v>
      </c>
      <c r="AW64" s="46" t="s">
        <v>9</v>
      </c>
      <c r="AX64" s="46" t="s">
        <v>9</v>
      </c>
      <c r="AY64" s="46" t="s">
        <v>9</v>
      </c>
    </row>
    <row r="65" spans="1:51" x14ac:dyDescent="0.5">
      <c r="A65" s="46" t="s">
        <v>382</v>
      </c>
      <c r="B65" s="46" t="s">
        <v>383</v>
      </c>
      <c r="C65" s="46" t="s">
        <v>1241</v>
      </c>
      <c r="D65" s="46" t="s">
        <v>83</v>
      </c>
      <c r="E65" s="46" t="s">
        <v>116</v>
      </c>
      <c r="F65" s="46" t="s">
        <v>147</v>
      </c>
      <c r="G65" s="46" t="s">
        <v>9</v>
      </c>
      <c r="H65" s="46" t="s">
        <v>9</v>
      </c>
      <c r="I65" s="46" t="s">
        <v>59</v>
      </c>
      <c r="J65">
        <v>4</v>
      </c>
      <c r="K65" s="46" t="s">
        <v>85</v>
      </c>
      <c r="L65">
        <v>3</v>
      </c>
      <c r="M65">
        <v>30</v>
      </c>
      <c r="N65" s="46" t="s">
        <v>59</v>
      </c>
      <c r="O65" s="46" t="s">
        <v>9</v>
      </c>
      <c r="P65" s="46" t="s">
        <v>9</v>
      </c>
      <c r="R65">
        <v>1</v>
      </c>
      <c r="T65">
        <v>1</v>
      </c>
      <c r="V65" s="46" t="s">
        <v>9</v>
      </c>
      <c r="X65" s="46" t="s">
        <v>9</v>
      </c>
      <c r="Y65" s="46" t="s">
        <v>9</v>
      </c>
      <c r="Z65">
        <v>2</v>
      </c>
      <c r="AA65" s="46" t="s">
        <v>9</v>
      </c>
      <c r="AB65" s="46" t="s">
        <v>9</v>
      </c>
      <c r="AC65" s="46" t="s">
        <v>59</v>
      </c>
      <c r="AD65" s="46" t="s">
        <v>9</v>
      </c>
      <c r="AE65" s="46" t="s">
        <v>9</v>
      </c>
      <c r="AF65" s="46" t="s">
        <v>9</v>
      </c>
      <c r="AG65" s="46" t="s">
        <v>9</v>
      </c>
      <c r="AH65" s="46" t="s">
        <v>59</v>
      </c>
      <c r="AI65" s="46" t="s">
        <v>9</v>
      </c>
      <c r="AJ65" s="46" t="s">
        <v>9</v>
      </c>
      <c r="AK65" s="46" t="s">
        <v>9</v>
      </c>
      <c r="AL65" s="46" t="s">
        <v>9</v>
      </c>
      <c r="AM65" s="46" t="s">
        <v>9</v>
      </c>
      <c r="AN65" s="46" t="s">
        <v>9</v>
      </c>
      <c r="AO65" s="46" t="s">
        <v>59</v>
      </c>
      <c r="AP65" s="46" t="s">
        <v>9</v>
      </c>
      <c r="AQ65" s="46" t="s">
        <v>9</v>
      </c>
      <c r="AR65" s="46" t="s">
        <v>9</v>
      </c>
      <c r="AS65" s="46" t="s">
        <v>59</v>
      </c>
      <c r="AT65" s="46" t="s">
        <v>9</v>
      </c>
      <c r="AU65" s="46" t="s">
        <v>9</v>
      </c>
      <c r="AV65" s="46" t="s">
        <v>9</v>
      </c>
      <c r="AW65" s="46" t="s">
        <v>59</v>
      </c>
      <c r="AX65" s="46" t="s">
        <v>9</v>
      </c>
      <c r="AY65" s="46" t="s">
        <v>59</v>
      </c>
    </row>
    <row r="66" spans="1:51" x14ac:dyDescent="0.5">
      <c r="A66" s="46" t="s">
        <v>387</v>
      </c>
      <c r="B66" s="46" t="s">
        <v>388</v>
      </c>
      <c r="C66" s="46" t="s">
        <v>1241</v>
      </c>
      <c r="D66" s="46" t="s">
        <v>55</v>
      </c>
      <c r="E66" s="46" t="s">
        <v>63</v>
      </c>
      <c r="F66" s="46" t="s">
        <v>158</v>
      </c>
      <c r="G66" s="46" t="s">
        <v>9</v>
      </c>
      <c r="H66" s="46" t="s">
        <v>9</v>
      </c>
      <c r="I66" s="46" t="s">
        <v>9</v>
      </c>
      <c r="J66">
        <v>3</v>
      </c>
      <c r="K66" s="46" t="s">
        <v>65</v>
      </c>
      <c r="L66">
        <v>2</v>
      </c>
      <c r="M66">
        <v>20</v>
      </c>
      <c r="N66" s="46" t="s">
        <v>9</v>
      </c>
      <c r="O66" s="46" t="s">
        <v>59</v>
      </c>
      <c r="P66" s="46" t="s">
        <v>9</v>
      </c>
      <c r="Q66">
        <v>1</v>
      </c>
      <c r="R66">
        <v>1</v>
      </c>
      <c r="V66" s="46" t="s">
        <v>9</v>
      </c>
      <c r="X66" s="46" t="s">
        <v>9</v>
      </c>
      <c r="Y66" s="46" t="s">
        <v>9</v>
      </c>
      <c r="Z66">
        <v>2</v>
      </c>
      <c r="AA66" s="46" t="s">
        <v>9</v>
      </c>
      <c r="AB66" s="46" t="s">
        <v>9</v>
      </c>
      <c r="AC66" s="46" t="s">
        <v>59</v>
      </c>
      <c r="AD66" s="46" t="s">
        <v>9</v>
      </c>
      <c r="AE66" s="46" t="s">
        <v>59</v>
      </c>
      <c r="AF66" s="46" t="s">
        <v>9</v>
      </c>
      <c r="AG66" s="46" t="s">
        <v>9</v>
      </c>
      <c r="AH66" s="46" t="s">
        <v>59</v>
      </c>
      <c r="AI66" s="46" t="s">
        <v>9</v>
      </c>
      <c r="AJ66" s="46" t="s">
        <v>9</v>
      </c>
      <c r="AK66" s="46" t="s">
        <v>59</v>
      </c>
      <c r="AL66" s="46" t="s">
        <v>9</v>
      </c>
      <c r="AM66" s="46" t="s">
        <v>9</v>
      </c>
      <c r="AN66" s="46" t="s">
        <v>9</v>
      </c>
      <c r="AO66" s="46" t="s">
        <v>9</v>
      </c>
      <c r="AP66" s="46" t="s">
        <v>9</v>
      </c>
      <c r="AQ66" s="46" t="s">
        <v>9</v>
      </c>
      <c r="AR66" s="46" t="s">
        <v>9</v>
      </c>
      <c r="AS66" s="46" t="s">
        <v>59</v>
      </c>
      <c r="AT66" s="46" t="s">
        <v>9</v>
      </c>
      <c r="AU66" s="46" t="s">
        <v>59</v>
      </c>
      <c r="AV66" s="46" t="s">
        <v>9</v>
      </c>
      <c r="AW66" s="46" t="s">
        <v>9</v>
      </c>
      <c r="AX66" s="46" t="s">
        <v>9</v>
      </c>
      <c r="AY66" s="46" t="s">
        <v>9</v>
      </c>
    </row>
    <row r="67" spans="1:51" x14ac:dyDescent="0.5">
      <c r="A67" s="46" t="s">
        <v>392</v>
      </c>
      <c r="B67" s="46" t="s">
        <v>393</v>
      </c>
      <c r="C67" s="46" t="s">
        <v>1241</v>
      </c>
      <c r="D67" s="46" t="s">
        <v>55</v>
      </c>
      <c r="E67" s="46" t="s">
        <v>10</v>
      </c>
      <c r="F67" s="46" t="s">
        <v>394</v>
      </c>
      <c r="G67" s="46" t="s">
        <v>9</v>
      </c>
      <c r="H67" s="46" t="s">
        <v>59</v>
      </c>
      <c r="I67" s="46" t="s">
        <v>9</v>
      </c>
      <c r="J67">
        <v>3</v>
      </c>
      <c r="K67" s="46" t="s">
        <v>85</v>
      </c>
      <c r="L67">
        <v>3</v>
      </c>
      <c r="M67">
        <v>25</v>
      </c>
      <c r="N67" s="46" t="s">
        <v>59</v>
      </c>
      <c r="O67" s="46" t="s">
        <v>59</v>
      </c>
      <c r="P67" s="46" t="s">
        <v>9</v>
      </c>
      <c r="T67">
        <v>2</v>
      </c>
      <c r="V67" s="46" t="s">
        <v>9</v>
      </c>
      <c r="X67" s="46" t="s">
        <v>9</v>
      </c>
      <c r="Y67" s="46" t="s">
        <v>9</v>
      </c>
      <c r="Z67">
        <v>2</v>
      </c>
      <c r="AA67" s="46" t="s">
        <v>59</v>
      </c>
      <c r="AB67" s="46" t="s">
        <v>9</v>
      </c>
      <c r="AC67" s="46" t="s">
        <v>9</v>
      </c>
      <c r="AD67" s="46" t="s">
        <v>9</v>
      </c>
      <c r="AE67" s="46" t="s">
        <v>59</v>
      </c>
      <c r="AF67" s="46" t="s">
        <v>59</v>
      </c>
      <c r="AG67" s="46" t="s">
        <v>59</v>
      </c>
      <c r="AH67" s="46" t="s">
        <v>9</v>
      </c>
      <c r="AI67" s="46" t="s">
        <v>59</v>
      </c>
      <c r="AJ67" s="46" t="s">
        <v>9</v>
      </c>
      <c r="AK67" s="46" t="s">
        <v>9</v>
      </c>
      <c r="AL67" s="46" t="s">
        <v>9</v>
      </c>
      <c r="AM67" s="46" t="s">
        <v>9</v>
      </c>
      <c r="AN67" s="46" t="s">
        <v>9</v>
      </c>
      <c r="AO67" s="46" t="s">
        <v>9</v>
      </c>
      <c r="AP67" s="46" t="s">
        <v>9</v>
      </c>
      <c r="AQ67" s="46" t="s">
        <v>9</v>
      </c>
      <c r="AR67" s="46" t="s">
        <v>9</v>
      </c>
      <c r="AS67" s="46" t="s">
        <v>59</v>
      </c>
      <c r="AT67" s="46" t="s">
        <v>9</v>
      </c>
      <c r="AU67" s="46" t="s">
        <v>9</v>
      </c>
      <c r="AV67" s="46" t="s">
        <v>9</v>
      </c>
      <c r="AW67" s="46" t="s">
        <v>59</v>
      </c>
      <c r="AX67" s="46" t="s">
        <v>9</v>
      </c>
      <c r="AY67" s="46" t="s">
        <v>59</v>
      </c>
    </row>
    <row r="68" spans="1:51" x14ac:dyDescent="0.5">
      <c r="A68" s="46" t="s">
        <v>398</v>
      </c>
      <c r="B68" s="46" t="s">
        <v>399</v>
      </c>
      <c r="C68" s="46" t="s">
        <v>1241</v>
      </c>
      <c r="D68" s="46" t="s">
        <v>83</v>
      </c>
      <c r="E68" s="46" t="s">
        <v>116</v>
      </c>
      <c r="F68" s="46" t="s">
        <v>147</v>
      </c>
      <c r="G68" s="46" t="s">
        <v>9</v>
      </c>
      <c r="H68" s="46" t="s">
        <v>9</v>
      </c>
      <c r="I68" s="46" t="s">
        <v>59</v>
      </c>
      <c r="J68">
        <v>4</v>
      </c>
      <c r="K68" s="46" t="s">
        <v>85</v>
      </c>
      <c r="L68">
        <v>2</v>
      </c>
      <c r="M68">
        <v>20</v>
      </c>
      <c r="N68" s="46" t="s">
        <v>59</v>
      </c>
      <c r="O68" s="46" t="s">
        <v>9</v>
      </c>
      <c r="P68" s="46" t="s">
        <v>9</v>
      </c>
      <c r="Q68">
        <v>1</v>
      </c>
      <c r="R68">
        <v>1</v>
      </c>
      <c r="V68" s="46" t="s">
        <v>9</v>
      </c>
      <c r="X68" s="46" t="s">
        <v>9</v>
      </c>
      <c r="Y68" s="46" t="s">
        <v>9</v>
      </c>
      <c r="Z68">
        <v>2</v>
      </c>
      <c r="AA68" s="46" t="s">
        <v>9</v>
      </c>
      <c r="AB68" s="46" t="s">
        <v>9</v>
      </c>
      <c r="AC68" s="46" t="s">
        <v>9</v>
      </c>
      <c r="AD68" s="46" t="s">
        <v>59</v>
      </c>
      <c r="AE68" s="46" t="s">
        <v>9</v>
      </c>
      <c r="AF68" s="46" t="s">
        <v>9</v>
      </c>
      <c r="AG68" s="46" t="s">
        <v>9</v>
      </c>
      <c r="AH68" s="46" t="s">
        <v>59</v>
      </c>
      <c r="AI68" s="46" t="s">
        <v>9</v>
      </c>
      <c r="AJ68" s="46" t="s">
        <v>9</v>
      </c>
      <c r="AK68" s="46" t="s">
        <v>9</v>
      </c>
      <c r="AL68" s="46" t="s">
        <v>9</v>
      </c>
      <c r="AM68" s="46" t="s">
        <v>9</v>
      </c>
      <c r="AN68" s="46" t="s">
        <v>9</v>
      </c>
      <c r="AO68" s="46" t="s">
        <v>59</v>
      </c>
      <c r="AP68" s="46" t="s">
        <v>9</v>
      </c>
      <c r="AQ68" s="46" t="s">
        <v>9</v>
      </c>
      <c r="AR68" s="46" t="s">
        <v>9</v>
      </c>
      <c r="AS68" s="46" t="s">
        <v>59</v>
      </c>
      <c r="AT68" s="46" t="s">
        <v>9</v>
      </c>
      <c r="AU68" s="46" t="s">
        <v>9</v>
      </c>
      <c r="AV68" s="46" t="s">
        <v>9</v>
      </c>
      <c r="AW68" s="46" t="s">
        <v>9</v>
      </c>
      <c r="AX68" s="46" t="s">
        <v>9</v>
      </c>
      <c r="AY68" s="46" t="s">
        <v>59</v>
      </c>
    </row>
    <row r="69" spans="1:51" x14ac:dyDescent="0.5">
      <c r="A69" s="46" t="s">
        <v>149</v>
      </c>
      <c r="B69" s="46" t="s">
        <v>150</v>
      </c>
      <c r="C69" s="46" t="s">
        <v>68</v>
      </c>
      <c r="D69" s="46" t="s">
        <v>95</v>
      </c>
      <c r="E69" s="46" t="s">
        <v>116</v>
      </c>
      <c r="F69" s="46" t="s">
        <v>152</v>
      </c>
      <c r="G69" s="46" t="s">
        <v>9</v>
      </c>
      <c r="H69" s="46" t="s">
        <v>9</v>
      </c>
      <c r="I69" s="46" t="s">
        <v>9</v>
      </c>
      <c r="J69">
        <v>4</v>
      </c>
      <c r="K69" s="46" t="s">
        <v>85</v>
      </c>
      <c r="L69">
        <v>3</v>
      </c>
      <c r="M69">
        <v>17</v>
      </c>
      <c r="N69" s="46" t="s">
        <v>9</v>
      </c>
      <c r="O69" s="46" t="s">
        <v>9</v>
      </c>
      <c r="P69" s="46" t="s">
        <v>59</v>
      </c>
      <c r="Q69">
        <v>1</v>
      </c>
      <c r="R69">
        <v>1</v>
      </c>
      <c r="V69" s="46" t="s">
        <v>9</v>
      </c>
      <c r="X69" s="46" t="s">
        <v>9</v>
      </c>
      <c r="Y69" s="46" t="s">
        <v>9</v>
      </c>
      <c r="Z69">
        <v>2</v>
      </c>
      <c r="AA69" s="46" t="s">
        <v>9</v>
      </c>
      <c r="AB69" s="46" t="s">
        <v>9</v>
      </c>
      <c r="AC69" s="46" t="s">
        <v>59</v>
      </c>
      <c r="AD69" s="46" t="s">
        <v>9</v>
      </c>
      <c r="AE69" s="46" t="s">
        <v>9</v>
      </c>
      <c r="AF69" s="46" t="s">
        <v>9</v>
      </c>
      <c r="AG69" s="46" t="s">
        <v>9</v>
      </c>
      <c r="AH69" s="46" t="s">
        <v>59</v>
      </c>
      <c r="AI69" s="46" t="s">
        <v>9</v>
      </c>
      <c r="AJ69" s="46" t="s">
        <v>9</v>
      </c>
      <c r="AK69" s="46" t="s">
        <v>9</v>
      </c>
      <c r="AL69" s="46" t="s">
        <v>9</v>
      </c>
      <c r="AM69" s="46" t="s">
        <v>9</v>
      </c>
      <c r="AN69" s="46" t="s">
        <v>9</v>
      </c>
      <c r="AO69" s="46" t="s">
        <v>9</v>
      </c>
      <c r="AP69" s="46" t="s">
        <v>9</v>
      </c>
      <c r="AQ69" s="46" t="s">
        <v>9</v>
      </c>
      <c r="AR69" s="46" t="s">
        <v>9</v>
      </c>
      <c r="AS69" s="46" t="s">
        <v>59</v>
      </c>
      <c r="AT69" s="46" t="s">
        <v>9</v>
      </c>
      <c r="AU69" s="46" t="s">
        <v>9</v>
      </c>
      <c r="AV69" s="46" t="s">
        <v>9</v>
      </c>
      <c r="AW69" s="46" t="s">
        <v>9</v>
      </c>
      <c r="AX69" s="46" t="s">
        <v>59</v>
      </c>
      <c r="AY69" s="46" t="s">
        <v>59</v>
      </c>
    </row>
    <row r="70" spans="1:51" x14ac:dyDescent="0.5">
      <c r="A70" s="46" t="s">
        <v>405</v>
      </c>
      <c r="B70" s="46" t="s">
        <v>406</v>
      </c>
      <c r="C70" s="46" t="s">
        <v>1241</v>
      </c>
      <c r="D70" s="46" t="s">
        <v>83</v>
      </c>
      <c r="E70" s="46" t="s">
        <v>116</v>
      </c>
      <c r="F70" s="46" t="s">
        <v>147</v>
      </c>
      <c r="G70" s="46" t="s">
        <v>9</v>
      </c>
      <c r="H70" s="46" t="s">
        <v>9</v>
      </c>
      <c r="I70" s="46" t="s">
        <v>59</v>
      </c>
      <c r="J70">
        <v>5</v>
      </c>
      <c r="K70" s="46" t="s">
        <v>65</v>
      </c>
      <c r="L70">
        <v>4</v>
      </c>
      <c r="M70">
        <v>25</v>
      </c>
      <c r="N70" s="46" t="s">
        <v>9</v>
      </c>
      <c r="O70" s="46" t="s">
        <v>59</v>
      </c>
      <c r="P70" s="46" t="s">
        <v>9</v>
      </c>
      <c r="Q70">
        <v>1</v>
      </c>
      <c r="R70">
        <v>2</v>
      </c>
      <c r="V70" s="46" t="s">
        <v>9</v>
      </c>
      <c r="X70" s="46" t="s">
        <v>9</v>
      </c>
      <c r="Y70" s="46" t="s">
        <v>9</v>
      </c>
      <c r="Z70">
        <v>3</v>
      </c>
      <c r="AA70" s="46" t="s">
        <v>59</v>
      </c>
      <c r="AB70" s="46" t="s">
        <v>9</v>
      </c>
      <c r="AC70" s="46" t="s">
        <v>9</v>
      </c>
      <c r="AD70" s="46" t="s">
        <v>59</v>
      </c>
      <c r="AE70" s="46" t="s">
        <v>9</v>
      </c>
      <c r="AF70" s="46" t="s">
        <v>9</v>
      </c>
      <c r="AG70" s="46" t="s">
        <v>9</v>
      </c>
      <c r="AH70" s="46" t="s">
        <v>59</v>
      </c>
      <c r="AI70" s="46" t="s">
        <v>9</v>
      </c>
      <c r="AJ70" s="46" t="s">
        <v>59</v>
      </c>
      <c r="AK70" s="46" t="s">
        <v>59</v>
      </c>
      <c r="AL70" s="46" t="s">
        <v>9</v>
      </c>
      <c r="AM70" s="46" t="s">
        <v>9</v>
      </c>
      <c r="AN70" s="46" t="s">
        <v>9</v>
      </c>
      <c r="AO70" s="46" t="s">
        <v>9</v>
      </c>
      <c r="AP70" s="46" t="s">
        <v>9</v>
      </c>
      <c r="AQ70" s="46" t="s">
        <v>9</v>
      </c>
      <c r="AR70" s="46" t="s">
        <v>9</v>
      </c>
      <c r="AS70" s="46" t="s">
        <v>59</v>
      </c>
      <c r="AT70" s="46" t="s">
        <v>9</v>
      </c>
      <c r="AU70" s="46" t="s">
        <v>59</v>
      </c>
      <c r="AV70" s="46" t="s">
        <v>9</v>
      </c>
      <c r="AW70" s="46" t="s">
        <v>9</v>
      </c>
      <c r="AX70" s="46" t="s">
        <v>9</v>
      </c>
      <c r="AY70" s="46" t="s">
        <v>9</v>
      </c>
    </row>
    <row r="71" spans="1:51" x14ac:dyDescent="0.5">
      <c r="A71" s="46" t="s">
        <v>409</v>
      </c>
      <c r="B71" s="46" t="s">
        <v>410</v>
      </c>
      <c r="C71" s="46" t="s">
        <v>1241</v>
      </c>
      <c r="D71" s="46" t="s">
        <v>55</v>
      </c>
      <c r="E71" s="46" t="s">
        <v>79</v>
      </c>
      <c r="F71" s="46" t="s">
        <v>411</v>
      </c>
      <c r="G71" s="46" t="s">
        <v>9</v>
      </c>
      <c r="H71" s="46" t="s">
        <v>9</v>
      </c>
      <c r="I71" s="46" t="s">
        <v>9</v>
      </c>
      <c r="J71">
        <v>4</v>
      </c>
      <c r="K71" s="46" t="s">
        <v>73</v>
      </c>
      <c r="L71">
        <v>3</v>
      </c>
      <c r="M71">
        <v>112</v>
      </c>
      <c r="N71" s="46" t="s">
        <v>9</v>
      </c>
      <c r="O71" s="46" t="s">
        <v>59</v>
      </c>
      <c r="P71" s="46" t="s">
        <v>9</v>
      </c>
      <c r="U71">
        <v>1</v>
      </c>
      <c r="V71" s="46" t="s">
        <v>9</v>
      </c>
      <c r="W71">
        <v>2</v>
      </c>
      <c r="X71" s="46" t="s">
        <v>9</v>
      </c>
      <c r="Y71" s="46" t="s">
        <v>9</v>
      </c>
      <c r="Z71">
        <v>3</v>
      </c>
      <c r="AA71" s="46" t="s">
        <v>9</v>
      </c>
      <c r="AB71" s="46" t="s">
        <v>59</v>
      </c>
      <c r="AC71" s="46" t="s">
        <v>9</v>
      </c>
      <c r="AD71" s="46" t="s">
        <v>9</v>
      </c>
      <c r="AE71" s="46" t="s">
        <v>9</v>
      </c>
      <c r="AF71" s="46" t="s">
        <v>9</v>
      </c>
      <c r="AG71" s="46" t="s">
        <v>9</v>
      </c>
      <c r="AH71" s="46" t="s">
        <v>9</v>
      </c>
      <c r="AI71" s="46" t="s">
        <v>9</v>
      </c>
      <c r="AJ71" s="46" t="s">
        <v>59</v>
      </c>
      <c r="AK71" s="46" t="s">
        <v>9</v>
      </c>
      <c r="AL71" s="46" t="s">
        <v>9</v>
      </c>
      <c r="AM71" s="46" t="s">
        <v>9</v>
      </c>
      <c r="AN71" s="46" t="s">
        <v>9</v>
      </c>
      <c r="AO71" s="46" t="s">
        <v>9</v>
      </c>
      <c r="AP71" s="46" t="s">
        <v>59</v>
      </c>
      <c r="AQ71" s="46" t="s">
        <v>9</v>
      </c>
      <c r="AR71" s="46" t="s">
        <v>59</v>
      </c>
      <c r="AS71" s="46" t="s">
        <v>9</v>
      </c>
      <c r="AT71" s="46" t="s">
        <v>59</v>
      </c>
      <c r="AU71" s="46" t="s">
        <v>59</v>
      </c>
      <c r="AV71" s="46" t="s">
        <v>59</v>
      </c>
      <c r="AW71" s="46" t="s">
        <v>9</v>
      </c>
      <c r="AX71" s="46" t="s">
        <v>9</v>
      </c>
      <c r="AY71" s="46" t="s">
        <v>9</v>
      </c>
    </row>
    <row r="72" spans="1:51" x14ac:dyDescent="0.5">
      <c r="A72" s="46" t="s">
        <v>414</v>
      </c>
      <c r="B72" s="46" t="s">
        <v>415</v>
      </c>
      <c r="C72" s="46" t="s">
        <v>1241</v>
      </c>
      <c r="D72" s="46" t="s">
        <v>55</v>
      </c>
      <c r="E72" s="46" t="s">
        <v>116</v>
      </c>
      <c r="F72" s="46" t="s">
        <v>209</v>
      </c>
      <c r="G72" s="46" t="s">
        <v>9</v>
      </c>
      <c r="H72" s="46" t="s">
        <v>9</v>
      </c>
      <c r="I72" s="46" t="s">
        <v>9</v>
      </c>
      <c r="J72">
        <v>3</v>
      </c>
      <c r="K72" s="46" t="s">
        <v>97</v>
      </c>
      <c r="L72">
        <v>2</v>
      </c>
      <c r="M72">
        <v>36</v>
      </c>
      <c r="N72" s="46" t="s">
        <v>59</v>
      </c>
      <c r="O72" s="46" t="s">
        <v>59</v>
      </c>
      <c r="P72" s="46" t="s">
        <v>59</v>
      </c>
      <c r="Q72">
        <v>2</v>
      </c>
      <c r="V72" s="46" t="s">
        <v>9</v>
      </c>
      <c r="X72" s="46" t="s">
        <v>9</v>
      </c>
      <c r="Y72" s="46" t="s">
        <v>9</v>
      </c>
      <c r="Z72">
        <v>2</v>
      </c>
      <c r="AA72" s="46" t="s">
        <v>9</v>
      </c>
      <c r="AB72" s="46" t="s">
        <v>9</v>
      </c>
      <c r="AC72" s="46" t="s">
        <v>9</v>
      </c>
      <c r="AD72" s="46" t="s">
        <v>9</v>
      </c>
      <c r="AE72" s="46" t="s">
        <v>59</v>
      </c>
      <c r="AF72" s="46" t="s">
        <v>59</v>
      </c>
      <c r="AG72" s="46" t="s">
        <v>9</v>
      </c>
      <c r="AH72" s="46" t="s">
        <v>9</v>
      </c>
      <c r="AI72" s="46" t="s">
        <v>9</v>
      </c>
      <c r="AJ72" s="46" t="s">
        <v>9</v>
      </c>
      <c r="AK72" s="46" t="s">
        <v>59</v>
      </c>
      <c r="AL72" s="46" t="s">
        <v>9</v>
      </c>
      <c r="AM72" s="46" t="s">
        <v>9</v>
      </c>
      <c r="AN72" s="46" t="s">
        <v>59</v>
      </c>
      <c r="AO72" s="46" t="s">
        <v>9</v>
      </c>
      <c r="AP72" s="46" t="s">
        <v>9</v>
      </c>
      <c r="AQ72" s="46" t="s">
        <v>59</v>
      </c>
      <c r="AR72" s="46" t="s">
        <v>9</v>
      </c>
      <c r="AS72" s="46" t="s">
        <v>9</v>
      </c>
      <c r="AT72" s="46" t="s">
        <v>59</v>
      </c>
      <c r="AU72" s="46" t="s">
        <v>9</v>
      </c>
      <c r="AV72" s="46" t="s">
        <v>9</v>
      </c>
      <c r="AW72" s="46" t="s">
        <v>9</v>
      </c>
      <c r="AX72" s="46" t="s">
        <v>9</v>
      </c>
      <c r="AY72" s="46" t="s">
        <v>59</v>
      </c>
    </row>
    <row r="73" spans="1:51" x14ac:dyDescent="0.5">
      <c r="A73" s="46" t="s">
        <v>419</v>
      </c>
      <c r="B73" s="46" t="s">
        <v>420</v>
      </c>
      <c r="C73" s="46" t="s">
        <v>1241</v>
      </c>
      <c r="D73" s="46" t="s">
        <v>55</v>
      </c>
      <c r="E73" s="46" t="s">
        <v>63</v>
      </c>
      <c r="F73" s="46" t="s">
        <v>158</v>
      </c>
      <c r="G73" s="46" t="s">
        <v>9</v>
      </c>
      <c r="H73" s="46" t="s">
        <v>9</v>
      </c>
      <c r="I73" s="46" t="s">
        <v>9</v>
      </c>
      <c r="J73">
        <v>1</v>
      </c>
      <c r="K73" s="46" t="s">
        <v>85</v>
      </c>
      <c r="L73">
        <v>3</v>
      </c>
      <c r="M73">
        <v>23</v>
      </c>
      <c r="N73" s="46" t="s">
        <v>59</v>
      </c>
      <c r="O73" s="46" t="s">
        <v>59</v>
      </c>
      <c r="P73" s="46" t="s">
        <v>9</v>
      </c>
      <c r="Q73">
        <v>1</v>
      </c>
      <c r="R73">
        <v>1</v>
      </c>
      <c r="V73" s="46" t="s">
        <v>9</v>
      </c>
      <c r="X73" s="46" t="s">
        <v>59</v>
      </c>
      <c r="Y73" s="46" t="s">
        <v>9</v>
      </c>
      <c r="Z73">
        <v>1</v>
      </c>
      <c r="AA73" s="46" t="s">
        <v>9</v>
      </c>
      <c r="AB73" s="46" t="s">
        <v>9</v>
      </c>
      <c r="AC73" s="46" t="s">
        <v>9</v>
      </c>
      <c r="AD73" s="46" t="s">
        <v>9</v>
      </c>
      <c r="AE73" s="46" t="s">
        <v>59</v>
      </c>
      <c r="AF73" s="46" t="s">
        <v>59</v>
      </c>
      <c r="AG73" s="46" t="s">
        <v>9</v>
      </c>
      <c r="AH73" s="46" t="s">
        <v>59</v>
      </c>
      <c r="AI73" s="46" t="s">
        <v>9</v>
      </c>
      <c r="AJ73" s="46" t="s">
        <v>9</v>
      </c>
      <c r="AK73" s="46" t="s">
        <v>9</v>
      </c>
      <c r="AL73" s="46" t="s">
        <v>9</v>
      </c>
      <c r="AM73" s="46" t="s">
        <v>9</v>
      </c>
      <c r="AN73" s="46" t="s">
        <v>9</v>
      </c>
      <c r="AO73" s="46" t="s">
        <v>9</v>
      </c>
      <c r="AP73" s="46" t="s">
        <v>9</v>
      </c>
      <c r="AQ73" s="46" t="s">
        <v>9</v>
      </c>
      <c r="AR73" s="46" t="s">
        <v>9</v>
      </c>
      <c r="AS73" s="46" t="s">
        <v>59</v>
      </c>
      <c r="AT73" s="46" t="s">
        <v>9</v>
      </c>
      <c r="AU73" s="46" t="s">
        <v>9</v>
      </c>
      <c r="AV73" s="46" t="s">
        <v>9</v>
      </c>
      <c r="AW73" s="46" t="s">
        <v>9</v>
      </c>
      <c r="AX73" s="46" t="s">
        <v>9</v>
      </c>
      <c r="AY73" s="46" t="s">
        <v>59</v>
      </c>
    </row>
    <row r="74" spans="1:51" x14ac:dyDescent="0.5">
      <c r="A74" s="46" t="s">
        <v>424</v>
      </c>
      <c r="B74" s="46" t="s">
        <v>425</v>
      </c>
      <c r="C74" s="46" t="s">
        <v>1241</v>
      </c>
      <c r="D74" s="46" t="s">
        <v>55</v>
      </c>
      <c r="E74" s="46" t="s">
        <v>71</v>
      </c>
      <c r="F74" s="46" t="s">
        <v>225</v>
      </c>
      <c r="G74" s="46" t="s">
        <v>9</v>
      </c>
      <c r="H74" s="46" t="s">
        <v>9</v>
      </c>
      <c r="I74" s="46" t="s">
        <v>9</v>
      </c>
      <c r="J74">
        <v>5</v>
      </c>
      <c r="K74" s="46" t="s">
        <v>97</v>
      </c>
      <c r="L74">
        <v>2</v>
      </c>
      <c r="M74">
        <v>61</v>
      </c>
      <c r="N74" s="46" t="s">
        <v>9</v>
      </c>
      <c r="O74" s="46" t="s">
        <v>9</v>
      </c>
      <c r="P74" s="46" t="s">
        <v>59</v>
      </c>
      <c r="S74">
        <v>1</v>
      </c>
      <c r="V74" s="46" t="s">
        <v>9</v>
      </c>
      <c r="X74" s="46" t="s">
        <v>9</v>
      </c>
      <c r="Y74" s="46" t="s">
        <v>9</v>
      </c>
      <c r="Z74">
        <v>1</v>
      </c>
      <c r="AA74" s="46" t="s">
        <v>9</v>
      </c>
      <c r="AB74" s="46" t="s">
        <v>9</v>
      </c>
      <c r="AC74" s="46" t="s">
        <v>59</v>
      </c>
      <c r="AD74" s="46" t="s">
        <v>9</v>
      </c>
      <c r="AE74" s="46" t="s">
        <v>9</v>
      </c>
      <c r="AF74" s="46" t="s">
        <v>9</v>
      </c>
      <c r="AG74" s="46" t="s">
        <v>9</v>
      </c>
      <c r="AH74" s="46" t="s">
        <v>9</v>
      </c>
      <c r="AI74" s="46" t="s">
        <v>9</v>
      </c>
      <c r="AJ74" s="46" t="s">
        <v>9</v>
      </c>
      <c r="AK74" s="46" t="s">
        <v>59</v>
      </c>
      <c r="AL74" s="46" t="s">
        <v>9</v>
      </c>
      <c r="AM74" s="46" t="s">
        <v>59</v>
      </c>
      <c r="AN74" s="46" t="s">
        <v>9</v>
      </c>
      <c r="AO74" s="46" t="s">
        <v>9</v>
      </c>
      <c r="AP74" s="46" t="s">
        <v>9</v>
      </c>
      <c r="AQ74" s="46" t="s">
        <v>59</v>
      </c>
      <c r="AR74" s="46" t="s">
        <v>9</v>
      </c>
      <c r="AS74" s="46" t="s">
        <v>9</v>
      </c>
      <c r="AT74" s="46" t="s">
        <v>59</v>
      </c>
      <c r="AU74" s="46" t="s">
        <v>9</v>
      </c>
      <c r="AV74" s="46" t="s">
        <v>9</v>
      </c>
      <c r="AW74" s="46" t="s">
        <v>9</v>
      </c>
      <c r="AX74" s="46" t="s">
        <v>59</v>
      </c>
      <c r="AY74" s="46" t="s">
        <v>59</v>
      </c>
    </row>
    <row r="75" spans="1:51" x14ac:dyDescent="0.5">
      <c r="A75" s="46" t="s">
        <v>431</v>
      </c>
      <c r="B75" s="46" t="s">
        <v>432</v>
      </c>
      <c r="C75" s="46" t="s">
        <v>1241</v>
      </c>
      <c r="D75" s="46" t="s">
        <v>55</v>
      </c>
      <c r="E75" s="46" t="s">
        <v>56</v>
      </c>
      <c r="F75" s="46" t="s">
        <v>57</v>
      </c>
      <c r="G75" s="46" t="s">
        <v>9</v>
      </c>
      <c r="H75" s="46" t="s">
        <v>9</v>
      </c>
      <c r="I75" s="46" t="s">
        <v>9</v>
      </c>
      <c r="J75">
        <v>5</v>
      </c>
      <c r="K75" s="46" t="s">
        <v>73</v>
      </c>
      <c r="L75">
        <v>2</v>
      </c>
      <c r="M75">
        <v>61</v>
      </c>
      <c r="N75" s="46" t="s">
        <v>59</v>
      </c>
      <c r="O75" s="46" t="s">
        <v>9</v>
      </c>
      <c r="P75" s="46" t="s">
        <v>9</v>
      </c>
      <c r="R75">
        <v>2</v>
      </c>
      <c r="V75" s="46" t="s">
        <v>9</v>
      </c>
      <c r="W75">
        <v>1</v>
      </c>
      <c r="X75" s="46" t="s">
        <v>9</v>
      </c>
      <c r="Y75" s="46" t="s">
        <v>9</v>
      </c>
      <c r="Z75">
        <v>3</v>
      </c>
      <c r="AA75" s="46" t="s">
        <v>9</v>
      </c>
      <c r="AB75" s="46" t="s">
        <v>9</v>
      </c>
      <c r="AC75" s="46" t="s">
        <v>59</v>
      </c>
      <c r="AD75" s="46" t="s">
        <v>9</v>
      </c>
      <c r="AE75" s="46" t="s">
        <v>9</v>
      </c>
      <c r="AF75" s="46" t="s">
        <v>9</v>
      </c>
      <c r="AG75" s="46" t="s">
        <v>9</v>
      </c>
      <c r="AH75" s="46" t="s">
        <v>59</v>
      </c>
      <c r="AI75" s="46" t="s">
        <v>9</v>
      </c>
      <c r="AJ75" s="46" t="s">
        <v>59</v>
      </c>
      <c r="AK75" s="46" t="s">
        <v>9</v>
      </c>
      <c r="AL75" s="46" t="s">
        <v>9</v>
      </c>
      <c r="AM75" s="46" t="s">
        <v>9</v>
      </c>
      <c r="AN75" s="46" t="s">
        <v>9</v>
      </c>
      <c r="AO75" s="46" t="s">
        <v>59</v>
      </c>
      <c r="AP75" s="46" t="s">
        <v>9</v>
      </c>
      <c r="AQ75" s="46" t="s">
        <v>9</v>
      </c>
      <c r="AR75" s="46" t="s">
        <v>59</v>
      </c>
      <c r="AS75" s="46" t="s">
        <v>9</v>
      </c>
      <c r="AT75" s="46" t="s">
        <v>59</v>
      </c>
      <c r="AU75" s="46" t="s">
        <v>9</v>
      </c>
      <c r="AV75" s="46" t="s">
        <v>9</v>
      </c>
      <c r="AW75" s="46" t="s">
        <v>9</v>
      </c>
      <c r="AX75" s="46" t="s">
        <v>9</v>
      </c>
      <c r="AY75" s="46" t="s">
        <v>9</v>
      </c>
    </row>
    <row r="76" spans="1:51" x14ac:dyDescent="0.5">
      <c r="A76" s="46" t="s">
        <v>154</v>
      </c>
      <c r="B76" s="46" t="s">
        <v>156</v>
      </c>
      <c r="C76" s="46" t="s">
        <v>68</v>
      </c>
      <c r="D76" s="46" t="s">
        <v>55</v>
      </c>
      <c r="E76" s="46" t="s">
        <v>104</v>
      </c>
      <c r="F76" s="46" t="s">
        <v>157</v>
      </c>
      <c r="G76" s="46" t="s">
        <v>9</v>
      </c>
      <c r="H76" s="46" t="s">
        <v>9</v>
      </c>
      <c r="I76" s="46" t="s">
        <v>9</v>
      </c>
      <c r="J76">
        <v>2</v>
      </c>
      <c r="K76" s="46" t="s">
        <v>58</v>
      </c>
      <c r="L76">
        <v>6</v>
      </c>
      <c r="M76">
        <v>16</v>
      </c>
      <c r="N76" s="46" t="s">
        <v>59</v>
      </c>
      <c r="O76" s="46" t="s">
        <v>9</v>
      </c>
      <c r="P76" s="46" t="s">
        <v>9</v>
      </c>
      <c r="Q76">
        <v>1</v>
      </c>
      <c r="R76">
        <v>1</v>
      </c>
      <c r="V76" s="46" t="s">
        <v>9</v>
      </c>
      <c r="X76" s="46" t="s">
        <v>9</v>
      </c>
      <c r="Y76" s="46" t="s">
        <v>9</v>
      </c>
      <c r="Z76">
        <v>2</v>
      </c>
      <c r="AA76" s="46" t="s">
        <v>9</v>
      </c>
      <c r="AB76" s="46" t="s">
        <v>9</v>
      </c>
      <c r="AC76" s="46" t="s">
        <v>9</v>
      </c>
      <c r="AD76" s="46" t="s">
        <v>59</v>
      </c>
      <c r="AE76" s="46" t="s">
        <v>59</v>
      </c>
      <c r="AF76" s="46" t="s">
        <v>9</v>
      </c>
      <c r="AG76" s="46" t="s">
        <v>9</v>
      </c>
      <c r="AH76" s="46" t="s">
        <v>59</v>
      </c>
      <c r="AI76" s="46" t="s">
        <v>9</v>
      </c>
      <c r="AJ76" s="46" t="s">
        <v>9</v>
      </c>
      <c r="AK76" s="46" t="s">
        <v>9</v>
      </c>
      <c r="AL76" s="46" t="s">
        <v>9</v>
      </c>
      <c r="AM76" s="46" t="s">
        <v>9</v>
      </c>
      <c r="AN76" s="46" t="s">
        <v>9</v>
      </c>
      <c r="AO76" s="46" t="s">
        <v>59</v>
      </c>
      <c r="AP76" s="46" t="s">
        <v>9</v>
      </c>
      <c r="AQ76" s="46" t="s">
        <v>59</v>
      </c>
      <c r="AR76" s="46" t="s">
        <v>9</v>
      </c>
      <c r="AS76" s="46" t="s">
        <v>59</v>
      </c>
      <c r="AT76" s="46" t="s">
        <v>9</v>
      </c>
      <c r="AU76" s="46" t="s">
        <v>9</v>
      </c>
      <c r="AV76" s="46" t="s">
        <v>9</v>
      </c>
      <c r="AW76" s="46" t="s">
        <v>9</v>
      </c>
      <c r="AX76" s="46" t="s">
        <v>9</v>
      </c>
      <c r="AY76" s="46" t="s">
        <v>9</v>
      </c>
    </row>
    <row r="77" spans="1:51" x14ac:dyDescent="0.5">
      <c r="A77" s="46" t="s">
        <v>159</v>
      </c>
      <c r="B77" s="46" t="s">
        <v>160</v>
      </c>
      <c r="C77" s="46" t="s">
        <v>68</v>
      </c>
      <c r="D77" s="46" t="s">
        <v>83</v>
      </c>
      <c r="E77" s="46" t="s">
        <v>116</v>
      </c>
      <c r="F77" s="46" t="s">
        <v>162</v>
      </c>
      <c r="G77" s="46" t="s">
        <v>9</v>
      </c>
      <c r="H77" s="46" t="s">
        <v>9</v>
      </c>
      <c r="I77" s="46" t="s">
        <v>9</v>
      </c>
      <c r="J77">
        <v>4</v>
      </c>
      <c r="K77" s="46" t="s">
        <v>85</v>
      </c>
      <c r="L77">
        <v>5</v>
      </c>
      <c r="M77">
        <v>36</v>
      </c>
      <c r="N77" s="46" t="s">
        <v>59</v>
      </c>
      <c r="O77" s="46" t="s">
        <v>9</v>
      </c>
      <c r="P77" s="46" t="s">
        <v>9</v>
      </c>
      <c r="Q77">
        <v>1</v>
      </c>
      <c r="T77">
        <v>2</v>
      </c>
      <c r="V77" s="46" t="s">
        <v>9</v>
      </c>
      <c r="X77" s="46" t="s">
        <v>9</v>
      </c>
      <c r="Y77" s="46" t="s">
        <v>9</v>
      </c>
      <c r="Z77">
        <v>3</v>
      </c>
      <c r="AA77" s="46" t="s">
        <v>9</v>
      </c>
      <c r="AB77" s="46" t="s">
        <v>9</v>
      </c>
      <c r="AC77" s="46" t="s">
        <v>9</v>
      </c>
      <c r="AD77" s="46" t="s">
        <v>59</v>
      </c>
      <c r="AE77" s="46" t="s">
        <v>9</v>
      </c>
      <c r="AF77" s="46" t="s">
        <v>9</v>
      </c>
      <c r="AG77" s="46" t="s">
        <v>9</v>
      </c>
      <c r="AH77" s="46" t="s">
        <v>9</v>
      </c>
      <c r="AI77" s="46" t="s">
        <v>9</v>
      </c>
      <c r="AJ77" s="46" t="s">
        <v>59</v>
      </c>
      <c r="AK77" s="46" t="s">
        <v>9</v>
      </c>
      <c r="AL77" s="46" t="s">
        <v>9</v>
      </c>
      <c r="AM77" s="46" t="s">
        <v>9</v>
      </c>
      <c r="AN77" s="46" t="s">
        <v>9</v>
      </c>
      <c r="AO77" s="46" t="s">
        <v>59</v>
      </c>
      <c r="AP77" s="46" t="s">
        <v>9</v>
      </c>
      <c r="AQ77" s="46" t="s">
        <v>9</v>
      </c>
      <c r="AR77" s="46" t="s">
        <v>9</v>
      </c>
      <c r="AS77" s="46" t="s">
        <v>9</v>
      </c>
      <c r="AT77" s="46" t="s">
        <v>9</v>
      </c>
      <c r="AU77" s="46" t="s">
        <v>9</v>
      </c>
      <c r="AV77" s="46" t="s">
        <v>9</v>
      </c>
      <c r="AW77" s="46" t="s">
        <v>59</v>
      </c>
      <c r="AX77" s="46" t="s">
        <v>9</v>
      </c>
      <c r="AY77" s="46" t="s">
        <v>59</v>
      </c>
    </row>
    <row r="78" spans="1:51" x14ac:dyDescent="0.5">
      <c r="A78" s="46" t="s">
        <v>165</v>
      </c>
      <c r="B78" s="46" t="s">
        <v>166</v>
      </c>
      <c r="C78" s="46" t="s">
        <v>68</v>
      </c>
      <c r="D78" s="46" t="s">
        <v>83</v>
      </c>
      <c r="E78" s="46" t="s">
        <v>167</v>
      </c>
      <c r="F78" s="46" t="s">
        <v>168</v>
      </c>
      <c r="G78" s="46" t="s">
        <v>59</v>
      </c>
      <c r="H78" s="46" t="s">
        <v>9</v>
      </c>
      <c r="I78" s="46" t="s">
        <v>9</v>
      </c>
      <c r="J78">
        <v>4</v>
      </c>
      <c r="K78" s="46" t="s">
        <v>73</v>
      </c>
      <c r="L78">
        <v>2</v>
      </c>
      <c r="M78">
        <v>123</v>
      </c>
      <c r="N78" s="46" t="s">
        <v>59</v>
      </c>
      <c r="O78" s="46" t="s">
        <v>59</v>
      </c>
      <c r="P78" s="46" t="s">
        <v>59</v>
      </c>
      <c r="U78">
        <v>1</v>
      </c>
      <c r="V78" s="46" t="s">
        <v>9</v>
      </c>
      <c r="X78" s="46" t="s">
        <v>9</v>
      </c>
      <c r="Y78" s="46" t="s">
        <v>59</v>
      </c>
      <c r="Z78">
        <v>1</v>
      </c>
      <c r="AA78" s="46" t="s">
        <v>9</v>
      </c>
      <c r="AB78" s="46" t="s">
        <v>9</v>
      </c>
      <c r="AC78" s="46" t="s">
        <v>9</v>
      </c>
      <c r="AD78" s="46" t="s">
        <v>9</v>
      </c>
      <c r="AE78" s="46" t="s">
        <v>9</v>
      </c>
      <c r="AF78" s="46" t="s">
        <v>59</v>
      </c>
      <c r="AG78" s="46" t="s">
        <v>9</v>
      </c>
      <c r="AH78" s="46" t="s">
        <v>9</v>
      </c>
      <c r="AI78" s="46" t="s">
        <v>59</v>
      </c>
      <c r="AJ78" s="46" t="s">
        <v>9</v>
      </c>
      <c r="AK78" s="46" t="s">
        <v>9</v>
      </c>
      <c r="AL78" s="46" t="s">
        <v>59</v>
      </c>
      <c r="AM78" s="46" t="s">
        <v>9</v>
      </c>
      <c r="AN78" s="46" t="s">
        <v>9</v>
      </c>
      <c r="AO78" s="46" t="s">
        <v>9</v>
      </c>
      <c r="AP78" s="46" t="s">
        <v>59</v>
      </c>
      <c r="AQ78" s="46" t="s">
        <v>9</v>
      </c>
      <c r="AR78" s="46" t="s">
        <v>9</v>
      </c>
      <c r="AS78" s="46" t="s">
        <v>9</v>
      </c>
      <c r="AT78" s="46" t="s">
        <v>59</v>
      </c>
      <c r="AU78" s="46" t="s">
        <v>9</v>
      </c>
      <c r="AV78" s="46" t="s">
        <v>59</v>
      </c>
      <c r="AW78" s="46" t="s">
        <v>9</v>
      </c>
      <c r="AX78" s="46" t="s">
        <v>9</v>
      </c>
      <c r="AY78" s="46" t="s">
        <v>9</v>
      </c>
    </row>
    <row r="79" spans="1:51" x14ac:dyDescent="0.5">
      <c r="A79" s="46" t="s">
        <v>172</v>
      </c>
      <c r="B79" s="46" t="s">
        <v>173</v>
      </c>
      <c r="C79" s="46" t="s">
        <v>68</v>
      </c>
      <c r="D79" s="46" t="s">
        <v>55</v>
      </c>
      <c r="E79" s="46" t="s">
        <v>10</v>
      </c>
      <c r="F79" s="46" t="s">
        <v>174</v>
      </c>
      <c r="G79" s="46" t="s">
        <v>9</v>
      </c>
      <c r="H79" s="46" t="s">
        <v>59</v>
      </c>
      <c r="I79" s="46" t="s">
        <v>9</v>
      </c>
      <c r="J79">
        <v>4</v>
      </c>
      <c r="K79" s="46" t="s">
        <v>85</v>
      </c>
      <c r="L79">
        <v>2</v>
      </c>
      <c r="M79">
        <v>23</v>
      </c>
      <c r="N79" s="46" t="s">
        <v>59</v>
      </c>
      <c r="O79" s="46" t="s">
        <v>59</v>
      </c>
      <c r="P79" s="46" t="s">
        <v>9</v>
      </c>
      <c r="Q79">
        <v>1</v>
      </c>
      <c r="R79">
        <v>1</v>
      </c>
      <c r="V79" s="46" t="s">
        <v>9</v>
      </c>
      <c r="X79" s="46" t="s">
        <v>59</v>
      </c>
      <c r="Y79" s="46" t="s">
        <v>9</v>
      </c>
      <c r="Z79">
        <v>1</v>
      </c>
      <c r="AA79" s="46" t="s">
        <v>9</v>
      </c>
      <c r="AB79" s="46" t="s">
        <v>9</v>
      </c>
      <c r="AC79" s="46" t="s">
        <v>9</v>
      </c>
      <c r="AD79" s="46" t="s">
        <v>9</v>
      </c>
      <c r="AE79" s="46" t="s">
        <v>9</v>
      </c>
      <c r="AF79" s="46" t="s">
        <v>59</v>
      </c>
      <c r="AG79" s="46" t="s">
        <v>59</v>
      </c>
      <c r="AH79" s="46" t="s">
        <v>59</v>
      </c>
      <c r="AI79" s="46" t="s">
        <v>59</v>
      </c>
      <c r="AJ79" s="46" t="s">
        <v>9</v>
      </c>
      <c r="AK79" s="46" t="s">
        <v>9</v>
      </c>
      <c r="AL79" s="46" t="s">
        <v>9</v>
      </c>
      <c r="AM79" s="46" t="s">
        <v>9</v>
      </c>
      <c r="AN79" s="46" t="s">
        <v>9</v>
      </c>
      <c r="AO79" s="46" t="s">
        <v>9</v>
      </c>
      <c r="AP79" s="46" t="s">
        <v>9</v>
      </c>
      <c r="AQ79" s="46" t="s">
        <v>9</v>
      </c>
      <c r="AR79" s="46" t="s">
        <v>9</v>
      </c>
      <c r="AS79" s="46" t="s">
        <v>59</v>
      </c>
      <c r="AT79" s="46" t="s">
        <v>9</v>
      </c>
      <c r="AU79" s="46" t="s">
        <v>9</v>
      </c>
      <c r="AV79" s="46" t="s">
        <v>9</v>
      </c>
      <c r="AW79" s="46" t="s">
        <v>9</v>
      </c>
      <c r="AX79" s="46" t="s">
        <v>9</v>
      </c>
      <c r="AY79" s="46" t="s">
        <v>59</v>
      </c>
    </row>
    <row r="80" spans="1:51" x14ac:dyDescent="0.5">
      <c r="A80" s="46" t="s">
        <v>177</v>
      </c>
      <c r="B80" s="46" t="s">
        <v>178</v>
      </c>
      <c r="C80" s="46" t="s">
        <v>68</v>
      </c>
      <c r="D80" s="46" t="s">
        <v>55</v>
      </c>
      <c r="E80" s="46" t="s">
        <v>10</v>
      </c>
      <c r="F80" s="46" t="s">
        <v>174</v>
      </c>
      <c r="G80" s="46" t="s">
        <v>9</v>
      </c>
      <c r="H80" s="46" t="s">
        <v>59</v>
      </c>
      <c r="I80" s="46" t="s">
        <v>9</v>
      </c>
      <c r="J80">
        <v>3</v>
      </c>
      <c r="K80" s="46" t="s">
        <v>65</v>
      </c>
      <c r="L80">
        <v>3</v>
      </c>
      <c r="M80">
        <v>20</v>
      </c>
      <c r="N80" s="46" t="s">
        <v>59</v>
      </c>
      <c r="O80" s="46" t="s">
        <v>9</v>
      </c>
      <c r="P80" s="46" t="s">
        <v>59</v>
      </c>
      <c r="Q80">
        <v>1</v>
      </c>
      <c r="R80">
        <v>1</v>
      </c>
      <c r="T80">
        <v>1</v>
      </c>
      <c r="V80" s="46" t="s">
        <v>9</v>
      </c>
      <c r="X80" s="46" t="s">
        <v>59</v>
      </c>
      <c r="Y80" s="46" t="s">
        <v>9</v>
      </c>
      <c r="Z80">
        <v>1</v>
      </c>
      <c r="AA80" s="46" t="s">
        <v>9</v>
      </c>
      <c r="AB80" s="46" t="s">
        <v>9</v>
      </c>
      <c r="AC80" s="46" t="s">
        <v>9</v>
      </c>
      <c r="AD80" s="46" t="s">
        <v>9</v>
      </c>
      <c r="AE80" s="46" t="s">
        <v>59</v>
      </c>
      <c r="AF80" s="46" t="s">
        <v>59</v>
      </c>
      <c r="AG80" s="46" t="s">
        <v>59</v>
      </c>
      <c r="AH80" s="46" t="s">
        <v>59</v>
      </c>
      <c r="AI80" s="46" t="s">
        <v>59</v>
      </c>
      <c r="AJ80" s="46" t="s">
        <v>9</v>
      </c>
      <c r="AK80" s="46" t="s">
        <v>59</v>
      </c>
      <c r="AL80" s="46" t="s">
        <v>9</v>
      </c>
      <c r="AM80" s="46" t="s">
        <v>9</v>
      </c>
      <c r="AN80" s="46" t="s">
        <v>9</v>
      </c>
      <c r="AO80" s="46" t="s">
        <v>9</v>
      </c>
      <c r="AP80" s="46" t="s">
        <v>9</v>
      </c>
      <c r="AQ80" s="46" t="s">
        <v>9</v>
      </c>
      <c r="AR80" s="46" t="s">
        <v>9</v>
      </c>
      <c r="AS80" s="46" t="s">
        <v>59</v>
      </c>
      <c r="AT80" s="46" t="s">
        <v>9</v>
      </c>
      <c r="AU80" s="46" t="s">
        <v>9</v>
      </c>
      <c r="AV80" s="46" t="s">
        <v>9</v>
      </c>
      <c r="AW80" s="46" t="s">
        <v>59</v>
      </c>
      <c r="AX80" s="46" t="s">
        <v>9</v>
      </c>
      <c r="AY80" s="46" t="s">
        <v>9</v>
      </c>
    </row>
    <row r="81" spans="1:51" x14ac:dyDescent="0.5">
      <c r="A81" s="46" t="s">
        <v>181</v>
      </c>
      <c r="B81" s="46" t="s">
        <v>182</v>
      </c>
      <c r="C81" s="46" t="s">
        <v>68</v>
      </c>
      <c r="D81" s="46" t="s">
        <v>62</v>
      </c>
      <c r="E81" s="46" t="s">
        <v>63</v>
      </c>
      <c r="F81" s="46" t="s">
        <v>183</v>
      </c>
      <c r="G81" s="46" t="s">
        <v>9</v>
      </c>
      <c r="H81" s="46" t="s">
        <v>9</v>
      </c>
      <c r="I81" s="46" t="s">
        <v>9</v>
      </c>
      <c r="J81">
        <v>4</v>
      </c>
      <c r="K81" s="46" t="s">
        <v>9</v>
      </c>
      <c r="L81">
        <v>0</v>
      </c>
      <c r="M81">
        <v>57</v>
      </c>
      <c r="N81" s="46" t="s">
        <v>59</v>
      </c>
      <c r="O81" s="46" t="s">
        <v>59</v>
      </c>
      <c r="P81" s="46" t="s">
        <v>9</v>
      </c>
      <c r="Q81">
        <v>2</v>
      </c>
      <c r="V81" s="46" t="s">
        <v>9</v>
      </c>
      <c r="X81" s="46" t="s">
        <v>9</v>
      </c>
      <c r="Y81" s="46" t="s">
        <v>9</v>
      </c>
      <c r="Z81">
        <v>2</v>
      </c>
      <c r="AA81" s="46" t="s">
        <v>9</v>
      </c>
      <c r="AB81" s="46" t="s">
        <v>9</v>
      </c>
      <c r="AC81" s="46" t="s">
        <v>9</v>
      </c>
      <c r="AD81" s="46" t="s">
        <v>9</v>
      </c>
      <c r="AE81" s="46" t="s">
        <v>9</v>
      </c>
      <c r="AF81" s="46" t="s">
        <v>59</v>
      </c>
      <c r="AG81" s="46" t="s">
        <v>9</v>
      </c>
      <c r="AH81" s="46" t="s">
        <v>9</v>
      </c>
      <c r="AI81" s="46" t="s">
        <v>9</v>
      </c>
      <c r="AJ81" s="46" t="s">
        <v>9</v>
      </c>
      <c r="AK81" s="46" t="s">
        <v>9</v>
      </c>
      <c r="AL81" s="46" t="s">
        <v>9</v>
      </c>
      <c r="AM81" s="46" t="s">
        <v>9</v>
      </c>
      <c r="AN81" s="46" t="s">
        <v>59</v>
      </c>
      <c r="AO81" s="46" t="s">
        <v>9</v>
      </c>
      <c r="AP81" s="46" t="s">
        <v>9</v>
      </c>
      <c r="AQ81" s="46" t="s">
        <v>9</v>
      </c>
      <c r="AR81" s="46" t="s">
        <v>9</v>
      </c>
      <c r="AS81" s="46" t="s">
        <v>9</v>
      </c>
      <c r="AT81" s="46" t="s">
        <v>9</v>
      </c>
      <c r="AU81" s="46" t="s">
        <v>9</v>
      </c>
      <c r="AV81" s="46" t="s">
        <v>9</v>
      </c>
      <c r="AW81" s="46" t="s">
        <v>9</v>
      </c>
      <c r="AX81" s="46" t="s">
        <v>9</v>
      </c>
      <c r="AY81" s="46" t="s">
        <v>9</v>
      </c>
    </row>
    <row r="82" spans="1:51" x14ac:dyDescent="0.5">
      <c r="A82" s="46" t="s">
        <v>187</v>
      </c>
      <c r="B82" s="46" t="s">
        <v>188</v>
      </c>
      <c r="C82" s="46" t="s">
        <v>68</v>
      </c>
      <c r="D82" s="46" t="s">
        <v>95</v>
      </c>
      <c r="E82" s="46" t="s">
        <v>63</v>
      </c>
      <c r="F82" s="46" t="s">
        <v>189</v>
      </c>
      <c r="G82" s="46" t="s">
        <v>9</v>
      </c>
      <c r="H82" s="46" t="s">
        <v>9</v>
      </c>
      <c r="I82" s="46" t="s">
        <v>9</v>
      </c>
      <c r="J82">
        <v>2</v>
      </c>
      <c r="K82" s="46" t="s">
        <v>58</v>
      </c>
      <c r="L82">
        <v>4</v>
      </c>
      <c r="M82">
        <v>73</v>
      </c>
      <c r="N82" s="46" t="s">
        <v>59</v>
      </c>
      <c r="O82" s="46" t="s">
        <v>9</v>
      </c>
      <c r="P82" s="46" t="s">
        <v>59</v>
      </c>
      <c r="Q82">
        <v>1</v>
      </c>
      <c r="S82">
        <v>1</v>
      </c>
      <c r="V82" s="46" t="s">
        <v>9</v>
      </c>
      <c r="X82" s="46" t="s">
        <v>9</v>
      </c>
      <c r="Y82" s="46" t="s">
        <v>9</v>
      </c>
      <c r="Z82">
        <v>2</v>
      </c>
      <c r="AA82" s="46" t="s">
        <v>59</v>
      </c>
      <c r="AB82" s="46" t="s">
        <v>9</v>
      </c>
      <c r="AC82" s="46" t="s">
        <v>9</v>
      </c>
      <c r="AD82" s="46" t="s">
        <v>59</v>
      </c>
      <c r="AE82" s="46" t="s">
        <v>59</v>
      </c>
      <c r="AF82" s="46" t="s">
        <v>59</v>
      </c>
      <c r="AG82" s="46" t="s">
        <v>9</v>
      </c>
      <c r="AH82" s="46" t="s">
        <v>9</v>
      </c>
      <c r="AI82" s="46" t="s">
        <v>9</v>
      </c>
      <c r="AJ82" s="46" t="s">
        <v>9</v>
      </c>
      <c r="AK82" s="46" t="s">
        <v>9</v>
      </c>
      <c r="AL82" s="46" t="s">
        <v>9</v>
      </c>
      <c r="AM82" s="46" t="s">
        <v>59</v>
      </c>
      <c r="AN82" s="46" t="s">
        <v>9</v>
      </c>
      <c r="AO82" s="46" t="s">
        <v>9</v>
      </c>
      <c r="AP82" s="46" t="s">
        <v>59</v>
      </c>
      <c r="AQ82" s="46" t="s">
        <v>59</v>
      </c>
      <c r="AR82" s="46" t="s">
        <v>9</v>
      </c>
      <c r="AS82" s="46" t="s">
        <v>9</v>
      </c>
      <c r="AT82" s="46" t="s">
        <v>9</v>
      </c>
      <c r="AU82" s="46" t="s">
        <v>9</v>
      </c>
      <c r="AV82" s="46" t="s">
        <v>9</v>
      </c>
      <c r="AW82" s="46" t="s">
        <v>9</v>
      </c>
      <c r="AX82" s="46" t="s">
        <v>9</v>
      </c>
      <c r="AY82" s="46" t="s">
        <v>9</v>
      </c>
    </row>
    <row r="83" spans="1:51" x14ac:dyDescent="0.5">
      <c r="A83" s="46" t="s">
        <v>453</v>
      </c>
      <c r="B83" s="46" t="s">
        <v>454</v>
      </c>
      <c r="C83" s="46" t="s">
        <v>1241</v>
      </c>
      <c r="D83" s="46" t="s">
        <v>55</v>
      </c>
      <c r="E83" s="46" t="s">
        <v>10</v>
      </c>
      <c r="F83" s="46" t="s">
        <v>309</v>
      </c>
      <c r="G83" s="46" t="s">
        <v>9</v>
      </c>
      <c r="H83" s="46" t="s">
        <v>59</v>
      </c>
      <c r="I83" s="46" t="s">
        <v>9</v>
      </c>
      <c r="J83">
        <v>3</v>
      </c>
      <c r="K83" s="46" t="s">
        <v>85</v>
      </c>
      <c r="L83">
        <v>3</v>
      </c>
      <c r="M83">
        <v>43</v>
      </c>
      <c r="N83" s="46" t="s">
        <v>59</v>
      </c>
      <c r="O83" s="46" t="s">
        <v>59</v>
      </c>
      <c r="P83" s="46" t="s">
        <v>59</v>
      </c>
      <c r="R83">
        <v>1</v>
      </c>
      <c r="V83" s="46" t="s">
        <v>9</v>
      </c>
      <c r="W83">
        <v>1</v>
      </c>
      <c r="X83" s="46" t="s">
        <v>9</v>
      </c>
      <c r="Y83" s="46" t="s">
        <v>9</v>
      </c>
      <c r="Z83">
        <v>2</v>
      </c>
      <c r="AA83" s="46" t="s">
        <v>9</v>
      </c>
      <c r="AB83" s="46" t="s">
        <v>9</v>
      </c>
      <c r="AC83" s="46" t="s">
        <v>9</v>
      </c>
      <c r="AD83" s="46" t="s">
        <v>9</v>
      </c>
      <c r="AE83" s="46" t="s">
        <v>59</v>
      </c>
      <c r="AF83" s="46" t="s">
        <v>59</v>
      </c>
      <c r="AG83" s="46" t="s">
        <v>59</v>
      </c>
      <c r="AH83" s="46" t="s">
        <v>59</v>
      </c>
      <c r="AI83" s="46" t="s">
        <v>59</v>
      </c>
      <c r="AJ83" s="46" t="s">
        <v>9</v>
      </c>
      <c r="AK83" s="46" t="s">
        <v>9</v>
      </c>
      <c r="AL83" s="46" t="s">
        <v>9</v>
      </c>
      <c r="AM83" s="46" t="s">
        <v>9</v>
      </c>
      <c r="AN83" s="46" t="s">
        <v>9</v>
      </c>
      <c r="AO83" s="46" t="s">
        <v>9</v>
      </c>
      <c r="AP83" s="46" t="s">
        <v>9</v>
      </c>
      <c r="AQ83" s="46" t="s">
        <v>9</v>
      </c>
      <c r="AR83" s="46" t="s">
        <v>59</v>
      </c>
      <c r="AS83" s="46" t="s">
        <v>9</v>
      </c>
      <c r="AT83" s="46" t="s">
        <v>9</v>
      </c>
      <c r="AU83" s="46" t="s">
        <v>9</v>
      </c>
      <c r="AV83" s="46" t="s">
        <v>9</v>
      </c>
      <c r="AW83" s="46" t="s">
        <v>9</v>
      </c>
      <c r="AX83" s="46" t="s">
        <v>9</v>
      </c>
      <c r="AY83" s="46" t="s">
        <v>59</v>
      </c>
    </row>
    <row r="84" spans="1:51" x14ac:dyDescent="0.5">
      <c r="A84" s="46" t="s">
        <v>193</v>
      </c>
      <c r="B84" s="46" t="s">
        <v>194</v>
      </c>
      <c r="C84" s="46" t="s">
        <v>68</v>
      </c>
      <c r="D84" s="46" t="s">
        <v>55</v>
      </c>
      <c r="E84" s="46" t="s">
        <v>104</v>
      </c>
      <c r="F84" s="46" t="s">
        <v>195</v>
      </c>
      <c r="G84" s="46" t="s">
        <v>9</v>
      </c>
      <c r="H84" s="46" t="s">
        <v>9</v>
      </c>
      <c r="I84" s="46" t="s">
        <v>9</v>
      </c>
      <c r="J84">
        <v>4</v>
      </c>
      <c r="K84" s="46" t="s">
        <v>97</v>
      </c>
      <c r="L84">
        <v>5</v>
      </c>
      <c r="M84">
        <v>26</v>
      </c>
      <c r="N84" s="46" t="s">
        <v>9</v>
      </c>
      <c r="O84" s="46" t="s">
        <v>9</v>
      </c>
      <c r="P84" s="46" t="s">
        <v>59</v>
      </c>
      <c r="Q84">
        <v>1</v>
      </c>
      <c r="S84">
        <v>2</v>
      </c>
      <c r="V84" s="46" t="s">
        <v>9</v>
      </c>
      <c r="X84" s="46" t="s">
        <v>9</v>
      </c>
      <c r="Y84" s="46" t="s">
        <v>9</v>
      </c>
      <c r="Z84">
        <v>3</v>
      </c>
      <c r="AA84" s="46" t="s">
        <v>9</v>
      </c>
      <c r="AB84" s="46" t="s">
        <v>9</v>
      </c>
      <c r="AC84" s="46" t="s">
        <v>9</v>
      </c>
      <c r="AD84" s="46" t="s">
        <v>9</v>
      </c>
      <c r="AE84" s="46" t="s">
        <v>9</v>
      </c>
      <c r="AF84" s="46" t="s">
        <v>9</v>
      </c>
      <c r="AG84" s="46" t="s">
        <v>9</v>
      </c>
      <c r="AH84" s="46" t="s">
        <v>9</v>
      </c>
      <c r="AI84" s="46" t="s">
        <v>9</v>
      </c>
      <c r="AJ84" s="46" t="s">
        <v>59</v>
      </c>
      <c r="AK84" s="46" t="s">
        <v>59</v>
      </c>
      <c r="AL84" s="46" t="s">
        <v>9</v>
      </c>
      <c r="AM84" s="46" t="s">
        <v>59</v>
      </c>
      <c r="AN84" s="46" t="s">
        <v>9</v>
      </c>
      <c r="AO84" s="46" t="s">
        <v>9</v>
      </c>
      <c r="AP84" s="46" t="s">
        <v>9</v>
      </c>
      <c r="AQ84" s="46" t="s">
        <v>59</v>
      </c>
      <c r="AR84" s="46" t="s">
        <v>9</v>
      </c>
      <c r="AS84" s="46" t="s">
        <v>59</v>
      </c>
      <c r="AT84" s="46" t="s">
        <v>59</v>
      </c>
      <c r="AU84" s="46" t="s">
        <v>9</v>
      </c>
      <c r="AV84" s="46" t="s">
        <v>9</v>
      </c>
      <c r="AW84" s="46" t="s">
        <v>9</v>
      </c>
      <c r="AX84" s="46" t="s">
        <v>59</v>
      </c>
      <c r="AY84" s="46" t="s">
        <v>59</v>
      </c>
    </row>
    <row r="85" spans="1:51" x14ac:dyDescent="0.5">
      <c r="A85" s="46" t="s">
        <v>198</v>
      </c>
      <c r="B85" s="46" t="s">
        <v>199</v>
      </c>
      <c r="C85" s="46" t="s">
        <v>68</v>
      </c>
      <c r="D85" s="46" t="s">
        <v>55</v>
      </c>
      <c r="E85" s="46" t="s">
        <v>71</v>
      </c>
      <c r="F85" s="46" t="s">
        <v>200</v>
      </c>
      <c r="G85" s="46" t="s">
        <v>9</v>
      </c>
      <c r="H85" s="46" t="s">
        <v>9</v>
      </c>
      <c r="I85" s="46" t="s">
        <v>9</v>
      </c>
      <c r="J85">
        <v>2</v>
      </c>
      <c r="K85" s="46" t="s">
        <v>73</v>
      </c>
      <c r="L85">
        <v>3</v>
      </c>
      <c r="M85">
        <v>49</v>
      </c>
      <c r="N85" s="46" t="s">
        <v>9</v>
      </c>
      <c r="O85" s="46" t="s">
        <v>9</v>
      </c>
      <c r="P85" s="46" t="s">
        <v>59</v>
      </c>
      <c r="Q85">
        <v>1</v>
      </c>
      <c r="S85">
        <v>1</v>
      </c>
      <c r="V85" s="46" t="s">
        <v>9</v>
      </c>
      <c r="X85" s="46" t="s">
        <v>9</v>
      </c>
      <c r="Y85" s="46" t="s">
        <v>9</v>
      </c>
      <c r="Z85">
        <v>2</v>
      </c>
      <c r="AA85" s="46" t="s">
        <v>9</v>
      </c>
      <c r="AB85" s="46" t="s">
        <v>9</v>
      </c>
      <c r="AC85" s="46" t="s">
        <v>9</v>
      </c>
      <c r="AD85" s="46" t="s">
        <v>9</v>
      </c>
      <c r="AE85" s="46" t="s">
        <v>59</v>
      </c>
      <c r="AF85" s="46" t="s">
        <v>9</v>
      </c>
      <c r="AG85" s="46" t="s">
        <v>9</v>
      </c>
      <c r="AH85" s="46" t="s">
        <v>9</v>
      </c>
      <c r="AI85" s="46" t="s">
        <v>9</v>
      </c>
      <c r="AJ85" s="46" t="s">
        <v>9</v>
      </c>
      <c r="AK85" s="46" t="s">
        <v>9</v>
      </c>
      <c r="AL85" s="46" t="s">
        <v>9</v>
      </c>
      <c r="AM85" s="46" t="s">
        <v>59</v>
      </c>
      <c r="AN85" s="46" t="s">
        <v>9</v>
      </c>
      <c r="AO85" s="46" t="s">
        <v>9</v>
      </c>
      <c r="AP85" s="46" t="s">
        <v>9</v>
      </c>
      <c r="AQ85" s="46" t="s">
        <v>9</v>
      </c>
      <c r="AR85" s="46" t="s">
        <v>9</v>
      </c>
      <c r="AS85" s="46" t="s">
        <v>9</v>
      </c>
      <c r="AT85" s="46" t="s">
        <v>59</v>
      </c>
      <c r="AU85" s="46" t="s">
        <v>9</v>
      </c>
      <c r="AV85" s="46" t="s">
        <v>9</v>
      </c>
      <c r="AW85" s="46" t="s">
        <v>9</v>
      </c>
      <c r="AX85" s="46" t="s">
        <v>59</v>
      </c>
      <c r="AY85" s="46" t="s">
        <v>9</v>
      </c>
    </row>
    <row r="86" spans="1:51" x14ac:dyDescent="0.5">
      <c r="A86" s="46" t="s">
        <v>462</v>
      </c>
      <c r="B86" s="46" t="s">
        <v>463</v>
      </c>
      <c r="C86" s="46" t="s">
        <v>1241</v>
      </c>
      <c r="D86" s="46" t="s">
        <v>55</v>
      </c>
      <c r="E86" s="46" t="s">
        <v>71</v>
      </c>
      <c r="F86" s="46" t="s">
        <v>72</v>
      </c>
      <c r="G86" s="46" t="s">
        <v>9</v>
      </c>
      <c r="H86" s="46" t="s">
        <v>9</v>
      </c>
      <c r="I86" s="46" t="s">
        <v>9</v>
      </c>
      <c r="J86">
        <v>6</v>
      </c>
      <c r="K86" s="46" t="s">
        <v>65</v>
      </c>
      <c r="L86">
        <v>1</v>
      </c>
      <c r="M86">
        <v>117</v>
      </c>
      <c r="N86" s="46" t="s">
        <v>9</v>
      </c>
      <c r="O86" s="46" t="s">
        <v>9</v>
      </c>
      <c r="P86" s="46" t="s">
        <v>59</v>
      </c>
      <c r="S86">
        <v>1</v>
      </c>
      <c r="V86" s="46" t="s">
        <v>9</v>
      </c>
      <c r="W86">
        <v>1</v>
      </c>
      <c r="X86" s="46" t="s">
        <v>9</v>
      </c>
      <c r="Y86" s="46" t="s">
        <v>9</v>
      </c>
      <c r="Z86">
        <v>2</v>
      </c>
      <c r="AA86" s="46" t="s">
        <v>9</v>
      </c>
      <c r="AB86" s="46" t="s">
        <v>9</v>
      </c>
      <c r="AC86" s="46" t="s">
        <v>9</v>
      </c>
      <c r="AD86" s="46" t="s">
        <v>9</v>
      </c>
      <c r="AE86" s="46" t="s">
        <v>9</v>
      </c>
      <c r="AF86" s="46" t="s">
        <v>9</v>
      </c>
      <c r="AG86" s="46" t="s">
        <v>9</v>
      </c>
      <c r="AH86" s="46" t="s">
        <v>9</v>
      </c>
      <c r="AI86" s="46" t="s">
        <v>9</v>
      </c>
      <c r="AJ86" s="46" t="s">
        <v>9</v>
      </c>
      <c r="AK86" s="46" t="s">
        <v>59</v>
      </c>
      <c r="AL86" s="46" t="s">
        <v>9</v>
      </c>
      <c r="AM86" s="46" t="s">
        <v>59</v>
      </c>
      <c r="AN86" s="46" t="s">
        <v>9</v>
      </c>
      <c r="AO86" s="46" t="s">
        <v>9</v>
      </c>
      <c r="AP86" s="46" t="s">
        <v>59</v>
      </c>
      <c r="AQ86" s="46" t="s">
        <v>9</v>
      </c>
      <c r="AR86" s="46" t="s">
        <v>59</v>
      </c>
      <c r="AS86" s="46" t="s">
        <v>9</v>
      </c>
      <c r="AT86" s="46" t="s">
        <v>9</v>
      </c>
      <c r="AU86" s="46" t="s">
        <v>9</v>
      </c>
      <c r="AV86" s="46" t="s">
        <v>9</v>
      </c>
      <c r="AW86" s="46" t="s">
        <v>9</v>
      </c>
      <c r="AX86" s="46" t="s">
        <v>59</v>
      </c>
      <c r="AY86" s="46" t="s">
        <v>9</v>
      </c>
    </row>
    <row r="87" spans="1:51" x14ac:dyDescent="0.5">
      <c r="A87" s="46" t="s">
        <v>466</v>
      </c>
      <c r="B87" s="46" t="s">
        <v>467</v>
      </c>
      <c r="C87" s="46" t="s">
        <v>1241</v>
      </c>
      <c r="D87" s="46" t="s">
        <v>55</v>
      </c>
      <c r="E87" s="46" t="s">
        <v>88</v>
      </c>
      <c r="F87" s="46" t="s">
        <v>125</v>
      </c>
      <c r="G87" s="46" t="s">
        <v>59</v>
      </c>
      <c r="H87" s="46" t="s">
        <v>9</v>
      </c>
      <c r="I87" s="46" t="s">
        <v>9</v>
      </c>
      <c r="J87">
        <v>5</v>
      </c>
      <c r="K87" s="46" t="s">
        <v>58</v>
      </c>
      <c r="L87">
        <v>4</v>
      </c>
      <c r="M87">
        <v>86</v>
      </c>
      <c r="N87" s="46" t="s">
        <v>9</v>
      </c>
      <c r="O87" s="46" t="s">
        <v>9</v>
      </c>
      <c r="P87" s="46" t="s">
        <v>59</v>
      </c>
      <c r="S87">
        <v>1</v>
      </c>
      <c r="V87" s="46" t="s">
        <v>9</v>
      </c>
      <c r="W87">
        <v>1</v>
      </c>
      <c r="X87" s="46" t="s">
        <v>9</v>
      </c>
      <c r="Y87" s="46" t="s">
        <v>9</v>
      </c>
      <c r="Z87">
        <v>2</v>
      </c>
      <c r="AA87" s="46" t="s">
        <v>9</v>
      </c>
      <c r="AB87" s="46" t="s">
        <v>9</v>
      </c>
      <c r="AC87" s="46" t="s">
        <v>9</v>
      </c>
      <c r="AD87" s="46" t="s">
        <v>9</v>
      </c>
      <c r="AE87" s="46" t="s">
        <v>9</v>
      </c>
      <c r="AF87" s="46" t="s">
        <v>9</v>
      </c>
      <c r="AG87" s="46" t="s">
        <v>9</v>
      </c>
      <c r="AH87" s="46" t="s">
        <v>9</v>
      </c>
      <c r="AI87" s="46" t="s">
        <v>9</v>
      </c>
      <c r="AJ87" s="46" t="s">
        <v>9</v>
      </c>
      <c r="AK87" s="46" t="s">
        <v>9</v>
      </c>
      <c r="AL87" s="46" t="s">
        <v>59</v>
      </c>
      <c r="AM87" s="46" t="s">
        <v>59</v>
      </c>
      <c r="AN87" s="46" t="s">
        <v>9</v>
      </c>
      <c r="AO87" s="46" t="s">
        <v>9</v>
      </c>
      <c r="AP87" s="46" t="s">
        <v>59</v>
      </c>
      <c r="AQ87" s="46" t="s">
        <v>59</v>
      </c>
      <c r="AR87" s="46" t="s">
        <v>59</v>
      </c>
      <c r="AS87" s="46" t="s">
        <v>9</v>
      </c>
      <c r="AT87" s="46" t="s">
        <v>9</v>
      </c>
      <c r="AU87" s="46" t="s">
        <v>9</v>
      </c>
      <c r="AV87" s="46" t="s">
        <v>9</v>
      </c>
      <c r="AW87" s="46" t="s">
        <v>9</v>
      </c>
      <c r="AX87" s="46" t="s">
        <v>59</v>
      </c>
      <c r="AY87" s="46" t="s">
        <v>9</v>
      </c>
    </row>
    <row r="88" spans="1:51" x14ac:dyDescent="0.5">
      <c r="A88" s="46" t="s">
        <v>204</v>
      </c>
      <c r="B88" s="46" t="s">
        <v>205</v>
      </c>
      <c r="C88" s="46" t="s">
        <v>68</v>
      </c>
      <c r="D88" s="46" t="s">
        <v>55</v>
      </c>
      <c r="E88" s="46" t="s">
        <v>116</v>
      </c>
      <c r="F88" s="46" t="s">
        <v>206</v>
      </c>
      <c r="G88" s="46" t="s">
        <v>9</v>
      </c>
      <c r="H88" s="46" t="s">
        <v>9</v>
      </c>
      <c r="I88" s="46" t="s">
        <v>9</v>
      </c>
      <c r="J88">
        <v>3</v>
      </c>
      <c r="K88" s="46" t="s">
        <v>97</v>
      </c>
      <c r="L88">
        <v>6</v>
      </c>
      <c r="M88">
        <v>53</v>
      </c>
      <c r="N88" s="46" t="s">
        <v>9</v>
      </c>
      <c r="O88" s="46" t="s">
        <v>9</v>
      </c>
      <c r="P88" s="46" t="s">
        <v>59</v>
      </c>
      <c r="Q88">
        <v>1</v>
      </c>
      <c r="R88">
        <v>1</v>
      </c>
      <c r="S88">
        <v>1</v>
      </c>
      <c r="V88" s="46" t="s">
        <v>9</v>
      </c>
      <c r="X88" s="46" t="s">
        <v>9</v>
      </c>
      <c r="Y88" s="46" t="s">
        <v>9</v>
      </c>
      <c r="Z88">
        <v>3</v>
      </c>
      <c r="AA88" s="46" t="s">
        <v>9</v>
      </c>
      <c r="AB88" s="46" t="s">
        <v>59</v>
      </c>
      <c r="AC88" s="46" t="s">
        <v>9</v>
      </c>
      <c r="AD88" s="46" t="s">
        <v>9</v>
      </c>
      <c r="AE88" s="46" t="s">
        <v>59</v>
      </c>
      <c r="AF88" s="46" t="s">
        <v>9</v>
      </c>
      <c r="AG88" s="46" t="s">
        <v>9</v>
      </c>
      <c r="AH88" s="46" t="s">
        <v>59</v>
      </c>
      <c r="AI88" s="46" t="s">
        <v>9</v>
      </c>
      <c r="AJ88" s="46" t="s">
        <v>59</v>
      </c>
      <c r="AK88" s="46" t="s">
        <v>59</v>
      </c>
      <c r="AL88" s="46" t="s">
        <v>9</v>
      </c>
      <c r="AM88" s="46" t="s">
        <v>59</v>
      </c>
      <c r="AN88" s="46" t="s">
        <v>9</v>
      </c>
      <c r="AO88" s="46" t="s">
        <v>9</v>
      </c>
      <c r="AP88" s="46" t="s">
        <v>9</v>
      </c>
      <c r="AQ88" s="46" t="s">
        <v>59</v>
      </c>
      <c r="AR88" s="46" t="s">
        <v>9</v>
      </c>
      <c r="AS88" s="46" t="s">
        <v>9</v>
      </c>
      <c r="AT88" s="46" t="s">
        <v>59</v>
      </c>
      <c r="AU88" s="46" t="s">
        <v>9</v>
      </c>
      <c r="AV88" s="46" t="s">
        <v>9</v>
      </c>
      <c r="AW88" s="46" t="s">
        <v>9</v>
      </c>
      <c r="AX88" s="46" t="s">
        <v>59</v>
      </c>
      <c r="AY88" s="46" t="s">
        <v>59</v>
      </c>
    </row>
    <row r="89" spans="1:51" x14ac:dyDescent="0.5">
      <c r="A89" s="46" t="s">
        <v>468</v>
      </c>
      <c r="B89" s="46" t="s">
        <v>469</v>
      </c>
      <c r="C89" s="46" t="s">
        <v>1241</v>
      </c>
      <c r="D89" s="46" t="s">
        <v>55</v>
      </c>
      <c r="E89" s="46" t="s">
        <v>116</v>
      </c>
      <c r="F89" s="46" t="s">
        <v>209</v>
      </c>
      <c r="G89" s="46" t="s">
        <v>9</v>
      </c>
      <c r="H89" s="46" t="s">
        <v>9</v>
      </c>
      <c r="I89" s="46" t="s">
        <v>9</v>
      </c>
      <c r="J89">
        <v>3</v>
      </c>
      <c r="K89" s="46" t="s">
        <v>65</v>
      </c>
      <c r="L89">
        <v>2</v>
      </c>
      <c r="M89">
        <v>56</v>
      </c>
      <c r="N89" s="46" t="s">
        <v>59</v>
      </c>
      <c r="O89" s="46" t="s">
        <v>59</v>
      </c>
      <c r="P89" s="46" t="s">
        <v>59</v>
      </c>
      <c r="Q89">
        <v>2</v>
      </c>
      <c r="V89" s="46" t="s">
        <v>9</v>
      </c>
      <c r="X89" s="46" t="s">
        <v>9</v>
      </c>
      <c r="Y89" s="46" t="s">
        <v>9</v>
      </c>
      <c r="Z89">
        <v>2</v>
      </c>
      <c r="AA89" s="46" t="s">
        <v>9</v>
      </c>
      <c r="AB89" s="46" t="s">
        <v>9</v>
      </c>
      <c r="AC89" s="46" t="s">
        <v>9</v>
      </c>
      <c r="AD89" s="46" t="s">
        <v>9</v>
      </c>
      <c r="AE89" s="46" t="s">
        <v>59</v>
      </c>
      <c r="AF89" s="46" t="s">
        <v>59</v>
      </c>
      <c r="AG89" s="46" t="s">
        <v>9</v>
      </c>
      <c r="AH89" s="46" t="s">
        <v>9</v>
      </c>
      <c r="AI89" s="46" t="s">
        <v>9</v>
      </c>
      <c r="AJ89" s="46" t="s">
        <v>9</v>
      </c>
      <c r="AK89" s="46" t="s">
        <v>59</v>
      </c>
      <c r="AL89" s="46" t="s">
        <v>9</v>
      </c>
      <c r="AM89" s="46" t="s">
        <v>9</v>
      </c>
      <c r="AN89" s="46" t="s">
        <v>59</v>
      </c>
      <c r="AO89" s="46" t="s">
        <v>9</v>
      </c>
      <c r="AP89" s="46" t="s">
        <v>9</v>
      </c>
      <c r="AQ89" s="46" t="s">
        <v>9</v>
      </c>
      <c r="AR89" s="46" t="s">
        <v>9</v>
      </c>
      <c r="AS89" s="46" t="s">
        <v>9</v>
      </c>
      <c r="AT89" s="46" t="s">
        <v>9</v>
      </c>
      <c r="AU89" s="46" t="s">
        <v>9</v>
      </c>
      <c r="AV89" s="46" t="s">
        <v>9</v>
      </c>
      <c r="AW89" s="46" t="s">
        <v>9</v>
      </c>
      <c r="AX89" s="46" t="s">
        <v>9</v>
      </c>
      <c r="AY89" s="46" t="s">
        <v>9</v>
      </c>
    </row>
    <row r="90" spans="1:51" x14ac:dyDescent="0.5">
      <c r="A90" s="46" t="s">
        <v>210</v>
      </c>
      <c r="B90" s="46" t="s">
        <v>211</v>
      </c>
      <c r="C90" s="46" t="s">
        <v>68</v>
      </c>
      <c r="D90" s="46" t="s">
        <v>55</v>
      </c>
      <c r="E90" s="46" t="s">
        <v>104</v>
      </c>
      <c r="F90" s="46" t="s">
        <v>128</v>
      </c>
      <c r="G90" s="46" t="s">
        <v>9</v>
      </c>
      <c r="H90" s="46" t="s">
        <v>9</v>
      </c>
      <c r="I90" s="46" t="s">
        <v>9</v>
      </c>
      <c r="J90">
        <v>3</v>
      </c>
      <c r="K90" s="46" t="s">
        <v>85</v>
      </c>
      <c r="L90">
        <v>4</v>
      </c>
      <c r="M90">
        <v>23</v>
      </c>
      <c r="N90" s="46" t="s">
        <v>59</v>
      </c>
      <c r="O90" s="46" t="s">
        <v>59</v>
      </c>
      <c r="P90" s="46" t="s">
        <v>59</v>
      </c>
      <c r="Q90">
        <v>1</v>
      </c>
      <c r="R90">
        <v>1</v>
      </c>
      <c r="T90">
        <v>1</v>
      </c>
      <c r="V90" s="46" t="s">
        <v>9</v>
      </c>
      <c r="X90" s="46" t="s">
        <v>59</v>
      </c>
      <c r="Y90" s="46" t="s">
        <v>9</v>
      </c>
      <c r="Z90">
        <v>1</v>
      </c>
      <c r="AA90" s="46" t="s">
        <v>9</v>
      </c>
      <c r="AB90" s="46" t="s">
        <v>9</v>
      </c>
      <c r="AC90" s="46" t="s">
        <v>9</v>
      </c>
      <c r="AD90" s="46" t="s">
        <v>9</v>
      </c>
      <c r="AE90" s="46" t="s">
        <v>59</v>
      </c>
      <c r="AF90" s="46" t="s">
        <v>59</v>
      </c>
      <c r="AG90" s="46" t="s">
        <v>9</v>
      </c>
      <c r="AH90" s="46" t="s">
        <v>59</v>
      </c>
      <c r="AI90" s="46" t="s">
        <v>9</v>
      </c>
      <c r="AJ90" s="46" t="s">
        <v>9</v>
      </c>
      <c r="AK90" s="46" t="s">
        <v>9</v>
      </c>
      <c r="AL90" s="46" t="s">
        <v>9</v>
      </c>
      <c r="AM90" s="46" t="s">
        <v>9</v>
      </c>
      <c r="AN90" s="46" t="s">
        <v>9</v>
      </c>
      <c r="AO90" s="46" t="s">
        <v>9</v>
      </c>
      <c r="AP90" s="46" t="s">
        <v>9</v>
      </c>
      <c r="AQ90" s="46" t="s">
        <v>9</v>
      </c>
      <c r="AR90" s="46" t="s">
        <v>9</v>
      </c>
      <c r="AS90" s="46" t="s">
        <v>59</v>
      </c>
      <c r="AT90" s="46" t="s">
        <v>9</v>
      </c>
      <c r="AU90" s="46" t="s">
        <v>9</v>
      </c>
      <c r="AV90" s="46" t="s">
        <v>9</v>
      </c>
      <c r="AW90" s="46" t="s">
        <v>59</v>
      </c>
      <c r="AX90" s="46" t="s">
        <v>9</v>
      </c>
      <c r="AY90" s="46" t="s">
        <v>59</v>
      </c>
    </row>
    <row r="91" spans="1:51" x14ac:dyDescent="0.5">
      <c r="A91" s="46" t="s">
        <v>470</v>
      </c>
      <c r="B91" s="46" t="s">
        <v>471</v>
      </c>
      <c r="C91" s="46" t="s">
        <v>1241</v>
      </c>
      <c r="D91" s="46" t="s">
        <v>55</v>
      </c>
      <c r="E91" s="46" t="s">
        <v>79</v>
      </c>
      <c r="F91" s="46" t="s">
        <v>411</v>
      </c>
      <c r="G91" s="46" t="s">
        <v>9</v>
      </c>
      <c r="H91" s="46" t="s">
        <v>9</v>
      </c>
      <c r="I91" s="46" t="s">
        <v>9</v>
      </c>
      <c r="J91">
        <v>5</v>
      </c>
      <c r="K91" s="46" t="s">
        <v>73</v>
      </c>
      <c r="L91">
        <v>2</v>
      </c>
      <c r="M91">
        <v>135</v>
      </c>
      <c r="N91" s="46" t="s">
        <v>59</v>
      </c>
      <c r="O91" s="46" t="s">
        <v>59</v>
      </c>
      <c r="P91" s="46" t="s">
        <v>59</v>
      </c>
      <c r="U91">
        <v>1</v>
      </c>
      <c r="V91" s="46" t="s">
        <v>9</v>
      </c>
      <c r="W91">
        <v>2</v>
      </c>
      <c r="X91" s="46" t="s">
        <v>9</v>
      </c>
      <c r="Y91" s="46" t="s">
        <v>9</v>
      </c>
      <c r="Z91">
        <v>3</v>
      </c>
      <c r="AA91" s="46" t="s">
        <v>9</v>
      </c>
      <c r="AB91" s="46" t="s">
        <v>9</v>
      </c>
      <c r="AC91" s="46" t="s">
        <v>9</v>
      </c>
      <c r="AD91" s="46" t="s">
        <v>9</v>
      </c>
      <c r="AE91" s="46" t="s">
        <v>9</v>
      </c>
      <c r="AF91" s="46" t="s">
        <v>59</v>
      </c>
      <c r="AG91" s="46" t="s">
        <v>9</v>
      </c>
      <c r="AH91" s="46" t="s">
        <v>9</v>
      </c>
      <c r="AI91" s="46" t="s">
        <v>9</v>
      </c>
      <c r="AJ91" s="46" t="s">
        <v>59</v>
      </c>
      <c r="AK91" s="46" t="s">
        <v>9</v>
      </c>
      <c r="AL91" s="46" t="s">
        <v>9</v>
      </c>
      <c r="AM91" s="46" t="s">
        <v>9</v>
      </c>
      <c r="AN91" s="46" t="s">
        <v>9</v>
      </c>
      <c r="AO91" s="46" t="s">
        <v>9</v>
      </c>
      <c r="AP91" s="46" t="s">
        <v>59</v>
      </c>
      <c r="AQ91" s="46" t="s">
        <v>9</v>
      </c>
      <c r="AR91" s="46" t="s">
        <v>59</v>
      </c>
      <c r="AS91" s="46" t="s">
        <v>9</v>
      </c>
      <c r="AT91" s="46" t="s">
        <v>59</v>
      </c>
      <c r="AU91" s="46" t="s">
        <v>9</v>
      </c>
      <c r="AV91" s="46" t="s">
        <v>59</v>
      </c>
      <c r="AW91" s="46" t="s">
        <v>9</v>
      </c>
      <c r="AX91" s="46" t="s">
        <v>9</v>
      </c>
      <c r="AY91" s="46" t="s">
        <v>9</v>
      </c>
    </row>
    <row r="92" spans="1:51" x14ac:dyDescent="0.5">
      <c r="A92" s="46" t="s">
        <v>212</v>
      </c>
      <c r="B92" s="46" t="s">
        <v>213</v>
      </c>
      <c r="C92" s="46" t="s">
        <v>68</v>
      </c>
      <c r="D92" s="46" t="s">
        <v>95</v>
      </c>
      <c r="E92" s="46" t="s">
        <v>10</v>
      </c>
      <c r="F92" s="46" t="s">
        <v>214</v>
      </c>
      <c r="G92" s="46" t="s">
        <v>9</v>
      </c>
      <c r="H92" s="46" t="s">
        <v>59</v>
      </c>
      <c r="I92" s="46" t="s">
        <v>9</v>
      </c>
      <c r="J92">
        <v>3</v>
      </c>
      <c r="K92" s="46" t="s">
        <v>58</v>
      </c>
      <c r="L92">
        <v>4</v>
      </c>
      <c r="M92">
        <v>38</v>
      </c>
      <c r="N92" s="46" t="s">
        <v>9</v>
      </c>
      <c r="O92" s="46" t="s">
        <v>59</v>
      </c>
      <c r="P92" s="46" t="s">
        <v>59</v>
      </c>
      <c r="Q92">
        <v>1</v>
      </c>
      <c r="R92">
        <v>1</v>
      </c>
      <c r="T92">
        <v>1</v>
      </c>
      <c r="V92" s="46" t="s">
        <v>9</v>
      </c>
      <c r="X92" s="46" t="s">
        <v>59</v>
      </c>
      <c r="Y92" s="46" t="s">
        <v>9</v>
      </c>
      <c r="Z92">
        <v>1</v>
      </c>
      <c r="AA92" s="46" t="s">
        <v>9</v>
      </c>
      <c r="AB92" s="46" t="s">
        <v>9</v>
      </c>
      <c r="AC92" s="46" t="s">
        <v>9</v>
      </c>
      <c r="AD92" s="46" t="s">
        <v>9</v>
      </c>
      <c r="AE92" s="46" t="s">
        <v>59</v>
      </c>
      <c r="AF92" s="46" t="s">
        <v>59</v>
      </c>
      <c r="AG92" s="46" t="s">
        <v>59</v>
      </c>
      <c r="AH92" s="46" t="s">
        <v>59</v>
      </c>
      <c r="AI92" s="46" t="s">
        <v>59</v>
      </c>
      <c r="AJ92" s="46" t="s">
        <v>9</v>
      </c>
      <c r="AK92" s="46" t="s">
        <v>9</v>
      </c>
      <c r="AL92" s="46" t="s">
        <v>9</v>
      </c>
      <c r="AM92" s="46" t="s">
        <v>9</v>
      </c>
      <c r="AN92" s="46" t="s">
        <v>9</v>
      </c>
      <c r="AO92" s="46" t="s">
        <v>9</v>
      </c>
      <c r="AP92" s="46" t="s">
        <v>9</v>
      </c>
      <c r="AQ92" s="46" t="s">
        <v>59</v>
      </c>
      <c r="AR92" s="46" t="s">
        <v>9</v>
      </c>
      <c r="AS92" s="46" t="s">
        <v>9</v>
      </c>
      <c r="AT92" s="46" t="s">
        <v>9</v>
      </c>
      <c r="AU92" s="46" t="s">
        <v>9</v>
      </c>
      <c r="AV92" s="46" t="s">
        <v>9</v>
      </c>
      <c r="AW92" s="46" t="s">
        <v>59</v>
      </c>
      <c r="AX92" s="46" t="s">
        <v>9</v>
      </c>
      <c r="AY92" s="46" t="s">
        <v>9</v>
      </c>
    </row>
    <row r="93" spans="1:51" x14ac:dyDescent="0.5">
      <c r="A93" s="46" t="s">
        <v>217</v>
      </c>
      <c r="B93" s="46" t="s">
        <v>218</v>
      </c>
      <c r="C93" s="46" t="s">
        <v>68</v>
      </c>
      <c r="D93" s="46" t="s">
        <v>95</v>
      </c>
      <c r="E93" s="46" t="s">
        <v>10</v>
      </c>
      <c r="F93" s="46" t="s">
        <v>219</v>
      </c>
      <c r="G93" s="46" t="s">
        <v>9</v>
      </c>
      <c r="H93" s="46" t="s">
        <v>59</v>
      </c>
      <c r="I93" s="46" t="s">
        <v>9</v>
      </c>
      <c r="J93">
        <v>5</v>
      </c>
      <c r="K93" s="46" t="s">
        <v>58</v>
      </c>
      <c r="L93">
        <v>2</v>
      </c>
      <c r="M93">
        <v>46</v>
      </c>
      <c r="N93" s="46" t="s">
        <v>9</v>
      </c>
      <c r="O93" s="46" t="s">
        <v>59</v>
      </c>
      <c r="P93" s="46" t="s">
        <v>9</v>
      </c>
      <c r="Q93">
        <v>1</v>
      </c>
      <c r="V93" s="46" t="s">
        <v>9</v>
      </c>
      <c r="X93" s="46" t="s">
        <v>9</v>
      </c>
      <c r="Y93" s="46" t="s">
        <v>9</v>
      </c>
      <c r="Z93">
        <v>1</v>
      </c>
      <c r="AA93" s="46" t="s">
        <v>9</v>
      </c>
      <c r="AB93" s="46" t="s">
        <v>9</v>
      </c>
      <c r="AC93" s="46" t="s">
        <v>9</v>
      </c>
      <c r="AD93" s="46" t="s">
        <v>9</v>
      </c>
      <c r="AE93" s="46" t="s">
        <v>9</v>
      </c>
      <c r="AF93" s="46" t="s">
        <v>9</v>
      </c>
      <c r="AG93" s="46" t="s">
        <v>59</v>
      </c>
      <c r="AH93" s="46" t="s">
        <v>9</v>
      </c>
      <c r="AI93" s="46" t="s">
        <v>59</v>
      </c>
      <c r="AJ93" s="46" t="s">
        <v>9</v>
      </c>
      <c r="AK93" s="46" t="s">
        <v>9</v>
      </c>
      <c r="AL93" s="46" t="s">
        <v>9</v>
      </c>
      <c r="AM93" s="46" t="s">
        <v>9</v>
      </c>
      <c r="AN93" s="46" t="s">
        <v>59</v>
      </c>
      <c r="AO93" s="46" t="s">
        <v>9</v>
      </c>
      <c r="AP93" s="46" t="s">
        <v>9</v>
      </c>
      <c r="AQ93" s="46" t="s">
        <v>59</v>
      </c>
      <c r="AR93" s="46" t="s">
        <v>9</v>
      </c>
      <c r="AS93" s="46" t="s">
        <v>9</v>
      </c>
      <c r="AT93" s="46" t="s">
        <v>9</v>
      </c>
      <c r="AU93" s="46" t="s">
        <v>59</v>
      </c>
      <c r="AV93" s="46" t="s">
        <v>9</v>
      </c>
      <c r="AW93" s="46" t="s">
        <v>9</v>
      </c>
      <c r="AX93" s="46" t="s">
        <v>9</v>
      </c>
      <c r="AY93" s="46" t="s">
        <v>9</v>
      </c>
    </row>
    <row r="94" spans="1:51" x14ac:dyDescent="0.5">
      <c r="A94" s="46" t="s">
        <v>472</v>
      </c>
      <c r="B94" s="46" t="s">
        <v>473</v>
      </c>
      <c r="C94" s="46" t="s">
        <v>1241</v>
      </c>
      <c r="D94" s="46" t="s">
        <v>55</v>
      </c>
      <c r="E94" s="46" t="s">
        <v>71</v>
      </c>
      <c r="F94" s="46" t="s">
        <v>474</v>
      </c>
      <c r="G94" s="46" t="s">
        <v>9</v>
      </c>
      <c r="H94" s="46" t="s">
        <v>9</v>
      </c>
      <c r="I94" s="46" t="s">
        <v>9</v>
      </c>
      <c r="J94">
        <v>1</v>
      </c>
      <c r="K94" s="46" t="s">
        <v>85</v>
      </c>
      <c r="L94">
        <v>4</v>
      </c>
      <c r="M94">
        <v>18</v>
      </c>
      <c r="N94" s="46" t="s">
        <v>9</v>
      </c>
      <c r="O94" s="46" t="s">
        <v>9</v>
      </c>
      <c r="P94" s="46" t="s">
        <v>59</v>
      </c>
      <c r="Q94">
        <v>1</v>
      </c>
      <c r="V94" s="46" t="s">
        <v>9</v>
      </c>
      <c r="X94" s="46" t="s">
        <v>9</v>
      </c>
      <c r="Y94" s="46" t="s">
        <v>9</v>
      </c>
      <c r="Z94">
        <v>1</v>
      </c>
      <c r="AA94" s="46" t="s">
        <v>59</v>
      </c>
      <c r="AB94" s="46" t="s">
        <v>9</v>
      </c>
      <c r="AC94" s="46" t="s">
        <v>9</v>
      </c>
      <c r="AD94" s="46" t="s">
        <v>59</v>
      </c>
      <c r="AE94" s="46" t="s">
        <v>59</v>
      </c>
      <c r="AF94" s="46" t="s">
        <v>9</v>
      </c>
      <c r="AG94" s="46" t="s">
        <v>9</v>
      </c>
      <c r="AH94" s="46" t="s">
        <v>9</v>
      </c>
      <c r="AI94" s="46" t="s">
        <v>9</v>
      </c>
      <c r="AJ94" s="46" t="s">
        <v>9</v>
      </c>
      <c r="AK94" s="46" t="s">
        <v>9</v>
      </c>
      <c r="AL94" s="46" t="s">
        <v>9</v>
      </c>
      <c r="AM94" s="46" t="s">
        <v>9</v>
      </c>
      <c r="AN94" s="46" t="s">
        <v>59</v>
      </c>
      <c r="AO94" s="46" t="s">
        <v>9</v>
      </c>
      <c r="AP94" s="46" t="s">
        <v>9</v>
      </c>
      <c r="AQ94" s="46" t="s">
        <v>9</v>
      </c>
      <c r="AR94" s="46" t="s">
        <v>9</v>
      </c>
      <c r="AS94" s="46" t="s">
        <v>59</v>
      </c>
      <c r="AT94" s="46" t="s">
        <v>9</v>
      </c>
      <c r="AU94" s="46" t="s">
        <v>9</v>
      </c>
      <c r="AV94" s="46" t="s">
        <v>9</v>
      </c>
      <c r="AW94" s="46" t="s">
        <v>9</v>
      </c>
      <c r="AX94" s="46" t="s">
        <v>59</v>
      </c>
      <c r="AY94" s="46" t="s">
        <v>59</v>
      </c>
    </row>
    <row r="95" spans="1:51" x14ac:dyDescent="0.5">
      <c r="A95" s="46" t="s">
        <v>479</v>
      </c>
      <c r="B95" s="46" t="s">
        <v>480</v>
      </c>
      <c r="C95" s="46" t="s">
        <v>1241</v>
      </c>
      <c r="D95" s="46" t="s">
        <v>55</v>
      </c>
      <c r="E95" s="46" t="s">
        <v>88</v>
      </c>
      <c r="F95" s="46" t="s">
        <v>186</v>
      </c>
      <c r="G95" s="46" t="s">
        <v>59</v>
      </c>
      <c r="H95" s="46" t="s">
        <v>9</v>
      </c>
      <c r="I95" s="46" t="s">
        <v>9</v>
      </c>
      <c r="J95">
        <v>3</v>
      </c>
      <c r="K95" s="46" t="s">
        <v>73</v>
      </c>
      <c r="L95">
        <v>2</v>
      </c>
      <c r="M95">
        <v>79</v>
      </c>
      <c r="N95" s="46" t="s">
        <v>59</v>
      </c>
      <c r="O95" s="46" t="s">
        <v>9</v>
      </c>
      <c r="P95" s="46" t="s">
        <v>9</v>
      </c>
      <c r="U95">
        <v>1</v>
      </c>
      <c r="V95" s="46" t="s">
        <v>9</v>
      </c>
      <c r="X95" s="46" t="s">
        <v>9</v>
      </c>
      <c r="Y95" s="46" t="s">
        <v>9</v>
      </c>
      <c r="Z95">
        <v>1</v>
      </c>
      <c r="AA95" s="46" t="s">
        <v>9</v>
      </c>
      <c r="AB95" s="46" t="s">
        <v>9</v>
      </c>
      <c r="AC95" s="46" t="s">
        <v>59</v>
      </c>
      <c r="AD95" s="46" t="s">
        <v>9</v>
      </c>
      <c r="AE95" s="46" t="s">
        <v>59</v>
      </c>
      <c r="AF95" s="46" t="s">
        <v>9</v>
      </c>
      <c r="AG95" s="46" t="s">
        <v>9</v>
      </c>
      <c r="AH95" s="46" t="s">
        <v>9</v>
      </c>
      <c r="AI95" s="46" t="s">
        <v>59</v>
      </c>
      <c r="AJ95" s="46" t="s">
        <v>9</v>
      </c>
      <c r="AK95" s="46" t="s">
        <v>9</v>
      </c>
      <c r="AL95" s="46" t="s">
        <v>59</v>
      </c>
      <c r="AM95" s="46" t="s">
        <v>9</v>
      </c>
      <c r="AN95" s="46" t="s">
        <v>9</v>
      </c>
      <c r="AO95" s="46" t="s">
        <v>59</v>
      </c>
      <c r="AP95" s="46" t="s">
        <v>59</v>
      </c>
      <c r="AQ95" s="46" t="s">
        <v>9</v>
      </c>
      <c r="AR95" s="46" t="s">
        <v>9</v>
      </c>
      <c r="AS95" s="46" t="s">
        <v>9</v>
      </c>
      <c r="AT95" s="46" t="s">
        <v>59</v>
      </c>
      <c r="AU95" s="46" t="s">
        <v>9</v>
      </c>
      <c r="AV95" s="46" t="s">
        <v>59</v>
      </c>
      <c r="AW95" s="46" t="s">
        <v>9</v>
      </c>
      <c r="AX95" s="46" t="s">
        <v>9</v>
      </c>
      <c r="AY95" s="46" t="s">
        <v>9</v>
      </c>
    </row>
    <row r="96" spans="1:51" x14ac:dyDescent="0.5">
      <c r="A96" s="46" t="s">
        <v>220</v>
      </c>
      <c r="B96" s="46" t="s">
        <v>221</v>
      </c>
      <c r="C96" s="46" t="s">
        <v>68</v>
      </c>
      <c r="D96" s="46" t="s">
        <v>83</v>
      </c>
      <c r="E96" s="46" t="s">
        <v>116</v>
      </c>
      <c r="F96" s="46" t="s">
        <v>222</v>
      </c>
      <c r="G96" s="46" t="s">
        <v>9</v>
      </c>
      <c r="H96" s="46" t="s">
        <v>9</v>
      </c>
      <c r="I96" s="46" t="s">
        <v>59</v>
      </c>
      <c r="J96">
        <v>4</v>
      </c>
      <c r="K96" s="46" t="s">
        <v>58</v>
      </c>
      <c r="L96">
        <v>2</v>
      </c>
      <c r="M96">
        <v>21</v>
      </c>
      <c r="N96" s="46" t="s">
        <v>59</v>
      </c>
      <c r="O96" s="46" t="s">
        <v>9</v>
      </c>
      <c r="P96" s="46" t="s">
        <v>9</v>
      </c>
      <c r="R96">
        <v>2</v>
      </c>
      <c r="V96" s="46" t="s">
        <v>9</v>
      </c>
      <c r="X96" s="46" t="s">
        <v>9</v>
      </c>
      <c r="Y96" s="46" t="s">
        <v>9</v>
      </c>
      <c r="Z96">
        <v>2</v>
      </c>
      <c r="AA96" s="46" t="s">
        <v>9</v>
      </c>
      <c r="AB96" s="46" t="s">
        <v>59</v>
      </c>
      <c r="AC96" s="46" t="s">
        <v>9</v>
      </c>
      <c r="AD96" s="46" t="s">
        <v>9</v>
      </c>
      <c r="AE96" s="46" t="s">
        <v>9</v>
      </c>
      <c r="AF96" s="46" t="s">
        <v>9</v>
      </c>
      <c r="AG96" s="46" t="s">
        <v>9</v>
      </c>
      <c r="AH96" s="46" t="s">
        <v>59</v>
      </c>
      <c r="AI96" s="46" t="s">
        <v>9</v>
      </c>
      <c r="AJ96" s="46" t="s">
        <v>9</v>
      </c>
      <c r="AK96" s="46" t="s">
        <v>9</v>
      </c>
      <c r="AL96" s="46" t="s">
        <v>9</v>
      </c>
      <c r="AM96" s="46" t="s">
        <v>9</v>
      </c>
      <c r="AN96" s="46" t="s">
        <v>9</v>
      </c>
      <c r="AO96" s="46" t="s">
        <v>59</v>
      </c>
      <c r="AP96" s="46" t="s">
        <v>9</v>
      </c>
      <c r="AQ96" s="46" t="s">
        <v>59</v>
      </c>
      <c r="AR96" s="46" t="s">
        <v>9</v>
      </c>
      <c r="AS96" s="46" t="s">
        <v>59</v>
      </c>
      <c r="AT96" s="46" t="s">
        <v>9</v>
      </c>
      <c r="AU96" s="46" t="s">
        <v>9</v>
      </c>
      <c r="AV96" s="46" t="s">
        <v>9</v>
      </c>
      <c r="AW96" s="46" t="s">
        <v>9</v>
      </c>
      <c r="AX96" s="46" t="s">
        <v>9</v>
      </c>
      <c r="AY96" s="46" t="s">
        <v>9</v>
      </c>
    </row>
    <row r="97" spans="1:51" x14ac:dyDescent="0.5">
      <c r="A97" s="46" t="s">
        <v>481</v>
      </c>
      <c r="B97" s="46" t="s">
        <v>482</v>
      </c>
      <c r="C97" s="46" t="s">
        <v>1241</v>
      </c>
      <c r="D97" s="46" t="s">
        <v>55</v>
      </c>
      <c r="E97" s="46" t="s">
        <v>10</v>
      </c>
      <c r="F97" s="46" t="s">
        <v>483</v>
      </c>
      <c r="G97" s="46" t="s">
        <v>9</v>
      </c>
      <c r="H97" s="46" t="s">
        <v>59</v>
      </c>
      <c r="I97" s="46" t="s">
        <v>9</v>
      </c>
      <c r="J97">
        <v>3</v>
      </c>
      <c r="K97" s="46" t="s">
        <v>65</v>
      </c>
      <c r="L97">
        <v>3</v>
      </c>
      <c r="M97">
        <v>23</v>
      </c>
      <c r="N97" s="46" t="s">
        <v>59</v>
      </c>
      <c r="O97" s="46" t="s">
        <v>59</v>
      </c>
      <c r="P97" s="46" t="s">
        <v>9</v>
      </c>
      <c r="Q97">
        <v>1</v>
      </c>
      <c r="R97">
        <v>1</v>
      </c>
      <c r="V97" s="46" t="s">
        <v>9</v>
      </c>
      <c r="X97" s="46" t="s">
        <v>9</v>
      </c>
      <c r="Y97" s="46" t="s">
        <v>9</v>
      </c>
      <c r="Z97">
        <v>2</v>
      </c>
      <c r="AA97" s="46" t="s">
        <v>59</v>
      </c>
      <c r="AB97" s="46" t="s">
        <v>9</v>
      </c>
      <c r="AC97" s="46" t="s">
        <v>9</v>
      </c>
      <c r="AD97" s="46" t="s">
        <v>9</v>
      </c>
      <c r="AE97" s="46" t="s">
        <v>59</v>
      </c>
      <c r="AF97" s="46" t="s">
        <v>59</v>
      </c>
      <c r="AG97" s="46" t="s">
        <v>59</v>
      </c>
      <c r="AH97" s="46" t="s">
        <v>59</v>
      </c>
      <c r="AI97" s="46" t="s">
        <v>59</v>
      </c>
      <c r="AJ97" s="46" t="s">
        <v>9</v>
      </c>
      <c r="AK97" s="46" t="s">
        <v>59</v>
      </c>
      <c r="AL97" s="46" t="s">
        <v>9</v>
      </c>
      <c r="AM97" s="46" t="s">
        <v>9</v>
      </c>
      <c r="AN97" s="46" t="s">
        <v>9</v>
      </c>
      <c r="AO97" s="46" t="s">
        <v>9</v>
      </c>
      <c r="AP97" s="46" t="s">
        <v>9</v>
      </c>
      <c r="AQ97" s="46" t="s">
        <v>9</v>
      </c>
      <c r="AR97" s="46" t="s">
        <v>9</v>
      </c>
      <c r="AS97" s="46" t="s">
        <v>59</v>
      </c>
      <c r="AT97" s="46" t="s">
        <v>9</v>
      </c>
      <c r="AU97" s="46" t="s">
        <v>9</v>
      </c>
      <c r="AV97" s="46" t="s">
        <v>9</v>
      </c>
      <c r="AW97" s="46" t="s">
        <v>9</v>
      </c>
      <c r="AX97" s="46" t="s">
        <v>9</v>
      </c>
      <c r="AY97" s="46" t="s">
        <v>9</v>
      </c>
    </row>
    <row r="98" spans="1:51" x14ac:dyDescent="0.5">
      <c r="A98" s="46" t="s">
        <v>484</v>
      </c>
      <c r="B98" s="46" t="s">
        <v>485</v>
      </c>
      <c r="C98" s="46" t="s">
        <v>1241</v>
      </c>
      <c r="D98" s="46" t="s">
        <v>55</v>
      </c>
      <c r="E98" s="46" t="s">
        <v>10</v>
      </c>
      <c r="F98" s="46" t="s">
        <v>309</v>
      </c>
      <c r="G98" s="46" t="s">
        <v>9</v>
      </c>
      <c r="H98" s="46" t="s">
        <v>59</v>
      </c>
      <c r="I98" s="46" t="s">
        <v>9</v>
      </c>
      <c r="J98">
        <v>4</v>
      </c>
      <c r="K98" s="46" t="s">
        <v>65</v>
      </c>
      <c r="L98">
        <v>3</v>
      </c>
      <c r="M98">
        <v>25</v>
      </c>
      <c r="N98" s="46" t="s">
        <v>9</v>
      </c>
      <c r="O98" s="46" t="s">
        <v>59</v>
      </c>
      <c r="P98" s="46" t="s">
        <v>9</v>
      </c>
      <c r="Q98">
        <v>1</v>
      </c>
      <c r="R98">
        <v>2</v>
      </c>
      <c r="V98" s="46" t="s">
        <v>9</v>
      </c>
      <c r="X98" s="46" t="s">
        <v>9</v>
      </c>
      <c r="Y98" s="46" t="s">
        <v>9</v>
      </c>
      <c r="Z98">
        <v>3</v>
      </c>
      <c r="AA98" s="46" t="s">
        <v>9</v>
      </c>
      <c r="AB98" s="46" t="s">
        <v>9</v>
      </c>
      <c r="AC98" s="46" t="s">
        <v>9</v>
      </c>
      <c r="AD98" s="46" t="s">
        <v>9</v>
      </c>
      <c r="AE98" s="46" t="s">
        <v>9</v>
      </c>
      <c r="AF98" s="46" t="s">
        <v>9</v>
      </c>
      <c r="AG98" s="46" t="s">
        <v>59</v>
      </c>
      <c r="AH98" s="46" t="s">
        <v>59</v>
      </c>
      <c r="AI98" s="46" t="s">
        <v>59</v>
      </c>
      <c r="AJ98" s="46" t="s">
        <v>59</v>
      </c>
      <c r="AK98" s="46" t="s">
        <v>59</v>
      </c>
      <c r="AL98" s="46" t="s">
        <v>9</v>
      </c>
      <c r="AM98" s="46" t="s">
        <v>9</v>
      </c>
      <c r="AN98" s="46" t="s">
        <v>9</v>
      </c>
      <c r="AO98" s="46" t="s">
        <v>9</v>
      </c>
      <c r="AP98" s="46" t="s">
        <v>9</v>
      </c>
      <c r="AQ98" s="46" t="s">
        <v>9</v>
      </c>
      <c r="AR98" s="46" t="s">
        <v>9</v>
      </c>
      <c r="AS98" s="46" t="s">
        <v>59</v>
      </c>
      <c r="AT98" s="46" t="s">
        <v>9</v>
      </c>
      <c r="AU98" s="46" t="s">
        <v>59</v>
      </c>
      <c r="AV98" s="46" t="s">
        <v>9</v>
      </c>
      <c r="AW98" s="46" t="s">
        <v>9</v>
      </c>
      <c r="AX98" s="46" t="s">
        <v>9</v>
      </c>
      <c r="AY98" s="46" t="s">
        <v>9</v>
      </c>
    </row>
    <row r="99" spans="1:51" x14ac:dyDescent="0.5">
      <c r="A99" s="46" t="s">
        <v>486</v>
      </c>
      <c r="B99" s="46" t="s">
        <v>487</v>
      </c>
      <c r="C99" s="46" t="s">
        <v>1241</v>
      </c>
      <c r="D99" s="46" t="s">
        <v>55</v>
      </c>
      <c r="E99" s="46" t="s">
        <v>10</v>
      </c>
      <c r="F99" s="46" t="s">
        <v>488</v>
      </c>
      <c r="G99" s="46" t="s">
        <v>9</v>
      </c>
      <c r="H99" s="46" t="s">
        <v>59</v>
      </c>
      <c r="I99" s="46" t="s">
        <v>9</v>
      </c>
      <c r="J99">
        <v>3</v>
      </c>
      <c r="K99" s="46" t="s">
        <v>73</v>
      </c>
      <c r="L99">
        <v>3</v>
      </c>
      <c r="M99">
        <v>132</v>
      </c>
      <c r="N99" s="46" t="s">
        <v>9</v>
      </c>
      <c r="O99" s="46" t="s">
        <v>9</v>
      </c>
      <c r="P99" s="46" t="s">
        <v>59</v>
      </c>
      <c r="S99">
        <v>1</v>
      </c>
      <c r="V99" s="46" t="s">
        <v>9</v>
      </c>
      <c r="W99">
        <v>1</v>
      </c>
      <c r="X99" s="46" t="s">
        <v>9</v>
      </c>
      <c r="Y99" s="46" t="s">
        <v>9</v>
      </c>
      <c r="Z99">
        <v>2</v>
      </c>
      <c r="AA99" s="46" t="s">
        <v>59</v>
      </c>
      <c r="AB99" s="46" t="s">
        <v>9</v>
      </c>
      <c r="AC99" s="46" t="s">
        <v>9</v>
      </c>
      <c r="AD99" s="46" t="s">
        <v>9</v>
      </c>
      <c r="AE99" s="46" t="s">
        <v>59</v>
      </c>
      <c r="AF99" s="46" t="s">
        <v>9</v>
      </c>
      <c r="AG99" s="46" t="s">
        <v>59</v>
      </c>
      <c r="AH99" s="46" t="s">
        <v>9</v>
      </c>
      <c r="AI99" s="46" t="s">
        <v>59</v>
      </c>
      <c r="AJ99" s="46" t="s">
        <v>9</v>
      </c>
      <c r="AK99" s="46" t="s">
        <v>9</v>
      </c>
      <c r="AL99" s="46" t="s">
        <v>9</v>
      </c>
      <c r="AM99" s="46" t="s">
        <v>59</v>
      </c>
      <c r="AN99" s="46" t="s">
        <v>9</v>
      </c>
      <c r="AO99" s="46" t="s">
        <v>9</v>
      </c>
      <c r="AP99" s="46" t="s">
        <v>59</v>
      </c>
      <c r="AQ99" s="46" t="s">
        <v>9</v>
      </c>
      <c r="AR99" s="46" t="s">
        <v>59</v>
      </c>
      <c r="AS99" s="46" t="s">
        <v>9</v>
      </c>
      <c r="AT99" s="46" t="s">
        <v>59</v>
      </c>
      <c r="AU99" s="46" t="s">
        <v>9</v>
      </c>
      <c r="AV99" s="46" t="s">
        <v>9</v>
      </c>
      <c r="AW99" s="46" t="s">
        <v>9</v>
      </c>
      <c r="AX99" s="46" t="s">
        <v>59</v>
      </c>
      <c r="AY99" s="46" t="s">
        <v>9</v>
      </c>
    </row>
    <row r="100" spans="1:51" x14ac:dyDescent="0.5">
      <c r="A100" s="46" t="s">
        <v>489</v>
      </c>
      <c r="B100" s="46" t="s">
        <v>490</v>
      </c>
      <c r="C100" s="46" t="s">
        <v>1241</v>
      </c>
      <c r="D100" s="46" t="s">
        <v>83</v>
      </c>
      <c r="E100" s="46" t="s">
        <v>116</v>
      </c>
      <c r="F100" s="46" t="s">
        <v>491</v>
      </c>
      <c r="G100" s="46" t="s">
        <v>9</v>
      </c>
      <c r="H100" s="46" t="s">
        <v>9</v>
      </c>
      <c r="I100" s="46" t="s">
        <v>9</v>
      </c>
      <c r="J100">
        <v>3</v>
      </c>
      <c r="K100" s="46" t="s">
        <v>58</v>
      </c>
      <c r="L100">
        <v>2</v>
      </c>
      <c r="M100">
        <v>30</v>
      </c>
      <c r="N100" s="46" t="s">
        <v>59</v>
      </c>
      <c r="O100" s="46" t="s">
        <v>9</v>
      </c>
      <c r="P100" s="46" t="s">
        <v>9</v>
      </c>
      <c r="Q100">
        <v>1</v>
      </c>
      <c r="R100">
        <v>1</v>
      </c>
      <c r="T100">
        <v>1</v>
      </c>
      <c r="V100" s="46" t="s">
        <v>9</v>
      </c>
      <c r="X100" s="46" t="s">
        <v>59</v>
      </c>
      <c r="Y100" s="46" t="s">
        <v>9</v>
      </c>
      <c r="Z100">
        <v>1</v>
      </c>
      <c r="AA100" s="46" t="s">
        <v>9</v>
      </c>
      <c r="AB100" s="46" t="s">
        <v>9</v>
      </c>
      <c r="AC100" s="46" t="s">
        <v>9</v>
      </c>
      <c r="AD100" s="46" t="s">
        <v>9</v>
      </c>
      <c r="AE100" s="46" t="s">
        <v>59</v>
      </c>
      <c r="AF100" s="46" t="s">
        <v>9</v>
      </c>
      <c r="AG100" s="46" t="s">
        <v>9</v>
      </c>
      <c r="AH100" s="46" t="s">
        <v>59</v>
      </c>
      <c r="AI100" s="46" t="s">
        <v>9</v>
      </c>
      <c r="AJ100" s="46" t="s">
        <v>9</v>
      </c>
      <c r="AK100" s="46" t="s">
        <v>9</v>
      </c>
      <c r="AL100" s="46" t="s">
        <v>9</v>
      </c>
      <c r="AM100" s="46" t="s">
        <v>9</v>
      </c>
      <c r="AN100" s="46" t="s">
        <v>9</v>
      </c>
      <c r="AO100" s="46" t="s">
        <v>59</v>
      </c>
      <c r="AP100" s="46" t="s">
        <v>9</v>
      </c>
      <c r="AQ100" s="46" t="s">
        <v>59</v>
      </c>
      <c r="AR100" s="46" t="s">
        <v>9</v>
      </c>
      <c r="AS100" s="46" t="s">
        <v>59</v>
      </c>
      <c r="AT100" s="46" t="s">
        <v>9</v>
      </c>
      <c r="AU100" s="46" t="s">
        <v>9</v>
      </c>
      <c r="AV100" s="46" t="s">
        <v>9</v>
      </c>
      <c r="AW100" s="46" t="s">
        <v>59</v>
      </c>
      <c r="AX100" s="46" t="s">
        <v>9</v>
      </c>
      <c r="AY100" s="46" t="s">
        <v>9</v>
      </c>
    </row>
    <row r="101" spans="1:51" x14ac:dyDescent="0.5">
      <c r="A101" s="46" t="s">
        <v>226</v>
      </c>
      <c r="B101" s="46" t="s">
        <v>227</v>
      </c>
      <c r="C101" s="46" t="s">
        <v>68</v>
      </c>
      <c r="D101" s="46" t="s">
        <v>95</v>
      </c>
      <c r="E101" s="46" t="s">
        <v>63</v>
      </c>
      <c r="F101" s="46" t="s">
        <v>228</v>
      </c>
      <c r="G101" s="46" t="s">
        <v>9</v>
      </c>
      <c r="H101" s="46" t="s">
        <v>9</v>
      </c>
      <c r="I101" s="46" t="s">
        <v>9</v>
      </c>
      <c r="J101">
        <v>1</v>
      </c>
      <c r="K101" s="46" t="s">
        <v>85</v>
      </c>
      <c r="L101">
        <v>4</v>
      </c>
      <c r="M101">
        <v>20</v>
      </c>
      <c r="N101" s="46" t="s">
        <v>59</v>
      </c>
      <c r="O101" s="46" t="s">
        <v>9</v>
      </c>
      <c r="P101" s="46" t="s">
        <v>9</v>
      </c>
      <c r="Q101">
        <v>1</v>
      </c>
      <c r="R101">
        <v>1</v>
      </c>
      <c r="V101" s="46" t="s">
        <v>9</v>
      </c>
      <c r="X101" s="46" t="s">
        <v>9</v>
      </c>
      <c r="Y101" s="46" t="s">
        <v>9</v>
      </c>
      <c r="Z101">
        <v>2</v>
      </c>
      <c r="AA101" s="46" t="s">
        <v>9</v>
      </c>
      <c r="AB101" s="46" t="s">
        <v>9</v>
      </c>
      <c r="AC101" s="46" t="s">
        <v>9</v>
      </c>
      <c r="AD101" s="46" t="s">
        <v>9</v>
      </c>
      <c r="AE101" s="46" t="s">
        <v>59</v>
      </c>
      <c r="AF101" s="46" t="s">
        <v>9</v>
      </c>
      <c r="AG101" s="46" t="s">
        <v>9</v>
      </c>
      <c r="AH101" s="46" t="s">
        <v>59</v>
      </c>
      <c r="AI101" s="46" t="s">
        <v>9</v>
      </c>
      <c r="AJ101" s="46" t="s">
        <v>9</v>
      </c>
      <c r="AK101" s="46" t="s">
        <v>9</v>
      </c>
      <c r="AL101" s="46" t="s">
        <v>9</v>
      </c>
      <c r="AM101" s="46" t="s">
        <v>9</v>
      </c>
      <c r="AN101" s="46" t="s">
        <v>9</v>
      </c>
      <c r="AO101" s="46" t="s">
        <v>59</v>
      </c>
      <c r="AP101" s="46" t="s">
        <v>9</v>
      </c>
      <c r="AQ101" s="46" t="s">
        <v>9</v>
      </c>
      <c r="AR101" s="46" t="s">
        <v>9</v>
      </c>
      <c r="AS101" s="46" t="s">
        <v>59</v>
      </c>
      <c r="AT101" s="46" t="s">
        <v>9</v>
      </c>
      <c r="AU101" s="46" t="s">
        <v>9</v>
      </c>
      <c r="AV101" s="46" t="s">
        <v>9</v>
      </c>
      <c r="AW101" s="46" t="s">
        <v>9</v>
      </c>
      <c r="AX101" s="46" t="s">
        <v>9</v>
      </c>
      <c r="AY101" s="46" t="s">
        <v>59</v>
      </c>
    </row>
    <row r="102" spans="1:51" x14ac:dyDescent="0.5">
      <c r="A102" s="46" t="s">
        <v>492</v>
      </c>
      <c r="B102" s="46" t="s">
        <v>493</v>
      </c>
      <c r="C102" s="46" t="s">
        <v>1241</v>
      </c>
      <c r="D102" s="46" t="s">
        <v>83</v>
      </c>
      <c r="E102" s="46" t="s">
        <v>116</v>
      </c>
      <c r="F102" s="46" t="s">
        <v>494</v>
      </c>
      <c r="G102" s="46" t="s">
        <v>9</v>
      </c>
      <c r="H102" s="46" t="s">
        <v>9</v>
      </c>
      <c r="I102" s="46" t="s">
        <v>9</v>
      </c>
      <c r="J102">
        <v>4</v>
      </c>
      <c r="K102" s="46" t="s">
        <v>58</v>
      </c>
      <c r="L102">
        <v>5</v>
      </c>
      <c r="M102">
        <v>33</v>
      </c>
      <c r="N102" s="46" t="s">
        <v>9</v>
      </c>
      <c r="O102" s="46" t="s">
        <v>59</v>
      </c>
      <c r="P102" s="46" t="s">
        <v>9</v>
      </c>
      <c r="Q102">
        <v>1</v>
      </c>
      <c r="T102">
        <v>1</v>
      </c>
      <c r="V102" s="46" t="s">
        <v>9</v>
      </c>
      <c r="X102" s="46" t="s">
        <v>9</v>
      </c>
      <c r="Y102" s="46" t="s">
        <v>9</v>
      </c>
      <c r="Z102">
        <v>2</v>
      </c>
      <c r="AA102" s="46" t="s">
        <v>9</v>
      </c>
      <c r="AB102" s="46" t="s">
        <v>59</v>
      </c>
      <c r="AC102" s="46" t="s">
        <v>9</v>
      </c>
      <c r="AD102" s="46" t="s">
        <v>59</v>
      </c>
      <c r="AE102" s="46" t="s">
        <v>9</v>
      </c>
      <c r="AF102" s="46" t="s">
        <v>9</v>
      </c>
      <c r="AG102" s="46" t="s">
        <v>9</v>
      </c>
      <c r="AH102" s="46" t="s">
        <v>9</v>
      </c>
      <c r="AI102" s="46" t="s">
        <v>9</v>
      </c>
      <c r="AJ102" s="46" t="s">
        <v>9</v>
      </c>
      <c r="AK102" s="46" t="s">
        <v>9</v>
      </c>
      <c r="AL102" s="46" t="s">
        <v>9</v>
      </c>
      <c r="AM102" s="46" t="s">
        <v>9</v>
      </c>
      <c r="AN102" s="46" t="s">
        <v>9</v>
      </c>
      <c r="AO102" s="46" t="s">
        <v>9</v>
      </c>
      <c r="AP102" s="46" t="s">
        <v>9</v>
      </c>
      <c r="AQ102" s="46" t="s">
        <v>59</v>
      </c>
      <c r="AR102" s="46" t="s">
        <v>9</v>
      </c>
      <c r="AS102" s="46" t="s">
        <v>9</v>
      </c>
      <c r="AT102" s="46" t="s">
        <v>9</v>
      </c>
      <c r="AU102" s="46" t="s">
        <v>59</v>
      </c>
      <c r="AV102" s="46" t="s">
        <v>9</v>
      </c>
      <c r="AW102" s="46" t="s">
        <v>59</v>
      </c>
      <c r="AX102" s="46" t="s">
        <v>9</v>
      </c>
      <c r="AY102" s="46" t="s">
        <v>9</v>
      </c>
    </row>
    <row r="103" spans="1:51" x14ac:dyDescent="0.5">
      <c r="A103" s="46" t="s">
        <v>232</v>
      </c>
      <c r="B103" s="46" t="s">
        <v>233</v>
      </c>
      <c r="C103" s="46" t="s">
        <v>68</v>
      </c>
      <c r="D103" s="46" t="s">
        <v>83</v>
      </c>
      <c r="E103" s="46" t="s">
        <v>135</v>
      </c>
      <c r="F103" s="46" t="s">
        <v>136</v>
      </c>
      <c r="G103" s="46" t="s">
        <v>59</v>
      </c>
      <c r="H103" s="46" t="s">
        <v>9</v>
      </c>
      <c r="I103" s="46" t="s">
        <v>9</v>
      </c>
      <c r="J103">
        <v>7</v>
      </c>
      <c r="K103" s="46" t="s">
        <v>73</v>
      </c>
      <c r="L103">
        <v>2</v>
      </c>
      <c r="M103">
        <v>200</v>
      </c>
      <c r="N103" s="46" t="s">
        <v>9</v>
      </c>
      <c r="O103" s="46" t="s">
        <v>59</v>
      </c>
      <c r="P103" s="46" t="s">
        <v>9</v>
      </c>
      <c r="U103">
        <v>3</v>
      </c>
      <c r="V103" s="46" t="s">
        <v>9</v>
      </c>
      <c r="X103" s="46" t="s">
        <v>9</v>
      </c>
      <c r="Y103" s="46" t="s">
        <v>59</v>
      </c>
      <c r="Z103">
        <v>3</v>
      </c>
      <c r="AA103" s="46" t="s">
        <v>9</v>
      </c>
      <c r="AB103" s="46" t="s">
        <v>59</v>
      </c>
      <c r="AC103" s="46" t="s">
        <v>9</v>
      </c>
      <c r="AD103" s="46" t="s">
        <v>9</v>
      </c>
      <c r="AE103" s="46" t="s">
        <v>9</v>
      </c>
      <c r="AF103" s="46" t="s">
        <v>9</v>
      </c>
      <c r="AG103" s="46" t="s">
        <v>9</v>
      </c>
      <c r="AH103" s="46" t="s">
        <v>9</v>
      </c>
      <c r="AI103" s="46" t="s">
        <v>59</v>
      </c>
      <c r="AJ103" s="46" t="s">
        <v>59</v>
      </c>
      <c r="AK103" s="46" t="s">
        <v>9</v>
      </c>
      <c r="AL103" s="46" t="s">
        <v>59</v>
      </c>
      <c r="AM103" s="46" t="s">
        <v>9</v>
      </c>
      <c r="AN103" s="46" t="s">
        <v>9</v>
      </c>
      <c r="AO103" s="46" t="s">
        <v>9</v>
      </c>
      <c r="AP103" s="46" t="s">
        <v>59</v>
      </c>
      <c r="AQ103" s="46" t="s">
        <v>9</v>
      </c>
      <c r="AR103" s="46" t="s">
        <v>9</v>
      </c>
      <c r="AS103" s="46" t="s">
        <v>9</v>
      </c>
      <c r="AT103" s="46" t="s">
        <v>59</v>
      </c>
      <c r="AU103" s="46" t="s">
        <v>59</v>
      </c>
      <c r="AV103" s="46" t="s">
        <v>59</v>
      </c>
      <c r="AW103" s="46" t="s">
        <v>9</v>
      </c>
      <c r="AX103" s="46" t="s">
        <v>9</v>
      </c>
      <c r="AY103" s="46" t="s">
        <v>9</v>
      </c>
    </row>
    <row r="104" spans="1:51" x14ac:dyDescent="0.5">
      <c r="A104" s="46" t="s">
        <v>512</v>
      </c>
      <c r="B104" s="46" t="s">
        <v>513</v>
      </c>
      <c r="C104" s="46" t="s">
        <v>1241</v>
      </c>
      <c r="D104" s="46" t="s">
        <v>62</v>
      </c>
      <c r="E104" s="46" t="s">
        <v>79</v>
      </c>
      <c r="F104" s="46" t="s">
        <v>516</v>
      </c>
      <c r="G104" s="46" t="s">
        <v>9</v>
      </c>
      <c r="H104" s="46" t="s">
        <v>9</v>
      </c>
      <c r="I104" s="46" t="s">
        <v>9</v>
      </c>
      <c r="J104">
        <v>2</v>
      </c>
      <c r="K104" s="46" t="s">
        <v>85</v>
      </c>
      <c r="L104">
        <v>2</v>
      </c>
      <c r="M104">
        <v>38</v>
      </c>
      <c r="N104" s="46" t="s">
        <v>59</v>
      </c>
      <c r="O104" s="46" t="s">
        <v>59</v>
      </c>
      <c r="P104" s="46" t="s">
        <v>59</v>
      </c>
      <c r="Q104">
        <v>1</v>
      </c>
      <c r="T104">
        <v>1</v>
      </c>
      <c r="V104" s="46" t="s">
        <v>9</v>
      </c>
      <c r="X104" s="46" t="s">
        <v>59</v>
      </c>
      <c r="Y104" s="46" t="s">
        <v>9</v>
      </c>
      <c r="Z104">
        <v>1</v>
      </c>
      <c r="AA104" s="46" t="s">
        <v>9</v>
      </c>
      <c r="AB104" s="46" t="s">
        <v>59</v>
      </c>
      <c r="AC104" s="46" t="s">
        <v>9</v>
      </c>
      <c r="AD104" s="46" t="s">
        <v>9</v>
      </c>
      <c r="AE104" s="46" t="s">
        <v>59</v>
      </c>
      <c r="AF104" s="46" t="s">
        <v>59</v>
      </c>
      <c r="AG104" s="46" t="s">
        <v>9</v>
      </c>
      <c r="AH104" s="46" t="s">
        <v>9</v>
      </c>
      <c r="AI104" s="46" t="s">
        <v>9</v>
      </c>
      <c r="AJ104" s="46" t="s">
        <v>9</v>
      </c>
      <c r="AK104" s="46" t="s">
        <v>9</v>
      </c>
      <c r="AL104" s="46" t="s">
        <v>9</v>
      </c>
      <c r="AM104" s="46" t="s">
        <v>9</v>
      </c>
      <c r="AN104" s="46" t="s">
        <v>9</v>
      </c>
      <c r="AO104" s="46" t="s">
        <v>9</v>
      </c>
      <c r="AP104" s="46" t="s">
        <v>9</v>
      </c>
      <c r="AQ104" s="46" t="s">
        <v>9</v>
      </c>
      <c r="AR104" s="46" t="s">
        <v>9</v>
      </c>
      <c r="AS104" s="46" t="s">
        <v>9</v>
      </c>
      <c r="AT104" s="46" t="s">
        <v>9</v>
      </c>
      <c r="AU104" s="46" t="s">
        <v>9</v>
      </c>
      <c r="AV104" s="46" t="s">
        <v>9</v>
      </c>
      <c r="AW104" s="46" t="s">
        <v>59</v>
      </c>
      <c r="AX104" s="46" t="s">
        <v>9</v>
      </c>
      <c r="AY104" s="46" t="s">
        <v>59</v>
      </c>
    </row>
    <row r="105" spans="1:51" x14ac:dyDescent="0.5">
      <c r="A105" s="46" t="s">
        <v>528</v>
      </c>
      <c r="B105" s="46" t="s">
        <v>529</v>
      </c>
      <c r="C105" s="46" t="s">
        <v>1241</v>
      </c>
      <c r="D105" s="46" t="s">
        <v>55</v>
      </c>
      <c r="E105" s="46" t="s">
        <v>79</v>
      </c>
      <c r="F105" s="46" t="s">
        <v>531</v>
      </c>
      <c r="G105" s="46" t="s">
        <v>9</v>
      </c>
      <c r="H105" s="46" t="s">
        <v>9</v>
      </c>
      <c r="I105" s="46" t="s">
        <v>9</v>
      </c>
      <c r="J105">
        <v>3</v>
      </c>
      <c r="K105" s="46" t="s">
        <v>97</v>
      </c>
      <c r="L105">
        <v>4</v>
      </c>
      <c r="M105">
        <v>28</v>
      </c>
      <c r="N105" s="46" t="s">
        <v>59</v>
      </c>
      <c r="O105" s="46" t="s">
        <v>59</v>
      </c>
      <c r="P105" s="46" t="s">
        <v>59</v>
      </c>
      <c r="Q105">
        <v>1</v>
      </c>
      <c r="T105">
        <v>1</v>
      </c>
      <c r="V105" s="46" t="s">
        <v>9</v>
      </c>
      <c r="X105" s="46" t="s">
        <v>59</v>
      </c>
      <c r="Y105" s="46" t="s">
        <v>9</v>
      </c>
      <c r="Z105">
        <v>1</v>
      </c>
      <c r="AA105" s="46" t="s">
        <v>9</v>
      </c>
      <c r="AB105" s="46" t="s">
        <v>59</v>
      </c>
      <c r="AC105" s="46" t="s">
        <v>9</v>
      </c>
      <c r="AD105" s="46" t="s">
        <v>9</v>
      </c>
      <c r="AE105" s="46" t="s">
        <v>59</v>
      </c>
      <c r="AF105" s="46" t="s">
        <v>59</v>
      </c>
      <c r="AG105" s="46" t="s">
        <v>9</v>
      </c>
      <c r="AH105" s="46" t="s">
        <v>9</v>
      </c>
      <c r="AI105" s="46" t="s">
        <v>9</v>
      </c>
      <c r="AJ105" s="46" t="s">
        <v>9</v>
      </c>
      <c r="AK105" s="46" t="s">
        <v>59</v>
      </c>
      <c r="AL105" s="46" t="s">
        <v>9</v>
      </c>
      <c r="AM105" s="46" t="s">
        <v>9</v>
      </c>
      <c r="AN105" s="46" t="s">
        <v>9</v>
      </c>
      <c r="AO105" s="46" t="s">
        <v>9</v>
      </c>
      <c r="AP105" s="46" t="s">
        <v>9</v>
      </c>
      <c r="AQ105" s="46" t="s">
        <v>59</v>
      </c>
      <c r="AR105" s="46" t="s">
        <v>9</v>
      </c>
      <c r="AS105" s="46" t="s">
        <v>59</v>
      </c>
      <c r="AT105" s="46" t="s">
        <v>59</v>
      </c>
      <c r="AU105" s="46" t="s">
        <v>9</v>
      </c>
      <c r="AV105" s="46" t="s">
        <v>9</v>
      </c>
      <c r="AW105" s="46" t="s">
        <v>59</v>
      </c>
      <c r="AX105" s="46" t="s">
        <v>9</v>
      </c>
      <c r="AY105" s="46" t="s">
        <v>59</v>
      </c>
    </row>
    <row r="106" spans="1:51" x14ac:dyDescent="0.5">
      <c r="A106" s="46" t="s">
        <v>545</v>
      </c>
      <c r="B106" s="46" t="s">
        <v>546</v>
      </c>
      <c r="C106" s="46" t="s">
        <v>1241</v>
      </c>
      <c r="D106" s="46" t="s">
        <v>55</v>
      </c>
      <c r="E106" s="46" t="s">
        <v>88</v>
      </c>
      <c r="F106" s="46" t="s">
        <v>89</v>
      </c>
      <c r="G106" s="46" t="s">
        <v>59</v>
      </c>
      <c r="H106" s="46" t="s">
        <v>9</v>
      </c>
      <c r="I106" s="46" t="s">
        <v>9</v>
      </c>
      <c r="J106">
        <v>4</v>
      </c>
      <c r="K106" s="46" t="s">
        <v>58</v>
      </c>
      <c r="L106">
        <v>2</v>
      </c>
      <c r="M106">
        <v>51</v>
      </c>
      <c r="N106" s="46" t="s">
        <v>59</v>
      </c>
      <c r="O106" s="46" t="s">
        <v>9</v>
      </c>
      <c r="P106" s="46" t="s">
        <v>9</v>
      </c>
      <c r="Q106">
        <v>1</v>
      </c>
      <c r="U106">
        <v>1</v>
      </c>
      <c r="V106" s="46" t="s">
        <v>9</v>
      </c>
      <c r="X106" s="46" t="s">
        <v>59</v>
      </c>
      <c r="Y106" s="46" t="s">
        <v>9</v>
      </c>
      <c r="Z106">
        <v>1</v>
      </c>
      <c r="AA106" s="46" t="s">
        <v>9</v>
      </c>
      <c r="AB106" s="46" t="s">
        <v>59</v>
      </c>
      <c r="AC106" s="46" t="s">
        <v>9</v>
      </c>
      <c r="AD106" s="46" t="s">
        <v>9</v>
      </c>
      <c r="AE106" s="46" t="s">
        <v>9</v>
      </c>
      <c r="AF106" s="46" t="s">
        <v>9</v>
      </c>
      <c r="AG106" s="46" t="s">
        <v>9</v>
      </c>
      <c r="AH106" s="46" t="s">
        <v>9</v>
      </c>
      <c r="AI106" s="46" t="s">
        <v>9</v>
      </c>
      <c r="AJ106" s="46" t="s">
        <v>9</v>
      </c>
      <c r="AK106" s="46" t="s">
        <v>9</v>
      </c>
      <c r="AL106" s="46" t="s">
        <v>59</v>
      </c>
      <c r="AM106" s="46" t="s">
        <v>9</v>
      </c>
      <c r="AN106" s="46" t="s">
        <v>9</v>
      </c>
      <c r="AO106" s="46" t="s">
        <v>59</v>
      </c>
      <c r="AP106" s="46" t="s">
        <v>9</v>
      </c>
      <c r="AQ106" s="46" t="s">
        <v>59</v>
      </c>
      <c r="AR106" s="46" t="s">
        <v>9</v>
      </c>
      <c r="AS106" s="46" t="s">
        <v>9</v>
      </c>
      <c r="AT106" s="46" t="s">
        <v>9</v>
      </c>
      <c r="AU106" s="46" t="s">
        <v>9</v>
      </c>
      <c r="AV106" s="46" t="s">
        <v>59</v>
      </c>
      <c r="AW106" s="46" t="s">
        <v>9</v>
      </c>
      <c r="AX106" s="46" t="s">
        <v>9</v>
      </c>
      <c r="AY106" s="46" t="s">
        <v>9</v>
      </c>
    </row>
    <row r="107" spans="1:51" x14ac:dyDescent="0.5">
      <c r="A107" s="46" t="s">
        <v>234</v>
      </c>
      <c r="B107" s="46" t="s">
        <v>235</v>
      </c>
      <c r="C107" s="46" t="s">
        <v>68</v>
      </c>
      <c r="D107" s="46" t="s">
        <v>55</v>
      </c>
      <c r="E107" s="46" t="s">
        <v>63</v>
      </c>
      <c r="F107" s="46" t="s">
        <v>236</v>
      </c>
      <c r="G107" s="46" t="s">
        <v>9</v>
      </c>
      <c r="H107" s="46" t="s">
        <v>9</v>
      </c>
      <c r="I107" s="46" t="s">
        <v>9</v>
      </c>
      <c r="J107">
        <v>6</v>
      </c>
      <c r="K107" s="46" t="s">
        <v>65</v>
      </c>
      <c r="L107">
        <v>2</v>
      </c>
      <c r="M107">
        <v>95</v>
      </c>
      <c r="N107" s="46" t="s">
        <v>9</v>
      </c>
      <c r="O107" s="46" t="s">
        <v>9</v>
      </c>
      <c r="P107" s="46" t="s">
        <v>59</v>
      </c>
      <c r="Q107">
        <v>1</v>
      </c>
      <c r="U107">
        <v>1</v>
      </c>
      <c r="V107" s="46" t="s">
        <v>9</v>
      </c>
      <c r="X107" s="46" t="s">
        <v>9</v>
      </c>
      <c r="Y107" s="46" t="s">
        <v>9</v>
      </c>
      <c r="Z107">
        <v>2</v>
      </c>
      <c r="AA107" s="46" t="s">
        <v>9</v>
      </c>
      <c r="AB107" s="46" t="s">
        <v>9</v>
      </c>
      <c r="AC107" s="46" t="s">
        <v>59</v>
      </c>
      <c r="AD107" s="46" t="s">
        <v>9</v>
      </c>
      <c r="AE107" s="46" t="s">
        <v>9</v>
      </c>
      <c r="AF107" s="46" t="s">
        <v>9</v>
      </c>
      <c r="AG107" s="46" t="s">
        <v>9</v>
      </c>
      <c r="AH107" s="46" t="s">
        <v>9</v>
      </c>
      <c r="AI107" s="46" t="s">
        <v>9</v>
      </c>
      <c r="AJ107" s="46" t="s">
        <v>9</v>
      </c>
      <c r="AK107" s="46" t="s">
        <v>59</v>
      </c>
      <c r="AL107" s="46" t="s">
        <v>9</v>
      </c>
      <c r="AM107" s="46" t="s">
        <v>9</v>
      </c>
      <c r="AN107" s="46" t="s">
        <v>9</v>
      </c>
      <c r="AO107" s="46" t="s">
        <v>9</v>
      </c>
      <c r="AP107" s="46" t="s">
        <v>59</v>
      </c>
      <c r="AQ107" s="46" t="s">
        <v>9</v>
      </c>
      <c r="AR107" s="46" t="s">
        <v>9</v>
      </c>
      <c r="AS107" s="46" t="s">
        <v>9</v>
      </c>
      <c r="AT107" s="46" t="s">
        <v>9</v>
      </c>
      <c r="AU107" s="46" t="s">
        <v>9</v>
      </c>
      <c r="AV107" s="46" t="s">
        <v>59</v>
      </c>
      <c r="AW107" s="46" t="s">
        <v>9</v>
      </c>
      <c r="AX107" s="46" t="s">
        <v>59</v>
      </c>
      <c r="AY107" s="46" t="s">
        <v>9</v>
      </c>
    </row>
    <row r="108" spans="1:51" x14ac:dyDescent="0.5">
      <c r="A108" s="46" t="s">
        <v>240</v>
      </c>
      <c r="B108" s="46" t="s">
        <v>241</v>
      </c>
      <c r="C108" s="46" t="s">
        <v>68</v>
      </c>
      <c r="D108" s="46" t="s">
        <v>95</v>
      </c>
      <c r="E108" s="46" t="s">
        <v>10</v>
      </c>
      <c r="F108" s="46" t="s">
        <v>214</v>
      </c>
      <c r="G108" s="46" t="s">
        <v>9</v>
      </c>
      <c r="H108" s="46" t="s">
        <v>59</v>
      </c>
      <c r="I108" s="46" t="s">
        <v>9</v>
      </c>
      <c r="J108">
        <v>5</v>
      </c>
      <c r="K108" s="46" t="s">
        <v>73</v>
      </c>
      <c r="L108">
        <v>2</v>
      </c>
      <c r="M108">
        <v>52</v>
      </c>
      <c r="N108" s="46" t="s">
        <v>9</v>
      </c>
      <c r="O108" s="46" t="s">
        <v>59</v>
      </c>
      <c r="P108" s="46" t="s">
        <v>9</v>
      </c>
      <c r="R108">
        <v>1</v>
      </c>
      <c r="T108">
        <v>1</v>
      </c>
      <c r="V108" s="46" t="s">
        <v>9</v>
      </c>
      <c r="X108" s="46" t="s">
        <v>9</v>
      </c>
      <c r="Y108" s="46" t="s">
        <v>9</v>
      </c>
      <c r="Z108">
        <v>2</v>
      </c>
      <c r="AA108" s="46" t="s">
        <v>59</v>
      </c>
      <c r="AB108" s="46" t="s">
        <v>59</v>
      </c>
      <c r="AC108" s="46" t="s">
        <v>9</v>
      </c>
      <c r="AD108" s="46" t="s">
        <v>9</v>
      </c>
      <c r="AE108" s="46" t="s">
        <v>9</v>
      </c>
      <c r="AF108" s="46" t="s">
        <v>9</v>
      </c>
      <c r="AG108" s="46" t="s">
        <v>59</v>
      </c>
      <c r="AH108" s="46" t="s">
        <v>59</v>
      </c>
      <c r="AI108" s="46" t="s">
        <v>59</v>
      </c>
      <c r="AJ108" s="46" t="s">
        <v>9</v>
      </c>
      <c r="AK108" s="46" t="s">
        <v>9</v>
      </c>
      <c r="AL108" s="46" t="s">
        <v>9</v>
      </c>
      <c r="AM108" s="46" t="s">
        <v>9</v>
      </c>
      <c r="AN108" s="46" t="s">
        <v>9</v>
      </c>
      <c r="AO108" s="46" t="s">
        <v>9</v>
      </c>
      <c r="AP108" s="46" t="s">
        <v>9</v>
      </c>
      <c r="AQ108" s="46" t="s">
        <v>9</v>
      </c>
      <c r="AR108" s="46" t="s">
        <v>9</v>
      </c>
      <c r="AS108" s="46" t="s">
        <v>9</v>
      </c>
      <c r="AT108" s="46" t="s">
        <v>59</v>
      </c>
      <c r="AU108" s="46" t="s">
        <v>59</v>
      </c>
      <c r="AV108" s="46" t="s">
        <v>9</v>
      </c>
      <c r="AW108" s="46" t="s">
        <v>59</v>
      </c>
      <c r="AX108" s="46" t="s">
        <v>9</v>
      </c>
      <c r="AY108" s="46" t="s">
        <v>9</v>
      </c>
    </row>
    <row r="109" spans="1:51" x14ac:dyDescent="0.5">
      <c r="A109" s="46" t="s">
        <v>244</v>
      </c>
      <c r="B109" s="46" t="s">
        <v>245</v>
      </c>
      <c r="C109" s="46" t="s">
        <v>68</v>
      </c>
      <c r="D109" s="46" t="s">
        <v>62</v>
      </c>
      <c r="E109" s="46" t="s">
        <v>104</v>
      </c>
      <c r="F109" s="46" t="s">
        <v>246</v>
      </c>
      <c r="G109" s="46" t="s">
        <v>9</v>
      </c>
      <c r="H109" s="46" t="s">
        <v>9</v>
      </c>
      <c r="I109" s="46" t="s">
        <v>9</v>
      </c>
      <c r="J109">
        <v>4</v>
      </c>
      <c r="K109" s="46" t="s">
        <v>97</v>
      </c>
      <c r="L109">
        <v>2</v>
      </c>
      <c r="M109">
        <v>46</v>
      </c>
      <c r="N109" s="46" t="s">
        <v>59</v>
      </c>
      <c r="O109" s="46" t="s">
        <v>59</v>
      </c>
      <c r="P109" s="46" t="s">
        <v>9</v>
      </c>
      <c r="Q109">
        <v>1</v>
      </c>
      <c r="T109">
        <v>1</v>
      </c>
      <c r="V109" s="46" t="s">
        <v>9</v>
      </c>
      <c r="W109">
        <v>1</v>
      </c>
      <c r="X109" s="46" t="s">
        <v>9</v>
      </c>
      <c r="Y109" s="46" t="s">
        <v>9</v>
      </c>
      <c r="Z109">
        <v>3</v>
      </c>
      <c r="AA109" s="46" t="s">
        <v>9</v>
      </c>
      <c r="AB109" s="46" t="s">
        <v>59</v>
      </c>
      <c r="AC109" s="46" t="s">
        <v>9</v>
      </c>
      <c r="AD109" s="46" t="s">
        <v>59</v>
      </c>
      <c r="AE109" s="46" t="s">
        <v>9</v>
      </c>
      <c r="AF109" s="46" t="s">
        <v>59</v>
      </c>
      <c r="AG109" s="46" t="s">
        <v>9</v>
      </c>
      <c r="AH109" s="46" t="s">
        <v>9</v>
      </c>
      <c r="AI109" s="46" t="s">
        <v>9</v>
      </c>
      <c r="AJ109" s="46" t="s">
        <v>59</v>
      </c>
      <c r="AK109" s="46" t="s">
        <v>59</v>
      </c>
      <c r="AL109" s="46" t="s">
        <v>9</v>
      </c>
      <c r="AM109" s="46" t="s">
        <v>9</v>
      </c>
      <c r="AN109" s="46" t="s">
        <v>9</v>
      </c>
      <c r="AO109" s="46" t="s">
        <v>9</v>
      </c>
      <c r="AP109" s="46" t="s">
        <v>9</v>
      </c>
      <c r="AQ109" s="46" t="s">
        <v>59</v>
      </c>
      <c r="AR109" s="46" t="s">
        <v>59</v>
      </c>
      <c r="AS109" s="46" t="s">
        <v>9</v>
      </c>
      <c r="AT109" s="46" t="s">
        <v>59</v>
      </c>
      <c r="AU109" s="46" t="s">
        <v>9</v>
      </c>
      <c r="AV109" s="46" t="s">
        <v>9</v>
      </c>
      <c r="AW109" s="46" t="s">
        <v>59</v>
      </c>
      <c r="AX109" s="46" t="s">
        <v>9</v>
      </c>
      <c r="AY109" s="46" t="s">
        <v>59</v>
      </c>
    </row>
    <row r="110" spans="1:51" x14ac:dyDescent="0.5">
      <c r="A110" s="46" t="s">
        <v>250</v>
      </c>
      <c r="B110" s="46" t="s">
        <v>252</v>
      </c>
      <c r="C110" s="46" t="s">
        <v>68</v>
      </c>
      <c r="D110" s="46" t="s">
        <v>95</v>
      </c>
      <c r="E110" s="46" t="s">
        <v>116</v>
      </c>
      <c r="F110" s="46" t="s">
        <v>152</v>
      </c>
      <c r="G110" s="46" t="s">
        <v>9</v>
      </c>
      <c r="H110" s="46" t="s">
        <v>9</v>
      </c>
      <c r="I110" s="46" t="s">
        <v>9</v>
      </c>
      <c r="J110">
        <v>4</v>
      </c>
      <c r="K110" s="46" t="s">
        <v>58</v>
      </c>
      <c r="L110">
        <v>3</v>
      </c>
      <c r="M110">
        <v>48</v>
      </c>
      <c r="N110" s="46" t="s">
        <v>59</v>
      </c>
      <c r="O110" s="46" t="s">
        <v>59</v>
      </c>
      <c r="P110" s="46" t="s">
        <v>9</v>
      </c>
      <c r="R110">
        <v>1</v>
      </c>
      <c r="T110">
        <v>1</v>
      </c>
      <c r="V110" s="46" t="s">
        <v>9</v>
      </c>
      <c r="X110" s="46" t="s">
        <v>9</v>
      </c>
      <c r="Y110" s="46" t="s">
        <v>9</v>
      </c>
      <c r="Z110">
        <v>2</v>
      </c>
      <c r="AA110" s="46" t="s">
        <v>9</v>
      </c>
      <c r="AB110" s="46" t="s">
        <v>59</v>
      </c>
      <c r="AC110" s="46" t="s">
        <v>9</v>
      </c>
      <c r="AD110" s="46" t="s">
        <v>59</v>
      </c>
      <c r="AE110" s="46" t="s">
        <v>9</v>
      </c>
      <c r="AF110" s="46" t="s">
        <v>59</v>
      </c>
      <c r="AG110" s="46" t="s">
        <v>9</v>
      </c>
      <c r="AH110" s="46" t="s">
        <v>59</v>
      </c>
      <c r="AI110" s="46" t="s">
        <v>9</v>
      </c>
      <c r="AJ110" s="46" t="s">
        <v>9</v>
      </c>
      <c r="AK110" s="46" t="s">
        <v>9</v>
      </c>
      <c r="AL110" s="46" t="s">
        <v>9</v>
      </c>
      <c r="AM110" s="46" t="s">
        <v>9</v>
      </c>
      <c r="AN110" s="46" t="s">
        <v>9</v>
      </c>
      <c r="AO110" s="46" t="s">
        <v>9</v>
      </c>
      <c r="AP110" s="46" t="s">
        <v>9</v>
      </c>
      <c r="AQ110" s="46" t="s">
        <v>59</v>
      </c>
      <c r="AR110" s="46" t="s">
        <v>9</v>
      </c>
      <c r="AS110" s="46" t="s">
        <v>9</v>
      </c>
      <c r="AT110" s="46" t="s">
        <v>9</v>
      </c>
      <c r="AU110" s="46" t="s">
        <v>9</v>
      </c>
      <c r="AV110" s="46" t="s">
        <v>9</v>
      </c>
      <c r="AW110" s="46" t="s">
        <v>59</v>
      </c>
      <c r="AX110" s="46" t="s">
        <v>9</v>
      </c>
      <c r="AY110" s="46" t="s">
        <v>9</v>
      </c>
    </row>
    <row r="111" spans="1:51" x14ac:dyDescent="0.5">
      <c r="A111" s="46" t="s">
        <v>254</v>
      </c>
      <c r="B111" s="46" t="s">
        <v>255</v>
      </c>
      <c r="C111" s="46" t="s">
        <v>68</v>
      </c>
      <c r="D111" s="46" t="s">
        <v>83</v>
      </c>
      <c r="E111" s="46" t="s">
        <v>167</v>
      </c>
      <c r="F111" s="46" t="s">
        <v>168</v>
      </c>
      <c r="G111" s="46" t="s">
        <v>59</v>
      </c>
      <c r="H111" s="46" t="s">
        <v>9</v>
      </c>
      <c r="I111" s="46" t="s">
        <v>9</v>
      </c>
      <c r="J111">
        <v>4</v>
      </c>
      <c r="K111" s="46" t="s">
        <v>73</v>
      </c>
      <c r="L111">
        <v>2</v>
      </c>
      <c r="M111">
        <v>75</v>
      </c>
      <c r="N111" s="46" t="s">
        <v>59</v>
      </c>
      <c r="O111" s="46" t="s">
        <v>59</v>
      </c>
      <c r="P111" s="46" t="s">
        <v>59</v>
      </c>
      <c r="Q111">
        <v>1</v>
      </c>
      <c r="U111">
        <v>1</v>
      </c>
      <c r="V111" s="46" t="s">
        <v>9</v>
      </c>
      <c r="X111" s="46" t="s">
        <v>59</v>
      </c>
      <c r="Y111" s="46" t="s">
        <v>59</v>
      </c>
      <c r="Z111">
        <v>1</v>
      </c>
      <c r="AA111" s="46" t="s">
        <v>9</v>
      </c>
      <c r="AB111" s="46" t="s">
        <v>59</v>
      </c>
      <c r="AC111" s="46" t="s">
        <v>9</v>
      </c>
      <c r="AD111" s="46" t="s">
        <v>9</v>
      </c>
      <c r="AE111" s="46" t="s">
        <v>9</v>
      </c>
      <c r="AF111" s="46" t="s">
        <v>59</v>
      </c>
      <c r="AG111" s="46" t="s">
        <v>9</v>
      </c>
      <c r="AH111" s="46" t="s">
        <v>9</v>
      </c>
      <c r="AI111" s="46" t="s">
        <v>59</v>
      </c>
      <c r="AJ111" s="46" t="s">
        <v>9</v>
      </c>
      <c r="AK111" s="46" t="s">
        <v>9</v>
      </c>
      <c r="AL111" s="46" t="s">
        <v>59</v>
      </c>
      <c r="AM111" s="46" t="s">
        <v>9</v>
      </c>
      <c r="AN111" s="46" t="s">
        <v>9</v>
      </c>
      <c r="AO111" s="46" t="s">
        <v>9</v>
      </c>
      <c r="AP111" s="46" t="s">
        <v>59</v>
      </c>
      <c r="AQ111" s="46" t="s">
        <v>9</v>
      </c>
      <c r="AR111" s="46" t="s">
        <v>9</v>
      </c>
      <c r="AS111" s="46" t="s">
        <v>9</v>
      </c>
      <c r="AT111" s="46" t="s">
        <v>59</v>
      </c>
      <c r="AU111" s="46" t="s">
        <v>9</v>
      </c>
      <c r="AV111" s="46" t="s">
        <v>59</v>
      </c>
      <c r="AW111" s="46" t="s">
        <v>9</v>
      </c>
      <c r="AX111" s="46" t="s">
        <v>9</v>
      </c>
      <c r="AY111" s="46" t="s">
        <v>9</v>
      </c>
    </row>
    <row r="112" spans="1:51" x14ac:dyDescent="0.5">
      <c r="A112" s="46" t="s">
        <v>259</v>
      </c>
      <c r="B112" s="46" t="s">
        <v>260</v>
      </c>
      <c r="C112" s="46" t="s">
        <v>68</v>
      </c>
      <c r="D112" s="46" t="s">
        <v>55</v>
      </c>
      <c r="E112" s="46" t="s">
        <v>104</v>
      </c>
      <c r="F112" s="46" t="s">
        <v>261</v>
      </c>
      <c r="G112" s="46" t="s">
        <v>9</v>
      </c>
      <c r="H112" s="46" t="s">
        <v>9</v>
      </c>
      <c r="I112" s="46" t="s">
        <v>9</v>
      </c>
      <c r="J112">
        <v>4</v>
      </c>
      <c r="K112" s="46" t="s">
        <v>85</v>
      </c>
      <c r="L112">
        <v>3</v>
      </c>
      <c r="M112">
        <v>56</v>
      </c>
      <c r="N112" s="46" t="s">
        <v>59</v>
      </c>
      <c r="O112" s="46" t="s">
        <v>9</v>
      </c>
      <c r="P112" s="46" t="s">
        <v>9</v>
      </c>
      <c r="Q112">
        <v>1</v>
      </c>
      <c r="R112">
        <v>1</v>
      </c>
      <c r="V112" s="46" t="s">
        <v>9</v>
      </c>
      <c r="W112">
        <v>1</v>
      </c>
      <c r="X112" s="46" t="s">
        <v>9</v>
      </c>
      <c r="Y112" s="46" t="s">
        <v>9</v>
      </c>
      <c r="Z112">
        <v>3</v>
      </c>
      <c r="AA112" s="46" t="s">
        <v>9</v>
      </c>
      <c r="AB112" s="46" t="s">
        <v>59</v>
      </c>
      <c r="AC112" s="46" t="s">
        <v>9</v>
      </c>
      <c r="AD112" s="46" t="s">
        <v>9</v>
      </c>
      <c r="AE112" s="46" t="s">
        <v>9</v>
      </c>
      <c r="AF112" s="46" t="s">
        <v>9</v>
      </c>
      <c r="AG112" s="46" t="s">
        <v>9</v>
      </c>
      <c r="AH112" s="46" t="s">
        <v>59</v>
      </c>
      <c r="AI112" s="46" t="s">
        <v>9</v>
      </c>
      <c r="AJ112" s="46" t="s">
        <v>59</v>
      </c>
      <c r="AK112" s="46" t="s">
        <v>9</v>
      </c>
      <c r="AL112" s="46" t="s">
        <v>9</v>
      </c>
      <c r="AM112" s="46" t="s">
        <v>9</v>
      </c>
      <c r="AN112" s="46" t="s">
        <v>9</v>
      </c>
      <c r="AO112" s="46" t="s">
        <v>59</v>
      </c>
      <c r="AP112" s="46" t="s">
        <v>9</v>
      </c>
      <c r="AQ112" s="46" t="s">
        <v>9</v>
      </c>
      <c r="AR112" s="46" t="s">
        <v>59</v>
      </c>
      <c r="AS112" s="46" t="s">
        <v>9</v>
      </c>
      <c r="AT112" s="46" t="s">
        <v>9</v>
      </c>
      <c r="AU112" s="46" t="s">
        <v>9</v>
      </c>
      <c r="AV112" s="46" t="s">
        <v>9</v>
      </c>
      <c r="AW112" s="46" t="s">
        <v>9</v>
      </c>
      <c r="AX112" s="46" t="s">
        <v>9</v>
      </c>
      <c r="AY112" s="46" t="s">
        <v>59</v>
      </c>
    </row>
    <row r="113" spans="1:51" x14ac:dyDescent="0.5">
      <c r="A113" s="46" t="s">
        <v>262</v>
      </c>
      <c r="B113" s="46" t="s">
        <v>263</v>
      </c>
      <c r="C113" s="46" t="s">
        <v>68</v>
      </c>
      <c r="D113" s="46" t="s">
        <v>95</v>
      </c>
      <c r="E113" s="46" t="s">
        <v>104</v>
      </c>
      <c r="F113" s="46" t="s">
        <v>264</v>
      </c>
      <c r="G113" s="46" t="s">
        <v>9</v>
      </c>
      <c r="H113" s="46" t="s">
        <v>9</v>
      </c>
      <c r="I113" s="46" t="s">
        <v>9</v>
      </c>
      <c r="J113">
        <v>1</v>
      </c>
      <c r="K113" s="46" t="s">
        <v>73</v>
      </c>
      <c r="L113">
        <v>3</v>
      </c>
      <c r="M113">
        <v>56</v>
      </c>
      <c r="N113" s="46" t="s">
        <v>9</v>
      </c>
      <c r="O113" s="46" t="s">
        <v>59</v>
      </c>
      <c r="P113" s="46" t="s">
        <v>9</v>
      </c>
      <c r="Q113">
        <v>1</v>
      </c>
      <c r="V113" s="46" t="s">
        <v>9</v>
      </c>
      <c r="W113">
        <v>1</v>
      </c>
      <c r="X113" s="46" t="s">
        <v>9</v>
      </c>
      <c r="Y113" s="46" t="s">
        <v>9</v>
      </c>
      <c r="Z113">
        <v>2</v>
      </c>
      <c r="AA113" s="46" t="s">
        <v>9</v>
      </c>
      <c r="AB113" s="46" t="s">
        <v>59</v>
      </c>
      <c r="AC113" s="46" t="s">
        <v>9</v>
      </c>
      <c r="AD113" s="46" t="s">
        <v>9</v>
      </c>
      <c r="AE113" s="46" t="s">
        <v>59</v>
      </c>
      <c r="AF113" s="46" t="s">
        <v>9</v>
      </c>
      <c r="AG113" s="46" t="s">
        <v>9</v>
      </c>
      <c r="AH113" s="46" t="s">
        <v>9</v>
      </c>
      <c r="AI113" s="46" t="s">
        <v>9</v>
      </c>
      <c r="AJ113" s="46" t="s">
        <v>9</v>
      </c>
      <c r="AK113" s="46" t="s">
        <v>9</v>
      </c>
      <c r="AL113" s="46" t="s">
        <v>9</v>
      </c>
      <c r="AM113" s="46" t="s">
        <v>9</v>
      </c>
      <c r="AN113" s="46" t="s">
        <v>9</v>
      </c>
      <c r="AO113" s="46" t="s">
        <v>9</v>
      </c>
      <c r="AP113" s="46" t="s">
        <v>9</v>
      </c>
      <c r="AQ113" s="46" t="s">
        <v>9</v>
      </c>
      <c r="AR113" s="46" t="s">
        <v>59</v>
      </c>
      <c r="AS113" s="46" t="s">
        <v>9</v>
      </c>
      <c r="AT113" s="46" t="s">
        <v>59</v>
      </c>
      <c r="AU113" s="46" t="s">
        <v>59</v>
      </c>
      <c r="AV113" s="46" t="s">
        <v>9</v>
      </c>
      <c r="AW113" s="46" t="s">
        <v>9</v>
      </c>
      <c r="AX113" s="46" t="s">
        <v>9</v>
      </c>
      <c r="AY113" s="46" t="s">
        <v>9</v>
      </c>
    </row>
    <row r="114" spans="1:51" x14ac:dyDescent="0.5">
      <c r="A114" s="46" t="s">
        <v>265</v>
      </c>
      <c r="B114" s="46" t="s">
        <v>266</v>
      </c>
      <c r="C114" s="46" t="s">
        <v>68</v>
      </c>
      <c r="D114" s="46" t="s">
        <v>55</v>
      </c>
      <c r="E114" s="46" t="s">
        <v>104</v>
      </c>
      <c r="F114" s="46" t="s">
        <v>267</v>
      </c>
      <c r="G114" s="46" t="s">
        <v>9</v>
      </c>
      <c r="H114" s="46" t="s">
        <v>9</v>
      </c>
      <c r="I114" s="46" t="s">
        <v>9</v>
      </c>
      <c r="J114">
        <v>5</v>
      </c>
      <c r="K114" s="46" t="s">
        <v>85</v>
      </c>
      <c r="L114">
        <v>2</v>
      </c>
      <c r="M114">
        <v>55</v>
      </c>
      <c r="N114" s="46" t="s">
        <v>59</v>
      </c>
      <c r="O114" s="46" t="s">
        <v>9</v>
      </c>
      <c r="P114" s="46" t="s">
        <v>9</v>
      </c>
      <c r="R114">
        <v>1</v>
      </c>
      <c r="V114" s="46" t="s">
        <v>9</v>
      </c>
      <c r="X114" s="46" t="s">
        <v>9</v>
      </c>
      <c r="Y114" s="46" t="s">
        <v>9</v>
      </c>
      <c r="Z114">
        <v>1</v>
      </c>
      <c r="AA114" s="46" t="s">
        <v>9</v>
      </c>
      <c r="AB114" s="46" t="s">
        <v>59</v>
      </c>
      <c r="AC114" s="46" t="s">
        <v>9</v>
      </c>
      <c r="AD114" s="46" t="s">
        <v>9</v>
      </c>
      <c r="AE114" s="46" t="s">
        <v>9</v>
      </c>
      <c r="AF114" s="46" t="s">
        <v>9</v>
      </c>
      <c r="AG114" s="46" t="s">
        <v>9</v>
      </c>
      <c r="AH114" s="46" t="s">
        <v>59</v>
      </c>
      <c r="AI114" s="46" t="s">
        <v>9</v>
      </c>
      <c r="AJ114" s="46" t="s">
        <v>9</v>
      </c>
      <c r="AK114" s="46" t="s">
        <v>9</v>
      </c>
      <c r="AL114" s="46" t="s">
        <v>9</v>
      </c>
      <c r="AM114" s="46" t="s">
        <v>9</v>
      </c>
      <c r="AN114" s="46" t="s">
        <v>9</v>
      </c>
      <c r="AO114" s="46" t="s">
        <v>59</v>
      </c>
      <c r="AP114" s="46" t="s">
        <v>9</v>
      </c>
      <c r="AQ114" s="46" t="s">
        <v>9</v>
      </c>
      <c r="AR114" s="46" t="s">
        <v>9</v>
      </c>
      <c r="AS114" s="46" t="s">
        <v>9</v>
      </c>
      <c r="AT114" s="46" t="s">
        <v>9</v>
      </c>
      <c r="AU114" s="46" t="s">
        <v>9</v>
      </c>
      <c r="AV114" s="46" t="s">
        <v>9</v>
      </c>
      <c r="AW114" s="46" t="s">
        <v>9</v>
      </c>
      <c r="AX114" s="46" t="s">
        <v>9</v>
      </c>
      <c r="AY114" s="46" t="s">
        <v>59</v>
      </c>
    </row>
    <row r="115" spans="1:51" x14ac:dyDescent="0.5">
      <c r="A115" s="46" t="s">
        <v>270</v>
      </c>
      <c r="B115" s="46" t="s">
        <v>271</v>
      </c>
      <c r="C115" s="46" t="s">
        <v>68</v>
      </c>
      <c r="D115" s="46" t="s">
        <v>55</v>
      </c>
      <c r="E115" s="46" t="s">
        <v>104</v>
      </c>
      <c r="F115" s="46" t="s">
        <v>157</v>
      </c>
      <c r="G115" s="46" t="s">
        <v>9</v>
      </c>
      <c r="H115" s="46" t="s">
        <v>9</v>
      </c>
      <c r="I115" s="46" t="s">
        <v>9</v>
      </c>
      <c r="J115">
        <v>3</v>
      </c>
      <c r="K115" s="46" t="s">
        <v>58</v>
      </c>
      <c r="L115">
        <v>3</v>
      </c>
      <c r="M115">
        <v>25</v>
      </c>
      <c r="N115" s="46" t="s">
        <v>59</v>
      </c>
      <c r="O115" s="46" t="s">
        <v>9</v>
      </c>
      <c r="P115" s="46" t="s">
        <v>9</v>
      </c>
      <c r="Q115">
        <v>1</v>
      </c>
      <c r="R115">
        <v>1</v>
      </c>
      <c r="V115" s="46" t="s">
        <v>9</v>
      </c>
      <c r="X115" s="46" t="s">
        <v>9</v>
      </c>
      <c r="Y115" s="46" t="s">
        <v>9</v>
      </c>
      <c r="Z115">
        <v>2</v>
      </c>
      <c r="AA115" s="46" t="s">
        <v>9</v>
      </c>
      <c r="AB115" s="46" t="s">
        <v>59</v>
      </c>
      <c r="AC115" s="46" t="s">
        <v>9</v>
      </c>
      <c r="AD115" s="46" t="s">
        <v>9</v>
      </c>
      <c r="AE115" s="46" t="s">
        <v>59</v>
      </c>
      <c r="AF115" s="46" t="s">
        <v>9</v>
      </c>
      <c r="AG115" s="46" t="s">
        <v>9</v>
      </c>
      <c r="AH115" s="46" t="s">
        <v>59</v>
      </c>
      <c r="AI115" s="46" t="s">
        <v>9</v>
      </c>
      <c r="AJ115" s="46" t="s">
        <v>9</v>
      </c>
      <c r="AK115" s="46" t="s">
        <v>9</v>
      </c>
      <c r="AL115" s="46" t="s">
        <v>9</v>
      </c>
      <c r="AM115" s="46" t="s">
        <v>9</v>
      </c>
      <c r="AN115" s="46" t="s">
        <v>9</v>
      </c>
      <c r="AO115" s="46" t="s">
        <v>59</v>
      </c>
      <c r="AP115" s="46" t="s">
        <v>9</v>
      </c>
      <c r="AQ115" s="46" t="s">
        <v>59</v>
      </c>
      <c r="AR115" s="46" t="s">
        <v>9</v>
      </c>
      <c r="AS115" s="46" t="s">
        <v>59</v>
      </c>
      <c r="AT115" s="46" t="s">
        <v>9</v>
      </c>
      <c r="AU115" s="46" t="s">
        <v>9</v>
      </c>
      <c r="AV115" s="46" t="s">
        <v>9</v>
      </c>
      <c r="AW115" s="46" t="s">
        <v>9</v>
      </c>
      <c r="AX115" s="46" t="s">
        <v>9</v>
      </c>
      <c r="AY115" s="46" t="s">
        <v>9</v>
      </c>
    </row>
    <row r="116" spans="1:51" x14ac:dyDescent="0.5">
      <c r="A116" s="46" t="s">
        <v>274</v>
      </c>
      <c r="B116" s="46" t="s">
        <v>275</v>
      </c>
      <c r="C116" s="46" t="s">
        <v>68</v>
      </c>
      <c r="D116" s="46" t="s">
        <v>83</v>
      </c>
      <c r="E116" s="46" t="s">
        <v>135</v>
      </c>
      <c r="F116" s="46" t="s">
        <v>136</v>
      </c>
      <c r="G116" s="46" t="s">
        <v>59</v>
      </c>
      <c r="H116" s="46" t="s">
        <v>9</v>
      </c>
      <c r="I116" s="46" t="s">
        <v>9</v>
      </c>
      <c r="J116">
        <v>4</v>
      </c>
      <c r="K116" s="46" t="s">
        <v>73</v>
      </c>
      <c r="L116">
        <v>2</v>
      </c>
      <c r="M116">
        <v>65</v>
      </c>
      <c r="N116" s="46" t="s">
        <v>59</v>
      </c>
      <c r="O116" s="46" t="s">
        <v>9</v>
      </c>
      <c r="P116" s="46" t="s">
        <v>9</v>
      </c>
      <c r="U116">
        <v>1</v>
      </c>
      <c r="V116" s="46" t="s">
        <v>9</v>
      </c>
      <c r="X116" s="46" t="s">
        <v>9</v>
      </c>
      <c r="Y116" s="46" t="s">
        <v>59</v>
      </c>
      <c r="Z116">
        <v>1</v>
      </c>
      <c r="AA116" s="46" t="s">
        <v>9</v>
      </c>
      <c r="AB116" s="46" t="s">
        <v>59</v>
      </c>
      <c r="AC116" s="46" t="s">
        <v>9</v>
      </c>
      <c r="AD116" s="46" t="s">
        <v>9</v>
      </c>
      <c r="AE116" s="46" t="s">
        <v>9</v>
      </c>
      <c r="AF116" s="46" t="s">
        <v>9</v>
      </c>
      <c r="AG116" s="46" t="s">
        <v>9</v>
      </c>
      <c r="AH116" s="46" t="s">
        <v>9</v>
      </c>
      <c r="AI116" s="46" t="s">
        <v>59</v>
      </c>
      <c r="AJ116" s="46" t="s">
        <v>9</v>
      </c>
      <c r="AK116" s="46" t="s">
        <v>9</v>
      </c>
      <c r="AL116" s="46" t="s">
        <v>59</v>
      </c>
      <c r="AM116" s="46" t="s">
        <v>9</v>
      </c>
      <c r="AN116" s="46" t="s">
        <v>9</v>
      </c>
      <c r="AO116" s="46" t="s">
        <v>59</v>
      </c>
      <c r="AP116" s="46" t="s">
        <v>9</v>
      </c>
      <c r="AQ116" s="46" t="s">
        <v>9</v>
      </c>
      <c r="AR116" s="46" t="s">
        <v>9</v>
      </c>
      <c r="AS116" s="46" t="s">
        <v>9</v>
      </c>
      <c r="AT116" s="46" t="s">
        <v>59</v>
      </c>
      <c r="AU116" s="46" t="s">
        <v>9</v>
      </c>
      <c r="AV116" s="46" t="s">
        <v>59</v>
      </c>
      <c r="AW116" s="46" t="s">
        <v>9</v>
      </c>
      <c r="AX116" s="46" t="s">
        <v>9</v>
      </c>
      <c r="AY116" s="46" t="s">
        <v>9</v>
      </c>
    </row>
    <row r="117" spans="1:51" x14ac:dyDescent="0.5">
      <c r="A117" s="46" t="s">
        <v>279</v>
      </c>
      <c r="B117" s="46" t="s">
        <v>280</v>
      </c>
      <c r="C117" s="46" t="s">
        <v>68</v>
      </c>
      <c r="D117" s="46" t="s">
        <v>62</v>
      </c>
      <c r="E117" s="46" t="s">
        <v>104</v>
      </c>
      <c r="F117" s="46" t="s">
        <v>281</v>
      </c>
      <c r="G117" s="46" t="s">
        <v>9</v>
      </c>
      <c r="H117" s="46" t="s">
        <v>9</v>
      </c>
      <c r="I117" s="46" t="s">
        <v>9</v>
      </c>
      <c r="J117">
        <v>3</v>
      </c>
      <c r="K117" s="46" t="s">
        <v>58</v>
      </c>
      <c r="L117">
        <v>4</v>
      </c>
      <c r="M117">
        <v>21</v>
      </c>
      <c r="N117" s="46" t="s">
        <v>59</v>
      </c>
      <c r="O117" s="46" t="s">
        <v>59</v>
      </c>
      <c r="P117" s="46" t="s">
        <v>9</v>
      </c>
      <c r="Q117">
        <v>1</v>
      </c>
      <c r="R117">
        <v>1</v>
      </c>
      <c r="V117" s="46" t="s">
        <v>9</v>
      </c>
      <c r="X117" s="46" t="s">
        <v>9</v>
      </c>
      <c r="Y117" s="46" t="s">
        <v>9</v>
      </c>
      <c r="Z117">
        <v>2</v>
      </c>
      <c r="AA117" s="46" t="s">
        <v>9</v>
      </c>
      <c r="AB117" s="46" t="s">
        <v>59</v>
      </c>
      <c r="AC117" s="46" t="s">
        <v>9</v>
      </c>
      <c r="AD117" s="46" t="s">
        <v>9</v>
      </c>
      <c r="AE117" s="46" t="s">
        <v>59</v>
      </c>
      <c r="AF117" s="46" t="s">
        <v>59</v>
      </c>
      <c r="AG117" s="46" t="s">
        <v>9</v>
      </c>
      <c r="AH117" s="46" t="s">
        <v>59</v>
      </c>
      <c r="AI117" s="46" t="s">
        <v>9</v>
      </c>
      <c r="AJ117" s="46" t="s">
        <v>9</v>
      </c>
      <c r="AK117" s="46" t="s">
        <v>9</v>
      </c>
      <c r="AL117" s="46" t="s">
        <v>9</v>
      </c>
      <c r="AM117" s="46" t="s">
        <v>9</v>
      </c>
      <c r="AN117" s="46" t="s">
        <v>9</v>
      </c>
      <c r="AO117" s="46" t="s">
        <v>9</v>
      </c>
      <c r="AP117" s="46" t="s">
        <v>9</v>
      </c>
      <c r="AQ117" s="46" t="s">
        <v>59</v>
      </c>
      <c r="AR117" s="46" t="s">
        <v>9</v>
      </c>
      <c r="AS117" s="46" t="s">
        <v>59</v>
      </c>
      <c r="AT117" s="46" t="s">
        <v>9</v>
      </c>
      <c r="AU117" s="46" t="s">
        <v>9</v>
      </c>
      <c r="AV117" s="46" t="s">
        <v>9</v>
      </c>
      <c r="AW117" s="46" t="s">
        <v>9</v>
      </c>
      <c r="AX117" s="46" t="s">
        <v>9</v>
      </c>
      <c r="AY117" s="46" t="s">
        <v>9</v>
      </c>
    </row>
    <row r="118" spans="1:51" x14ac:dyDescent="0.5">
      <c r="A118" s="46" t="s">
        <v>284</v>
      </c>
      <c r="B118" s="46" t="s">
        <v>285</v>
      </c>
      <c r="C118" s="46" t="s">
        <v>68</v>
      </c>
      <c r="D118" s="46" t="s">
        <v>55</v>
      </c>
      <c r="E118" s="46" t="s">
        <v>104</v>
      </c>
      <c r="F118" s="46" t="s">
        <v>286</v>
      </c>
      <c r="G118" s="46" t="s">
        <v>9</v>
      </c>
      <c r="H118" s="46" t="s">
        <v>9</v>
      </c>
      <c r="I118" s="46" t="s">
        <v>9</v>
      </c>
      <c r="J118">
        <v>3</v>
      </c>
      <c r="K118" s="46" t="s">
        <v>58</v>
      </c>
      <c r="L118">
        <v>3</v>
      </c>
      <c r="M118">
        <v>38</v>
      </c>
      <c r="N118" s="46" t="s">
        <v>9</v>
      </c>
      <c r="O118" s="46" t="s">
        <v>59</v>
      </c>
      <c r="P118" s="46" t="s">
        <v>9</v>
      </c>
      <c r="Q118">
        <v>2</v>
      </c>
      <c r="V118" s="46" t="s">
        <v>9</v>
      </c>
      <c r="X118" s="46" t="s">
        <v>9</v>
      </c>
      <c r="Y118" s="46" t="s">
        <v>9</v>
      </c>
      <c r="Z118">
        <v>2</v>
      </c>
      <c r="AA118" s="46" t="s">
        <v>9</v>
      </c>
      <c r="AB118" s="46" t="s">
        <v>59</v>
      </c>
      <c r="AC118" s="46" t="s">
        <v>9</v>
      </c>
      <c r="AD118" s="46" t="s">
        <v>9</v>
      </c>
      <c r="AE118" s="46" t="s">
        <v>59</v>
      </c>
      <c r="AF118" s="46" t="s">
        <v>9</v>
      </c>
      <c r="AG118" s="46" t="s">
        <v>9</v>
      </c>
      <c r="AH118" s="46" t="s">
        <v>9</v>
      </c>
      <c r="AI118" s="46" t="s">
        <v>9</v>
      </c>
      <c r="AJ118" s="46" t="s">
        <v>9</v>
      </c>
      <c r="AK118" s="46" t="s">
        <v>9</v>
      </c>
      <c r="AL118" s="46" t="s">
        <v>9</v>
      </c>
      <c r="AM118" s="46" t="s">
        <v>9</v>
      </c>
      <c r="AN118" s="46" t="s">
        <v>59</v>
      </c>
      <c r="AO118" s="46" t="s">
        <v>9</v>
      </c>
      <c r="AP118" s="46" t="s">
        <v>9</v>
      </c>
      <c r="AQ118" s="46" t="s">
        <v>59</v>
      </c>
      <c r="AR118" s="46" t="s">
        <v>9</v>
      </c>
      <c r="AS118" s="46" t="s">
        <v>9</v>
      </c>
      <c r="AT118" s="46" t="s">
        <v>9</v>
      </c>
      <c r="AU118" s="46" t="s">
        <v>59</v>
      </c>
      <c r="AV118" s="46" t="s">
        <v>9</v>
      </c>
      <c r="AW118" s="46" t="s">
        <v>9</v>
      </c>
      <c r="AX118" s="46" t="s">
        <v>9</v>
      </c>
      <c r="AY118" s="46" t="s">
        <v>9</v>
      </c>
    </row>
    <row r="119" spans="1:51" x14ac:dyDescent="0.5">
      <c r="A119" s="46" t="s">
        <v>287</v>
      </c>
      <c r="B119" s="46" t="s">
        <v>288</v>
      </c>
      <c r="C119" s="46" t="s">
        <v>68</v>
      </c>
      <c r="D119" s="46" t="s">
        <v>62</v>
      </c>
      <c r="E119" s="46" t="s">
        <v>10</v>
      </c>
      <c r="F119" s="46" t="s">
        <v>289</v>
      </c>
      <c r="G119" s="46" t="s">
        <v>9</v>
      </c>
      <c r="H119" s="46" t="s">
        <v>59</v>
      </c>
      <c r="I119" s="46" t="s">
        <v>9</v>
      </c>
      <c r="J119">
        <v>6</v>
      </c>
      <c r="K119" s="46" t="s">
        <v>85</v>
      </c>
      <c r="L119">
        <v>4</v>
      </c>
      <c r="M119">
        <v>23</v>
      </c>
      <c r="N119" s="46" t="s">
        <v>59</v>
      </c>
      <c r="O119" s="46" t="s">
        <v>59</v>
      </c>
      <c r="P119" s="46" t="s">
        <v>9</v>
      </c>
      <c r="R119">
        <v>2</v>
      </c>
      <c r="T119">
        <v>1</v>
      </c>
      <c r="V119" s="46" t="s">
        <v>9</v>
      </c>
      <c r="X119" s="46" t="s">
        <v>9</v>
      </c>
      <c r="Y119" s="46" t="s">
        <v>9</v>
      </c>
      <c r="Z119">
        <v>3</v>
      </c>
      <c r="AA119" s="46" t="s">
        <v>9</v>
      </c>
      <c r="AB119" s="46" t="s">
        <v>59</v>
      </c>
      <c r="AC119" s="46" t="s">
        <v>9</v>
      </c>
      <c r="AD119" s="46" t="s">
        <v>59</v>
      </c>
      <c r="AE119" s="46" t="s">
        <v>9</v>
      </c>
      <c r="AF119" s="46" t="s">
        <v>59</v>
      </c>
      <c r="AG119" s="46" t="s">
        <v>59</v>
      </c>
      <c r="AH119" s="46" t="s">
        <v>59</v>
      </c>
      <c r="AI119" s="46" t="s">
        <v>59</v>
      </c>
      <c r="AJ119" s="46" t="s">
        <v>59</v>
      </c>
      <c r="AK119" s="46" t="s">
        <v>9</v>
      </c>
      <c r="AL119" s="46" t="s">
        <v>9</v>
      </c>
      <c r="AM119" s="46" t="s">
        <v>9</v>
      </c>
      <c r="AN119" s="46" t="s">
        <v>9</v>
      </c>
      <c r="AO119" s="46" t="s">
        <v>9</v>
      </c>
      <c r="AP119" s="46" t="s">
        <v>9</v>
      </c>
      <c r="AQ119" s="46" t="s">
        <v>9</v>
      </c>
      <c r="AR119" s="46" t="s">
        <v>9</v>
      </c>
      <c r="AS119" s="46" t="s">
        <v>59</v>
      </c>
      <c r="AT119" s="46" t="s">
        <v>9</v>
      </c>
      <c r="AU119" s="46" t="s">
        <v>9</v>
      </c>
      <c r="AV119" s="46" t="s">
        <v>9</v>
      </c>
      <c r="AW119" s="46" t="s">
        <v>59</v>
      </c>
      <c r="AX119" s="46" t="s">
        <v>9</v>
      </c>
      <c r="AY119" s="46" t="s">
        <v>59</v>
      </c>
    </row>
    <row r="120" spans="1:51" x14ac:dyDescent="0.5">
      <c r="A120" s="46" t="s">
        <v>293</v>
      </c>
      <c r="B120" s="46" t="s">
        <v>294</v>
      </c>
      <c r="C120" s="46" t="s">
        <v>68</v>
      </c>
      <c r="D120" s="46" t="s">
        <v>95</v>
      </c>
      <c r="E120" s="46" t="s">
        <v>104</v>
      </c>
      <c r="F120" s="46" t="s">
        <v>295</v>
      </c>
      <c r="G120" s="46" t="s">
        <v>9</v>
      </c>
      <c r="H120" s="46" t="s">
        <v>9</v>
      </c>
      <c r="I120" s="46" t="s">
        <v>9</v>
      </c>
      <c r="J120">
        <v>4</v>
      </c>
      <c r="K120" s="46" t="s">
        <v>73</v>
      </c>
      <c r="L120">
        <v>1</v>
      </c>
      <c r="M120">
        <v>134</v>
      </c>
      <c r="N120" s="46" t="s">
        <v>59</v>
      </c>
      <c r="O120" s="46" t="s">
        <v>9</v>
      </c>
      <c r="P120" s="46" t="s">
        <v>9</v>
      </c>
      <c r="Q120">
        <v>1</v>
      </c>
      <c r="V120" s="46" t="s">
        <v>9</v>
      </c>
      <c r="W120">
        <v>1</v>
      </c>
      <c r="X120" s="46" t="s">
        <v>9</v>
      </c>
      <c r="Y120" s="46" t="s">
        <v>9</v>
      </c>
      <c r="Z120">
        <v>2</v>
      </c>
      <c r="AA120" s="46" t="s">
        <v>9</v>
      </c>
      <c r="AB120" s="46" t="s">
        <v>59</v>
      </c>
      <c r="AC120" s="46" t="s">
        <v>9</v>
      </c>
      <c r="AD120" s="46" t="s">
        <v>9</v>
      </c>
      <c r="AE120" s="46" t="s">
        <v>9</v>
      </c>
      <c r="AF120" s="46" t="s">
        <v>9</v>
      </c>
      <c r="AG120" s="46" t="s">
        <v>9</v>
      </c>
      <c r="AH120" s="46" t="s">
        <v>9</v>
      </c>
      <c r="AI120" s="46" t="s">
        <v>9</v>
      </c>
      <c r="AJ120" s="46" t="s">
        <v>9</v>
      </c>
      <c r="AK120" s="46" t="s">
        <v>9</v>
      </c>
      <c r="AL120" s="46" t="s">
        <v>9</v>
      </c>
      <c r="AM120" s="46" t="s">
        <v>9</v>
      </c>
      <c r="AN120" s="46" t="s">
        <v>9</v>
      </c>
      <c r="AO120" s="46" t="s">
        <v>59</v>
      </c>
      <c r="AP120" s="46" t="s">
        <v>59</v>
      </c>
      <c r="AQ120" s="46" t="s">
        <v>9</v>
      </c>
      <c r="AR120" s="46" t="s">
        <v>59</v>
      </c>
      <c r="AS120" s="46" t="s">
        <v>9</v>
      </c>
      <c r="AT120" s="46" t="s">
        <v>59</v>
      </c>
      <c r="AU120" s="46" t="s">
        <v>9</v>
      </c>
      <c r="AV120" s="46" t="s">
        <v>9</v>
      </c>
      <c r="AW120" s="46" t="s">
        <v>9</v>
      </c>
      <c r="AX120" s="46" t="s">
        <v>9</v>
      </c>
      <c r="AY120" s="46" t="s">
        <v>9</v>
      </c>
    </row>
    <row r="121" spans="1:51" x14ac:dyDescent="0.5">
      <c r="A121" s="46" t="s">
        <v>296</v>
      </c>
      <c r="B121" s="46" t="s">
        <v>297</v>
      </c>
      <c r="C121" s="46" t="s">
        <v>68</v>
      </c>
      <c r="D121" s="46" t="s">
        <v>55</v>
      </c>
      <c r="E121" s="46" t="s">
        <v>104</v>
      </c>
      <c r="F121" s="46" t="s">
        <v>298</v>
      </c>
      <c r="G121" s="46" t="s">
        <v>9</v>
      </c>
      <c r="H121" s="46" t="s">
        <v>9</v>
      </c>
      <c r="I121" s="46" t="s">
        <v>9</v>
      </c>
      <c r="J121">
        <v>4</v>
      </c>
      <c r="K121" s="46" t="s">
        <v>85</v>
      </c>
      <c r="L121">
        <v>4</v>
      </c>
      <c r="M121">
        <v>22</v>
      </c>
      <c r="N121" s="46" t="s">
        <v>59</v>
      </c>
      <c r="O121" s="46" t="s">
        <v>9</v>
      </c>
      <c r="P121" s="46" t="s">
        <v>9</v>
      </c>
      <c r="Q121">
        <v>1</v>
      </c>
      <c r="R121">
        <v>1</v>
      </c>
      <c r="T121">
        <v>1</v>
      </c>
      <c r="V121" s="46" t="s">
        <v>9</v>
      </c>
      <c r="X121" s="46" t="s">
        <v>9</v>
      </c>
      <c r="Y121" s="46" t="s">
        <v>9</v>
      </c>
      <c r="Z121">
        <v>3</v>
      </c>
      <c r="AA121" s="46" t="s">
        <v>9</v>
      </c>
      <c r="AB121" s="46" t="s">
        <v>59</v>
      </c>
      <c r="AC121" s="46" t="s">
        <v>9</v>
      </c>
      <c r="AD121" s="46" t="s">
        <v>9</v>
      </c>
      <c r="AE121" s="46" t="s">
        <v>9</v>
      </c>
      <c r="AF121" s="46" t="s">
        <v>9</v>
      </c>
      <c r="AG121" s="46" t="s">
        <v>9</v>
      </c>
      <c r="AH121" s="46" t="s">
        <v>59</v>
      </c>
      <c r="AI121" s="46" t="s">
        <v>9</v>
      </c>
      <c r="AJ121" s="46" t="s">
        <v>59</v>
      </c>
      <c r="AK121" s="46" t="s">
        <v>9</v>
      </c>
      <c r="AL121" s="46" t="s">
        <v>9</v>
      </c>
      <c r="AM121" s="46" t="s">
        <v>9</v>
      </c>
      <c r="AN121" s="46" t="s">
        <v>9</v>
      </c>
      <c r="AO121" s="46" t="s">
        <v>59</v>
      </c>
      <c r="AP121" s="46" t="s">
        <v>9</v>
      </c>
      <c r="AQ121" s="46" t="s">
        <v>9</v>
      </c>
      <c r="AR121" s="46" t="s">
        <v>9</v>
      </c>
      <c r="AS121" s="46" t="s">
        <v>59</v>
      </c>
      <c r="AT121" s="46" t="s">
        <v>9</v>
      </c>
      <c r="AU121" s="46" t="s">
        <v>9</v>
      </c>
      <c r="AV121" s="46" t="s">
        <v>9</v>
      </c>
      <c r="AW121" s="46" t="s">
        <v>59</v>
      </c>
      <c r="AX121" s="46" t="s">
        <v>9</v>
      </c>
      <c r="AY121" s="46" t="s">
        <v>59</v>
      </c>
    </row>
    <row r="122" spans="1:51" x14ac:dyDescent="0.5">
      <c r="A122" s="46" t="s">
        <v>302</v>
      </c>
      <c r="B122" s="46" t="s">
        <v>303</v>
      </c>
      <c r="C122" s="46" t="s">
        <v>68</v>
      </c>
      <c r="D122" s="46" t="s">
        <v>83</v>
      </c>
      <c r="E122" s="46" t="s">
        <v>116</v>
      </c>
      <c r="F122" s="46" t="s">
        <v>304</v>
      </c>
      <c r="G122" s="46" t="s">
        <v>9</v>
      </c>
      <c r="H122" s="46" t="s">
        <v>9</v>
      </c>
      <c r="I122" s="46" t="s">
        <v>9</v>
      </c>
      <c r="J122">
        <v>3</v>
      </c>
      <c r="K122" s="46" t="s">
        <v>58</v>
      </c>
      <c r="L122">
        <v>2</v>
      </c>
      <c r="M122">
        <v>70</v>
      </c>
      <c r="N122" s="46" t="s">
        <v>9</v>
      </c>
      <c r="O122" s="46" t="s">
        <v>59</v>
      </c>
      <c r="P122" s="46" t="s">
        <v>9</v>
      </c>
      <c r="Q122">
        <v>1</v>
      </c>
      <c r="U122">
        <v>1</v>
      </c>
      <c r="V122" s="46" t="s">
        <v>9</v>
      </c>
      <c r="X122" s="46" t="s">
        <v>9</v>
      </c>
      <c r="Y122" s="46" t="s">
        <v>9</v>
      </c>
      <c r="Z122">
        <v>2</v>
      </c>
      <c r="AA122" s="46" t="s">
        <v>9</v>
      </c>
      <c r="AB122" s="46" t="s">
        <v>59</v>
      </c>
      <c r="AC122" s="46" t="s">
        <v>9</v>
      </c>
      <c r="AD122" s="46" t="s">
        <v>9</v>
      </c>
      <c r="AE122" s="46" t="s">
        <v>59</v>
      </c>
      <c r="AF122" s="46" t="s">
        <v>9</v>
      </c>
      <c r="AG122" s="46" t="s">
        <v>9</v>
      </c>
      <c r="AH122" s="46" t="s">
        <v>9</v>
      </c>
      <c r="AI122" s="46" t="s">
        <v>9</v>
      </c>
      <c r="AJ122" s="46" t="s">
        <v>9</v>
      </c>
      <c r="AK122" s="46" t="s">
        <v>9</v>
      </c>
      <c r="AL122" s="46" t="s">
        <v>9</v>
      </c>
      <c r="AM122" s="46" t="s">
        <v>9</v>
      </c>
      <c r="AN122" s="46" t="s">
        <v>9</v>
      </c>
      <c r="AO122" s="46" t="s">
        <v>9</v>
      </c>
      <c r="AP122" s="46" t="s">
        <v>59</v>
      </c>
      <c r="AQ122" s="46" t="s">
        <v>59</v>
      </c>
      <c r="AR122" s="46" t="s">
        <v>9</v>
      </c>
      <c r="AS122" s="46" t="s">
        <v>9</v>
      </c>
      <c r="AT122" s="46" t="s">
        <v>9</v>
      </c>
      <c r="AU122" s="46" t="s">
        <v>59</v>
      </c>
      <c r="AV122" s="46" t="s">
        <v>59</v>
      </c>
      <c r="AW122" s="46" t="s">
        <v>9</v>
      </c>
      <c r="AX122" s="46" t="s">
        <v>9</v>
      </c>
      <c r="AY122" s="46" t="s">
        <v>9</v>
      </c>
    </row>
    <row r="123" spans="1:51" x14ac:dyDescent="0.5">
      <c r="A123" s="46" t="s">
        <v>307</v>
      </c>
      <c r="B123" s="46" t="s">
        <v>308</v>
      </c>
      <c r="C123" s="46" t="s">
        <v>68</v>
      </c>
      <c r="D123" s="46" t="s">
        <v>83</v>
      </c>
      <c r="E123" s="46" t="s">
        <v>116</v>
      </c>
      <c r="F123" s="46" t="s">
        <v>310</v>
      </c>
      <c r="G123" s="46" t="s">
        <v>9</v>
      </c>
      <c r="H123" s="46" t="s">
        <v>9</v>
      </c>
      <c r="I123" s="46" t="s">
        <v>59</v>
      </c>
      <c r="J123">
        <v>4</v>
      </c>
      <c r="K123" s="46" t="s">
        <v>73</v>
      </c>
      <c r="L123">
        <v>1</v>
      </c>
      <c r="M123">
        <v>51</v>
      </c>
      <c r="N123" s="46" t="s">
        <v>59</v>
      </c>
      <c r="O123" s="46" t="s">
        <v>59</v>
      </c>
      <c r="P123" s="46" t="s">
        <v>59</v>
      </c>
      <c r="R123">
        <v>2</v>
      </c>
      <c r="V123" s="46" t="s">
        <v>9</v>
      </c>
      <c r="X123" s="46" t="s">
        <v>9</v>
      </c>
      <c r="Y123" s="46" t="s">
        <v>9</v>
      </c>
      <c r="Z123">
        <v>2</v>
      </c>
      <c r="AA123" s="46" t="s">
        <v>9</v>
      </c>
      <c r="AB123" s="46" t="s">
        <v>59</v>
      </c>
      <c r="AC123" s="46" t="s">
        <v>9</v>
      </c>
      <c r="AD123" s="46" t="s">
        <v>9</v>
      </c>
      <c r="AE123" s="46" t="s">
        <v>9</v>
      </c>
      <c r="AF123" s="46" t="s">
        <v>59</v>
      </c>
      <c r="AG123" s="46" t="s">
        <v>9</v>
      </c>
      <c r="AH123" s="46" t="s">
        <v>59</v>
      </c>
      <c r="AI123" s="46" t="s">
        <v>9</v>
      </c>
      <c r="AJ123" s="46" t="s">
        <v>9</v>
      </c>
      <c r="AK123" s="46" t="s">
        <v>9</v>
      </c>
      <c r="AL123" s="46" t="s">
        <v>9</v>
      </c>
      <c r="AM123" s="46" t="s">
        <v>9</v>
      </c>
      <c r="AN123" s="46" t="s">
        <v>9</v>
      </c>
      <c r="AO123" s="46" t="s">
        <v>9</v>
      </c>
      <c r="AP123" s="46" t="s">
        <v>9</v>
      </c>
      <c r="AQ123" s="46" t="s">
        <v>9</v>
      </c>
      <c r="AR123" s="46" t="s">
        <v>9</v>
      </c>
      <c r="AS123" s="46" t="s">
        <v>9</v>
      </c>
      <c r="AT123" s="46" t="s">
        <v>59</v>
      </c>
      <c r="AU123" s="46" t="s">
        <v>9</v>
      </c>
      <c r="AV123" s="46" t="s">
        <v>9</v>
      </c>
      <c r="AW123" s="46" t="s">
        <v>9</v>
      </c>
      <c r="AX123" s="46" t="s">
        <v>9</v>
      </c>
      <c r="AY123" s="46" t="s">
        <v>9</v>
      </c>
    </row>
    <row r="124" spans="1:51" x14ac:dyDescent="0.5">
      <c r="A124" s="46" t="s">
        <v>567</v>
      </c>
      <c r="B124" s="46" t="s">
        <v>568</v>
      </c>
      <c r="C124" s="46" t="s">
        <v>1241</v>
      </c>
      <c r="D124" s="46" t="s">
        <v>55</v>
      </c>
      <c r="E124" s="46" t="s">
        <v>88</v>
      </c>
      <c r="F124" s="46" t="s">
        <v>89</v>
      </c>
      <c r="G124" s="46" t="s">
        <v>59</v>
      </c>
      <c r="H124" s="46" t="s">
        <v>9</v>
      </c>
      <c r="I124" s="46" t="s">
        <v>9</v>
      </c>
      <c r="J124">
        <v>6</v>
      </c>
      <c r="K124" s="46" t="s">
        <v>73</v>
      </c>
      <c r="L124">
        <v>2</v>
      </c>
      <c r="M124">
        <v>142</v>
      </c>
      <c r="N124" s="46" t="s">
        <v>9</v>
      </c>
      <c r="O124" s="46" t="s">
        <v>59</v>
      </c>
      <c r="P124" s="46" t="s">
        <v>9</v>
      </c>
      <c r="U124">
        <v>2</v>
      </c>
      <c r="V124" s="46" t="s">
        <v>9</v>
      </c>
      <c r="X124" s="46" t="s">
        <v>9</v>
      </c>
      <c r="Y124" s="46" t="s">
        <v>9</v>
      </c>
      <c r="Z124">
        <v>2</v>
      </c>
      <c r="AA124" s="46" t="s">
        <v>9</v>
      </c>
      <c r="AB124" s="46" t="s">
        <v>9</v>
      </c>
      <c r="AC124" s="46" t="s">
        <v>9</v>
      </c>
      <c r="AD124" s="46" t="s">
        <v>59</v>
      </c>
      <c r="AE124" s="46" t="s">
        <v>9</v>
      </c>
      <c r="AF124" s="46" t="s">
        <v>9</v>
      </c>
      <c r="AG124" s="46" t="s">
        <v>9</v>
      </c>
      <c r="AH124" s="46" t="s">
        <v>9</v>
      </c>
      <c r="AI124" s="46" t="s">
        <v>9</v>
      </c>
      <c r="AJ124" s="46" t="s">
        <v>9</v>
      </c>
      <c r="AK124" s="46" t="s">
        <v>9</v>
      </c>
      <c r="AL124" s="46" t="s">
        <v>59</v>
      </c>
      <c r="AM124" s="46" t="s">
        <v>9</v>
      </c>
      <c r="AN124" s="46" t="s">
        <v>9</v>
      </c>
      <c r="AO124" s="46" t="s">
        <v>9</v>
      </c>
      <c r="AP124" s="46" t="s">
        <v>59</v>
      </c>
      <c r="AQ124" s="46" t="s">
        <v>9</v>
      </c>
      <c r="AR124" s="46" t="s">
        <v>9</v>
      </c>
      <c r="AS124" s="46" t="s">
        <v>9</v>
      </c>
      <c r="AT124" s="46" t="s">
        <v>59</v>
      </c>
      <c r="AU124" s="46" t="s">
        <v>59</v>
      </c>
      <c r="AV124" s="46" t="s">
        <v>59</v>
      </c>
      <c r="AW124" s="46" t="s">
        <v>9</v>
      </c>
      <c r="AX124" s="46" t="s">
        <v>9</v>
      </c>
      <c r="AY124" s="46" t="s">
        <v>9</v>
      </c>
    </row>
    <row r="125" spans="1:51" x14ac:dyDescent="0.5">
      <c r="A125" s="46" t="s">
        <v>569</v>
      </c>
      <c r="B125" s="46" t="s">
        <v>570</v>
      </c>
      <c r="C125" s="46" t="s">
        <v>1241</v>
      </c>
      <c r="D125" s="46" t="s">
        <v>55</v>
      </c>
      <c r="E125" s="46" t="s">
        <v>79</v>
      </c>
      <c r="F125" s="46" t="s">
        <v>80</v>
      </c>
      <c r="G125" s="46" t="s">
        <v>9</v>
      </c>
      <c r="H125" s="46" t="s">
        <v>9</v>
      </c>
      <c r="I125" s="46" t="s">
        <v>9</v>
      </c>
      <c r="J125">
        <v>6</v>
      </c>
      <c r="K125" s="46" t="s">
        <v>73</v>
      </c>
      <c r="L125">
        <v>2</v>
      </c>
      <c r="M125">
        <v>91</v>
      </c>
      <c r="N125" s="46" t="s">
        <v>59</v>
      </c>
      <c r="O125" s="46" t="s">
        <v>59</v>
      </c>
      <c r="P125" s="46" t="s">
        <v>59</v>
      </c>
      <c r="S125">
        <v>1</v>
      </c>
      <c r="V125" s="46" t="s">
        <v>9</v>
      </c>
      <c r="W125">
        <v>1</v>
      </c>
      <c r="X125" s="46" t="s">
        <v>9</v>
      </c>
      <c r="Y125" s="46" t="s">
        <v>9</v>
      </c>
      <c r="Z125">
        <v>2</v>
      </c>
      <c r="AA125" s="46" t="s">
        <v>9</v>
      </c>
      <c r="AB125" s="46" t="s">
        <v>9</v>
      </c>
      <c r="AC125" s="46" t="s">
        <v>9</v>
      </c>
      <c r="AD125" s="46" t="s">
        <v>9</v>
      </c>
      <c r="AE125" s="46" t="s">
        <v>9</v>
      </c>
      <c r="AF125" s="46" t="s">
        <v>59</v>
      </c>
      <c r="AG125" s="46" t="s">
        <v>9</v>
      </c>
      <c r="AH125" s="46" t="s">
        <v>9</v>
      </c>
      <c r="AI125" s="46" t="s">
        <v>9</v>
      </c>
      <c r="AJ125" s="46" t="s">
        <v>9</v>
      </c>
      <c r="AK125" s="46" t="s">
        <v>9</v>
      </c>
      <c r="AL125" s="46" t="s">
        <v>9</v>
      </c>
      <c r="AM125" s="46" t="s">
        <v>59</v>
      </c>
      <c r="AN125" s="46" t="s">
        <v>9</v>
      </c>
      <c r="AO125" s="46" t="s">
        <v>9</v>
      </c>
      <c r="AP125" s="46" t="s">
        <v>59</v>
      </c>
      <c r="AQ125" s="46" t="s">
        <v>9</v>
      </c>
      <c r="AR125" s="46" t="s">
        <v>59</v>
      </c>
      <c r="AS125" s="46" t="s">
        <v>9</v>
      </c>
      <c r="AT125" s="46" t="s">
        <v>59</v>
      </c>
      <c r="AU125" s="46" t="s">
        <v>9</v>
      </c>
      <c r="AV125" s="46" t="s">
        <v>9</v>
      </c>
      <c r="AW125" s="46" t="s">
        <v>9</v>
      </c>
      <c r="AX125" s="46" t="s">
        <v>9</v>
      </c>
      <c r="AY125" s="46" t="s">
        <v>9</v>
      </c>
    </row>
    <row r="126" spans="1:51" x14ac:dyDescent="0.5">
      <c r="A126" s="46" t="s">
        <v>571</v>
      </c>
      <c r="B126" s="46" t="s">
        <v>572</v>
      </c>
      <c r="C126" s="46" t="s">
        <v>1241</v>
      </c>
      <c r="D126" s="46" t="s">
        <v>55</v>
      </c>
      <c r="E126" s="46" t="s">
        <v>71</v>
      </c>
      <c r="F126" s="46" t="s">
        <v>225</v>
      </c>
      <c r="G126" s="46" t="s">
        <v>9</v>
      </c>
      <c r="H126" s="46" t="s">
        <v>9</v>
      </c>
      <c r="I126" s="46" t="s">
        <v>9</v>
      </c>
      <c r="J126">
        <v>4</v>
      </c>
      <c r="K126" s="46" t="s">
        <v>97</v>
      </c>
      <c r="L126">
        <v>2</v>
      </c>
      <c r="M126">
        <v>79</v>
      </c>
      <c r="N126" s="46" t="s">
        <v>9</v>
      </c>
      <c r="O126" s="46" t="s">
        <v>9</v>
      </c>
      <c r="P126" s="46" t="s">
        <v>59</v>
      </c>
      <c r="Q126">
        <v>1</v>
      </c>
      <c r="S126">
        <v>1</v>
      </c>
      <c r="V126" s="46" t="s">
        <v>9</v>
      </c>
      <c r="X126" s="46" t="s">
        <v>59</v>
      </c>
      <c r="Y126" s="46" t="s">
        <v>9</v>
      </c>
      <c r="Z126">
        <v>1</v>
      </c>
      <c r="AA126" s="46" t="s">
        <v>9</v>
      </c>
      <c r="AB126" s="46" t="s">
        <v>9</v>
      </c>
      <c r="AC126" s="46" t="s">
        <v>59</v>
      </c>
      <c r="AD126" s="46" t="s">
        <v>9</v>
      </c>
      <c r="AE126" s="46" t="s">
        <v>9</v>
      </c>
      <c r="AF126" s="46" t="s">
        <v>9</v>
      </c>
      <c r="AG126" s="46" t="s">
        <v>9</v>
      </c>
      <c r="AH126" s="46" t="s">
        <v>9</v>
      </c>
      <c r="AI126" s="46" t="s">
        <v>9</v>
      </c>
      <c r="AJ126" s="46" t="s">
        <v>9</v>
      </c>
      <c r="AK126" s="46" t="s">
        <v>59</v>
      </c>
      <c r="AL126" s="46" t="s">
        <v>9</v>
      </c>
      <c r="AM126" s="46" t="s">
        <v>59</v>
      </c>
      <c r="AN126" s="46" t="s">
        <v>9</v>
      </c>
      <c r="AO126" s="46" t="s">
        <v>9</v>
      </c>
      <c r="AP126" s="46" t="s">
        <v>59</v>
      </c>
      <c r="AQ126" s="46" t="s">
        <v>59</v>
      </c>
      <c r="AR126" s="46" t="s">
        <v>9</v>
      </c>
      <c r="AS126" s="46" t="s">
        <v>9</v>
      </c>
      <c r="AT126" s="46" t="s">
        <v>59</v>
      </c>
      <c r="AU126" s="46" t="s">
        <v>9</v>
      </c>
      <c r="AV126" s="46" t="s">
        <v>9</v>
      </c>
      <c r="AW126" s="46" t="s">
        <v>9</v>
      </c>
      <c r="AX126" s="46" t="s">
        <v>59</v>
      </c>
      <c r="AY126" s="46" t="s">
        <v>59</v>
      </c>
    </row>
    <row r="127" spans="1:51" x14ac:dyDescent="0.5">
      <c r="A127" s="46" t="s">
        <v>573</v>
      </c>
      <c r="B127" s="46" t="s">
        <v>574</v>
      </c>
      <c r="C127" s="46" t="s">
        <v>1241</v>
      </c>
      <c r="D127" s="46" t="s">
        <v>55</v>
      </c>
      <c r="E127" s="46" t="s">
        <v>71</v>
      </c>
      <c r="F127" s="46" t="s">
        <v>575</v>
      </c>
      <c r="G127" s="46" t="s">
        <v>9</v>
      </c>
      <c r="H127" s="46" t="s">
        <v>9</v>
      </c>
      <c r="I127" s="46" t="s">
        <v>9</v>
      </c>
      <c r="J127">
        <v>3</v>
      </c>
      <c r="K127" s="46" t="s">
        <v>97</v>
      </c>
      <c r="L127">
        <v>2</v>
      </c>
      <c r="M127">
        <v>91</v>
      </c>
      <c r="N127" s="46" t="s">
        <v>9</v>
      </c>
      <c r="O127" s="46" t="s">
        <v>59</v>
      </c>
      <c r="P127" s="46" t="s">
        <v>59</v>
      </c>
      <c r="S127">
        <v>1</v>
      </c>
      <c r="V127" s="46" t="s">
        <v>9</v>
      </c>
      <c r="W127">
        <v>1</v>
      </c>
      <c r="X127" s="46" t="s">
        <v>9</v>
      </c>
      <c r="Y127" s="46" t="s">
        <v>9</v>
      </c>
      <c r="Z127">
        <v>2</v>
      </c>
      <c r="AA127" s="46" t="s">
        <v>9</v>
      </c>
      <c r="AB127" s="46" t="s">
        <v>9</v>
      </c>
      <c r="AC127" s="46" t="s">
        <v>59</v>
      </c>
      <c r="AD127" s="46" t="s">
        <v>9</v>
      </c>
      <c r="AE127" s="46" t="s">
        <v>59</v>
      </c>
      <c r="AF127" s="46" t="s">
        <v>59</v>
      </c>
      <c r="AG127" s="46" t="s">
        <v>9</v>
      </c>
      <c r="AH127" s="46" t="s">
        <v>9</v>
      </c>
      <c r="AI127" s="46" t="s">
        <v>9</v>
      </c>
      <c r="AJ127" s="46" t="s">
        <v>9</v>
      </c>
      <c r="AK127" s="46" t="s">
        <v>59</v>
      </c>
      <c r="AL127" s="46" t="s">
        <v>9</v>
      </c>
      <c r="AM127" s="46" t="s">
        <v>59</v>
      </c>
      <c r="AN127" s="46" t="s">
        <v>9</v>
      </c>
      <c r="AO127" s="46" t="s">
        <v>9</v>
      </c>
      <c r="AP127" s="46" t="s">
        <v>59</v>
      </c>
      <c r="AQ127" s="46" t="s">
        <v>59</v>
      </c>
      <c r="AR127" s="46" t="s">
        <v>59</v>
      </c>
      <c r="AS127" s="46" t="s">
        <v>9</v>
      </c>
      <c r="AT127" s="46" t="s">
        <v>59</v>
      </c>
      <c r="AU127" s="46" t="s">
        <v>9</v>
      </c>
      <c r="AV127" s="46" t="s">
        <v>9</v>
      </c>
      <c r="AW127" s="46" t="s">
        <v>9</v>
      </c>
      <c r="AX127" s="46" t="s">
        <v>9</v>
      </c>
      <c r="AY127" s="46" t="s">
        <v>59</v>
      </c>
    </row>
    <row r="128" spans="1:51" x14ac:dyDescent="0.5">
      <c r="A128" s="46" t="s">
        <v>313</v>
      </c>
      <c r="B128" s="46" t="s">
        <v>314</v>
      </c>
      <c r="C128" s="46" t="s">
        <v>68</v>
      </c>
      <c r="D128" s="46" t="s">
        <v>55</v>
      </c>
      <c r="E128" s="46" t="s">
        <v>116</v>
      </c>
      <c r="F128" s="46" t="s">
        <v>315</v>
      </c>
      <c r="G128" s="46" t="s">
        <v>9</v>
      </c>
      <c r="H128" s="46" t="s">
        <v>9</v>
      </c>
      <c r="I128" s="46" t="s">
        <v>9</v>
      </c>
      <c r="J128">
        <v>1</v>
      </c>
      <c r="K128" s="46" t="s">
        <v>85</v>
      </c>
      <c r="L128">
        <v>6</v>
      </c>
      <c r="M128">
        <v>15</v>
      </c>
      <c r="N128" s="46" t="s">
        <v>59</v>
      </c>
      <c r="O128" s="46" t="s">
        <v>9</v>
      </c>
      <c r="P128" s="46" t="s">
        <v>9</v>
      </c>
      <c r="Q128">
        <v>1</v>
      </c>
      <c r="V128" s="46" t="s">
        <v>9</v>
      </c>
      <c r="X128" s="46" t="s">
        <v>9</v>
      </c>
      <c r="Y128" s="46" t="s">
        <v>9</v>
      </c>
      <c r="Z128">
        <v>1</v>
      </c>
      <c r="AA128" s="46" t="s">
        <v>59</v>
      </c>
      <c r="AB128" s="46" t="s">
        <v>9</v>
      </c>
      <c r="AC128" s="46" t="s">
        <v>9</v>
      </c>
      <c r="AD128" s="46" t="s">
        <v>59</v>
      </c>
      <c r="AE128" s="46" t="s">
        <v>59</v>
      </c>
      <c r="AF128" s="46" t="s">
        <v>9</v>
      </c>
      <c r="AG128" s="46" t="s">
        <v>9</v>
      </c>
      <c r="AH128" s="46" t="s">
        <v>9</v>
      </c>
      <c r="AI128" s="46" t="s">
        <v>9</v>
      </c>
      <c r="AJ128" s="46" t="s">
        <v>9</v>
      </c>
      <c r="AK128" s="46" t="s">
        <v>9</v>
      </c>
      <c r="AL128" s="46" t="s">
        <v>9</v>
      </c>
      <c r="AM128" s="46" t="s">
        <v>9</v>
      </c>
      <c r="AN128" s="46" t="s">
        <v>59</v>
      </c>
      <c r="AO128" s="46" t="s">
        <v>59</v>
      </c>
      <c r="AP128" s="46" t="s">
        <v>9</v>
      </c>
      <c r="AQ128" s="46" t="s">
        <v>9</v>
      </c>
      <c r="AR128" s="46" t="s">
        <v>9</v>
      </c>
      <c r="AS128" s="46" t="s">
        <v>59</v>
      </c>
      <c r="AT128" s="46" t="s">
        <v>9</v>
      </c>
      <c r="AU128" s="46" t="s">
        <v>9</v>
      </c>
      <c r="AV128" s="46" t="s">
        <v>9</v>
      </c>
      <c r="AW128" s="46" t="s">
        <v>9</v>
      </c>
      <c r="AX128" s="46" t="s">
        <v>9</v>
      </c>
      <c r="AY128" s="46" t="s">
        <v>59</v>
      </c>
    </row>
    <row r="129" spans="1:51" x14ac:dyDescent="0.5">
      <c r="A129" s="46" t="s">
        <v>576</v>
      </c>
      <c r="B129" s="46" t="s">
        <v>577</v>
      </c>
      <c r="C129" s="46" t="s">
        <v>1241</v>
      </c>
      <c r="D129" s="46" t="s">
        <v>55</v>
      </c>
      <c r="E129" s="46" t="s">
        <v>88</v>
      </c>
      <c r="F129" s="46" t="s">
        <v>578</v>
      </c>
      <c r="G129" s="46" t="s">
        <v>59</v>
      </c>
      <c r="H129" s="46" t="s">
        <v>9</v>
      </c>
      <c r="I129" s="46" t="s">
        <v>9</v>
      </c>
      <c r="J129">
        <v>8</v>
      </c>
      <c r="K129" s="46" t="s">
        <v>73</v>
      </c>
      <c r="L129">
        <v>1</v>
      </c>
      <c r="M129">
        <v>201</v>
      </c>
      <c r="N129" s="46" t="s">
        <v>9</v>
      </c>
      <c r="O129" s="46" t="s">
        <v>59</v>
      </c>
      <c r="P129" s="46" t="s">
        <v>59</v>
      </c>
      <c r="U129">
        <v>3</v>
      </c>
      <c r="V129" s="46" t="s">
        <v>9</v>
      </c>
      <c r="X129" s="46" t="s">
        <v>9</v>
      </c>
      <c r="Y129" s="46" t="s">
        <v>9</v>
      </c>
      <c r="Z129">
        <v>3</v>
      </c>
      <c r="AA129" s="46" t="s">
        <v>9</v>
      </c>
      <c r="AB129" s="46" t="s">
        <v>9</v>
      </c>
      <c r="AC129" s="46" t="s">
        <v>9</v>
      </c>
      <c r="AD129" s="46" t="s">
        <v>59</v>
      </c>
      <c r="AE129" s="46" t="s">
        <v>9</v>
      </c>
      <c r="AF129" s="46" t="s">
        <v>59</v>
      </c>
      <c r="AG129" s="46" t="s">
        <v>9</v>
      </c>
      <c r="AH129" s="46" t="s">
        <v>9</v>
      </c>
      <c r="AI129" s="46" t="s">
        <v>59</v>
      </c>
      <c r="AJ129" s="46" t="s">
        <v>59</v>
      </c>
      <c r="AK129" s="46" t="s">
        <v>9</v>
      </c>
      <c r="AL129" s="46" t="s">
        <v>59</v>
      </c>
      <c r="AM129" s="46" t="s">
        <v>9</v>
      </c>
      <c r="AN129" s="46" t="s">
        <v>9</v>
      </c>
      <c r="AO129" s="46" t="s">
        <v>9</v>
      </c>
      <c r="AP129" s="46" t="s">
        <v>59</v>
      </c>
      <c r="AQ129" s="46" t="s">
        <v>9</v>
      </c>
      <c r="AR129" s="46" t="s">
        <v>9</v>
      </c>
      <c r="AS129" s="46" t="s">
        <v>9</v>
      </c>
      <c r="AT129" s="46" t="s">
        <v>59</v>
      </c>
      <c r="AU129" s="46" t="s">
        <v>9</v>
      </c>
      <c r="AV129" s="46" t="s">
        <v>59</v>
      </c>
      <c r="AW129" s="46" t="s">
        <v>9</v>
      </c>
      <c r="AX129" s="46" t="s">
        <v>9</v>
      </c>
      <c r="AY129" s="46" t="s">
        <v>9</v>
      </c>
    </row>
    <row r="130" spans="1:51" x14ac:dyDescent="0.5">
      <c r="A130" s="46" t="s">
        <v>579</v>
      </c>
      <c r="B130" s="46" t="s">
        <v>580</v>
      </c>
      <c r="C130" s="46" t="s">
        <v>1241</v>
      </c>
      <c r="D130" s="46" t="s">
        <v>55</v>
      </c>
      <c r="E130" s="46" t="s">
        <v>63</v>
      </c>
      <c r="F130" s="46" t="s">
        <v>158</v>
      </c>
      <c r="G130" s="46" t="s">
        <v>9</v>
      </c>
      <c r="H130" s="46" t="s">
        <v>9</v>
      </c>
      <c r="I130" s="46" t="s">
        <v>9</v>
      </c>
      <c r="J130">
        <v>2</v>
      </c>
      <c r="K130" s="46" t="s">
        <v>65</v>
      </c>
      <c r="L130">
        <v>2</v>
      </c>
      <c r="M130">
        <v>20</v>
      </c>
      <c r="N130" s="46" t="s">
        <v>9</v>
      </c>
      <c r="O130" s="46" t="s">
        <v>59</v>
      </c>
      <c r="P130" s="46" t="s">
        <v>9</v>
      </c>
      <c r="Q130">
        <v>1</v>
      </c>
      <c r="R130">
        <v>1</v>
      </c>
      <c r="V130" s="46" t="s">
        <v>9</v>
      </c>
      <c r="X130" s="46" t="s">
        <v>59</v>
      </c>
      <c r="Y130" s="46" t="s">
        <v>9</v>
      </c>
      <c r="Z130">
        <v>1</v>
      </c>
      <c r="AA130" s="46" t="s">
        <v>9</v>
      </c>
      <c r="AB130" s="46" t="s">
        <v>9</v>
      </c>
      <c r="AC130" s="46" t="s">
        <v>9</v>
      </c>
      <c r="AD130" s="46" t="s">
        <v>9</v>
      </c>
      <c r="AE130" s="46" t="s">
        <v>59</v>
      </c>
      <c r="AF130" s="46" t="s">
        <v>9</v>
      </c>
      <c r="AG130" s="46" t="s">
        <v>9</v>
      </c>
      <c r="AH130" s="46" t="s">
        <v>59</v>
      </c>
      <c r="AI130" s="46" t="s">
        <v>9</v>
      </c>
      <c r="AJ130" s="46" t="s">
        <v>9</v>
      </c>
      <c r="AK130" s="46" t="s">
        <v>59</v>
      </c>
      <c r="AL130" s="46" t="s">
        <v>9</v>
      </c>
      <c r="AM130" s="46" t="s">
        <v>9</v>
      </c>
      <c r="AN130" s="46" t="s">
        <v>9</v>
      </c>
      <c r="AO130" s="46" t="s">
        <v>9</v>
      </c>
      <c r="AP130" s="46" t="s">
        <v>9</v>
      </c>
      <c r="AQ130" s="46" t="s">
        <v>9</v>
      </c>
      <c r="AR130" s="46" t="s">
        <v>9</v>
      </c>
      <c r="AS130" s="46" t="s">
        <v>59</v>
      </c>
      <c r="AT130" s="46" t="s">
        <v>9</v>
      </c>
      <c r="AU130" s="46" t="s">
        <v>59</v>
      </c>
      <c r="AV130" s="46" t="s">
        <v>9</v>
      </c>
      <c r="AW130" s="46" t="s">
        <v>9</v>
      </c>
      <c r="AX130" s="46" t="s">
        <v>9</v>
      </c>
      <c r="AY130" s="46" t="s">
        <v>9</v>
      </c>
    </row>
    <row r="131" spans="1:51" x14ac:dyDescent="0.5">
      <c r="A131" s="46" t="s">
        <v>581</v>
      </c>
      <c r="B131" s="46" t="s">
        <v>582</v>
      </c>
      <c r="C131" s="46" t="s">
        <v>1241</v>
      </c>
      <c r="D131" s="46" t="s">
        <v>55</v>
      </c>
      <c r="E131" s="46" t="s">
        <v>116</v>
      </c>
      <c r="F131" s="46" t="s">
        <v>583</v>
      </c>
      <c r="G131" s="46" t="s">
        <v>9</v>
      </c>
      <c r="H131" s="46" t="s">
        <v>9</v>
      </c>
      <c r="I131" s="46" t="s">
        <v>9</v>
      </c>
      <c r="J131">
        <v>5</v>
      </c>
      <c r="K131" s="46" t="s">
        <v>85</v>
      </c>
      <c r="L131">
        <v>3</v>
      </c>
      <c r="M131">
        <v>28</v>
      </c>
      <c r="N131" s="46" t="s">
        <v>59</v>
      </c>
      <c r="O131" s="46" t="s">
        <v>59</v>
      </c>
      <c r="P131" s="46" t="s">
        <v>59</v>
      </c>
      <c r="Q131">
        <v>1</v>
      </c>
      <c r="T131">
        <v>2</v>
      </c>
      <c r="V131" s="46" t="s">
        <v>9</v>
      </c>
      <c r="X131" s="46" t="s">
        <v>9</v>
      </c>
      <c r="Y131" s="46" t="s">
        <v>9</v>
      </c>
      <c r="Z131">
        <v>3</v>
      </c>
      <c r="AA131" s="46" t="s">
        <v>9</v>
      </c>
      <c r="AB131" s="46" t="s">
        <v>9</v>
      </c>
      <c r="AC131" s="46" t="s">
        <v>9</v>
      </c>
      <c r="AD131" s="46" t="s">
        <v>59</v>
      </c>
      <c r="AE131" s="46" t="s">
        <v>9</v>
      </c>
      <c r="AF131" s="46" t="s">
        <v>59</v>
      </c>
      <c r="AG131" s="46" t="s">
        <v>9</v>
      </c>
      <c r="AH131" s="46" t="s">
        <v>9</v>
      </c>
      <c r="AI131" s="46" t="s">
        <v>9</v>
      </c>
      <c r="AJ131" s="46" t="s">
        <v>59</v>
      </c>
      <c r="AK131" s="46" t="s">
        <v>9</v>
      </c>
      <c r="AL131" s="46" t="s">
        <v>9</v>
      </c>
      <c r="AM131" s="46" t="s">
        <v>9</v>
      </c>
      <c r="AN131" s="46" t="s">
        <v>9</v>
      </c>
      <c r="AO131" s="46" t="s">
        <v>9</v>
      </c>
      <c r="AP131" s="46" t="s">
        <v>9</v>
      </c>
      <c r="AQ131" s="46" t="s">
        <v>9</v>
      </c>
      <c r="AR131" s="46" t="s">
        <v>9</v>
      </c>
      <c r="AS131" s="46" t="s">
        <v>59</v>
      </c>
      <c r="AT131" s="46" t="s">
        <v>9</v>
      </c>
      <c r="AU131" s="46" t="s">
        <v>9</v>
      </c>
      <c r="AV131" s="46" t="s">
        <v>9</v>
      </c>
      <c r="AW131" s="46" t="s">
        <v>59</v>
      </c>
      <c r="AX131" s="46" t="s">
        <v>9</v>
      </c>
      <c r="AY131" s="46" t="s">
        <v>59</v>
      </c>
    </row>
    <row r="132" spans="1:51" x14ac:dyDescent="0.5">
      <c r="A132" s="46" t="s">
        <v>584</v>
      </c>
      <c r="B132" s="46" t="s">
        <v>585</v>
      </c>
      <c r="C132" s="46" t="s">
        <v>1241</v>
      </c>
      <c r="D132" s="46" t="s">
        <v>83</v>
      </c>
      <c r="E132" s="46" t="s">
        <v>116</v>
      </c>
      <c r="F132" s="46" t="s">
        <v>586</v>
      </c>
      <c r="G132" s="46" t="s">
        <v>9</v>
      </c>
      <c r="H132" s="46" t="s">
        <v>9</v>
      </c>
      <c r="I132" s="46" t="s">
        <v>9</v>
      </c>
      <c r="J132">
        <v>5</v>
      </c>
      <c r="K132" s="46" t="s">
        <v>73</v>
      </c>
      <c r="L132">
        <v>2</v>
      </c>
      <c r="M132">
        <v>183</v>
      </c>
      <c r="N132" s="46" t="s">
        <v>9</v>
      </c>
      <c r="O132" s="46" t="s">
        <v>9</v>
      </c>
      <c r="P132" s="46" t="s">
        <v>59</v>
      </c>
      <c r="Q132">
        <v>1</v>
      </c>
      <c r="S132">
        <v>1</v>
      </c>
      <c r="V132" s="46" t="s">
        <v>9</v>
      </c>
      <c r="X132" s="46" t="s">
        <v>9</v>
      </c>
      <c r="Y132" s="46" t="s">
        <v>9</v>
      </c>
      <c r="Z132">
        <v>2</v>
      </c>
      <c r="AA132" s="46" t="s">
        <v>9</v>
      </c>
      <c r="AB132" s="46" t="s">
        <v>9</v>
      </c>
      <c r="AC132" s="46" t="s">
        <v>9</v>
      </c>
      <c r="AD132" s="46" t="s">
        <v>59</v>
      </c>
      <c r="AE132" s="46" t="s">
        <v>9</v>
      </c>
      <c r="AF132" s="46" t="s">
        <v>9</v>
      </c>
      <c r="AG132" s="46" t="s">
        <v>9</v>
      </c>
      <c r="AH132" s="46" t="s">
        <v>9</v>
      </c>
      <c r="AI132" s="46" t="s">
        <v>9</v>
      </c>
      <c r="AJ132" s="46" t="s">
        <v>9</v>
      </c>
      <c r="AK132" s="46" t="s">
        <v>9</v>
      </c>
      <c r="AL132" s="46" t="s">
        <v>9</v>
      </c>
      <c r="AM132" s="46" t="s">
        <v>59</v>
      </c>
      <c r="AN132" s="46" t="s">
        <v>9</v>
      </c>
      <c r="AO132" s="46" t="s">
        <v>9</v>
      </c>
      <c r="AP132" s="46" t="s">
        <v>59</v>
      </c>
      <c r="AQ132" s="46" t="s">
        <v>9</v>
      </c>
      <c r="AR132" s="46" t="s">
        <v>9</v>
      </c>
      <c r="AS132" s="46" t="s">
        <v>9</v>
      </c>
      <c r="AT132" s="46" t="s">
        <v>59</v>
      </c>
      <c r="AU132" s="46" t="s">
        <v>9</v>
      </c>
      <c r="AV132" s="46" t="s">
        <v>9</v>
      </c>
      <c r="AW132" s="46" t="s">
        <v>9</v>
      </c>
      <c r="AX132" s="46" t="s">
        <v>59</v>
      </c>
      <c r="AY132" s="46" t="s">
        <v>9</v>
      </c>
    </row>
    <row r="133" spans="1:51" x14ac:dyDescent="0.5">
      <c r="A133" s="46" t="s">
        <v>587</v>
      </c>
      <c r="B133" s="46" t="s">
        <v>588</v>
      </c>
      <c r="C133" s="46" t="s">
        <v>1241</v>
      </c>
      <c r="D133" s="46" t="s">
        <v>55</v>
      </c>
      <c r="E133" s="46" t="s">
        <v>131</v>
      </c>
      <c r="F133" s="46" t="s">
        <v>589</v>
      </c>
      <c r="G133" s="46" t="s">
        <v>9</v>
      </c>
      <c r="H133" s="46" t="s">
        <v>9</v>
      </c>
      <c r="I133" s="46" t="s">
        <v>9</v>
      </c>
      <c r="J133">
        <v>5</v>
      </c>
      <c r="K133" s="46" t="s">
        <v>58</v>
      </c>
      <c r="L133">
        <v>3</v>
      </c>
      <c r="M133">
        <v>33</v>
      </c>
      <c r="N133" s="46" t="s">
        <v>59</v>
      </c>
      <c r="O133" s="46" t="s">
        <v>9</v>
      </c>
      <c r="P133" s="46" t="s">
        <v>9</v>
      </c>
      <c r="Q133">
        <v>1</v>
      </c>
      <c r="T133">
        <v>1</v>
      </c>
      <c r="V133" s="46" t="s">
        <v>9</v>
      </c>
      <c r="X133" s="46" t="s">
        <v>9</v>
      </c>
      <c r="Y133" s="46" t="s">
        <v>9</v>
      </c>
      <c r="Z133">
        <v>2</v>
      </c>
      <c r="AA133" s="46" t="s">
        <v>59</v>
      </c>
      <c r="AB133" s="46" t="s">
        <v>9</v>
      </c>
      <c r="AC133" s="46" t="s">
        <v>9</v>
      </c>
      <c r="AD133" s="46" t="s">
        <v>9</v>
      </c>
      <c r="AE133" s="46" t="s">
        <v>9</v>
      </c>
      <c r="AF133" s="46" t="s">
        <v>9</v>
      </c>
      <c r="AG133" s="46" t="s">
        <v>9</v>
      </c>
      <c r="AH133" s="46" t="s">
        <v>9</v>
      </c>
      <c r="AI133" s="46" t="s">
        <v>9</v>
      </c>
      <c r="AJ133" s="46" t="s">
        <v>9</v>
      </c>
      <c r="AK133" s="46" t="s">
        <v>9</v>
      </c>
      <c r="AL133" s="46" t="s">
        <v>9</v>
      </c>
      <c r="AM133" s="46" t="s">
        <v>9</v>
      </c>
      <c r="AN133" s="46" t="s">
        <v>9</v>
      </c>
      <c r="AO133" s="46" t="s">
        <v>59</v>
      </c>
      <c r="AP133" s="46" t="s">
        <v>9</v>
      </c>
      <c r="AQ133" s="46" t="s">
        <v>59</v>
      </c>
      <c r="AR133" s="46" t="s">
        <v>9</v>
      </c>
      <c r="AS133" s="46" t="s">
        <v>9</v>
      </c>
      <c r="AT133" s="46" t="s">
        <v>9</v>
      </c>
      <c r="AU133" s="46" t="s">
        <v>9</v>
      </c>
      <c r="AV133" s="46" t="s">
        <v>9</v>
      </c>
      <c r="AW133" s="46" t="s">
        <v>59</v>
      </c>
      <c r="AX133" s="46" t="s">
        <v>9</v>
      </c>
      <c r="AY133" s="46" t="s">
        <v>9</v>
      </c>
    </row>
    <row r="134" spans="1:51" x14ac:dyDescent="0.5">
      <c r="A134" s="46" t="s">
        <v>320</v>
      </c>
      <c r="B134" s="46" t="s">
        <v>321</v>
      </c>
      <c r="C134" s="46" t="s">
        <v>68</v>
      </c>
      <c r="D134" s="46" t="s">
        <v>55</v>
      </c>
      <c r="E134" s="46" t="s">
        <v>71</v>
      </c>
      <c r="F134" s="46" t="s">
        <v>323</v>
      </c>
      <c r="G134" s="46" t="s">
        <v>9</v>
      </c>
      <c r="H134" s="46" t="s">
        <v>9</v>
      </c>
      <c r="I134" s="46" t="s">
        <v>9</v>
      </c>
      <c r="J134">
        <v>3</v>
      </c>
      <c r="K134" s="46" t="s">
        <v>97</v>
      </c>
      <c r="L134">
        <v>2</v>
      </c>
      <c r="M134">
        <v>65</v>
      </c>
      <c r="N134" s="46" t="s">
        <v>9</v>
      </c>
      <c r="O134" s="46" t="s">
        <v>9</v>
      </c>
      <c r="P134" s="46" t="s">
        <v>59</v>
      </c>
      <c r="S134">
        <v>2</v>
      </c>
      <c r="V134" s="46" t="s">
        <v>9</v>
      </c>
      <c r="X134" s="46" t="s">
        <v>9</v>
      </c>
      <c r="Y134" s="46" t="s">
        <v>9</v>
      </c>
      <c r="Z134">
        <v>2</v>
      </c>
      <c r="AA134" s="46" t="s">
        <v>59</v>
      </c>
      <c r="AB134" s="46" t="s">
        <v>9</v>
      </c>
      <c r="AC134" s="46" t="s">
        <v>9</v>
      </c>
      <c r="AD134" s="46" t="s">
        <v>9</v>
      </c>
      <c r="AE134" s="46" t="s">
        <v>59</v>
      </c>
      <c r="AF134" s="46" t="s">
        <v>9</v>
      </c>
      <c r="AG134" s="46" t="s">
        <v>9</v>
      </c>
      <c r="AH134" s="46" t="s">
        <v>9</v>
      </c>
      <c r="AI134" s="46" t="s">
        <v>9</v>
      </c>
      <c r="AJ134" s="46" t="s">
        <v>9</v>
      </c>
      <c r="AK134" s="46" t="s">
        <v>59</v>
      </c>
      <c r="AL134" s="46" t="s">
        <v>9</v>
      </c>
      <c r="AM134" s="46" t="s">
        <v>59</v>
      </c>
      <c r="AN134" s="46" t="s">
        <v>9</v>
      </c>
      <c r="AO134" s="46" t="s">
        <v>9</v>
      </c>
      <c r="AP134" s="46" t="s">
        <v>9</v>
      </c>
      <c r="AQ134" s="46" t="s">
        <v>59</v>
      </c>
      <c r="AR134" s="46" t="s">
        <v>9</v>
      </c>
      <c r="AS134" s="46" t="s">
        <v>9</v>
      </c>
      <c r="AT134" s="46" t="s">
        <v>59</v>
      </c>
      <c r="AU134" s="46" t="s">
        <v>9</v>
      </c>
      <c r="AV134" s="46" t="s">
        <v>9</v>
      </c>
      <c r="AW134" s="46" t="s">
        <v>9</v>
      </c>
      <c r="AX134" s="46" t="s">
        <v>59</v>
      </c>
      <c r="AY134" s="46" t="s">
        <v>59</v>
      </c>
    </row>
    <row r="135" spans="1:51" x14ac:dyDescent="0.5">
      <c r="A135" s="46" t="s">
        <v>590</v>
      </c>
      <c r="B135" s="46" t="s">
        <v>591</v>
      </c>
      <c r="C135" s="46" t="s">
        <v>1241</v>
      </c>
      <c r="D135" s="46" t="s">
        <v>83</v>
      </c>
      <c r="E135" s="46" t="s">
        <v>116</v>
      </c>
      <c r="F135" s="46" t="s">
        <v>586</v>
      </c>
      <c r="G135" s="46" t="s">
        <v>9</v>
      </c>
      <c r="H135" s="46" t="s">
        <v>9</v>
      </c>
      <c r="I135" s="46" t="s">
        <v>9</v>
      </c>
      <c r="J135">
        <v>7</v>
      </c>
      <c r="K135" s="46" t="s">
        <v>73</v>
      </c>
      <c r="L135">
        <v>3</v>
      </c>
      <c r="M135">
        <v>130</v>
      </c>
      <c r="N135" s="46" t="s">
        <v>9</v>
      </c>
      <c r="O135" s="46" t="s">
        <v>9</v>
      </c>
      <c r="P135" s="46" t="s">
        <v>59</v>
      </c>
      <c r="S135">
        <v>2</v>
      </c>
      <c r="U135">
        <v>1</v>
      </c>
      <c r="V135" s="46" t="s">
        <v>9</v>
      </c>
      <c r="X135" s="46" t="s">
        <v>9</v>
      </c>
      <c r="Y135" s="46" t="s">
        <v>9</v>
      </c>
      <c r="Z135">
        <v>3</v>
      </c>
      <c r="AA135" s="46" t="s">
        <v>9</v>
      </c>
      <c r="AB135" s="46" t="s">
        <v>9</v>
      </c>
      <c r="AC135" s="46" t="s">
        <v>9</v>
      </c>
      <c r="AD135" s="46" t="s">
        <v>9</v>
      </c>
      <c r="AE135" s="46" t="s">
        <v>9</v>
      </c>
      <c r="AF135" s="46" t="s">
        <v>9</v>
      </c>
      <c r="AG135" s="46" t="s">
        <v>9</v>
      </c>
      <c r="AH135" s="46" t="s">
        <v>9</v>
      </c>
      <c r="AI135" s="46" t="s">
        <v>9</v>
      </c>
      <c r="AJ135" s="46" t="s">
        <v>59</v>
      </c>
      <c r="AK135" s="46" t="s">
        <v>9</v>
      </c>
      <c r="AL135" s="46" t="s">
        <v>9</v>
      </c>
      <c r="AM135" s="46" t="s">
        <v>59</v>
      </c>
      <c r="AN135" s="46" t="s">
        <v>9</v>
      </c>
      <c r="AO135" s="46" t="s">
        <v>9</v>
      </c>
      <c r="AP135" s="46" t="s">
        <v>59</v>
      </c>
      <c r="AQ135" s="46" t="s">
        <v>9</v>
      </c>
      <c r="AR135" s="46" t="s">
        <v>9</v>
      </c>
      <c r="AS135" s="46" t="s">
        <v>9</v>
      </c>
      <c r="AT135" s="46" t="s">
        <v>59</v>
      </c>
      <c r="AU135" s="46" t="s">
        <v>9</v>
      </c>
      <c r="AV135" s="46" t="s">
        <v>59</v>
      </c>
      <c r="AW135" s="46" t="s">
        <v>9</v>
      </c>
      <c r="AX135" s="46" t="s">
        <v>59</v>
      </c>
      <c r="AY135" s="46" t="s">
        <v>9</v>
      </c>
    </row>
    <row r="136" spans="1:51" x14ac:dyDescent="0.5">
      <c r="A136" s="46" t="s">
        <v>592</v>
      </c>
      <c r="B136" s="46" t="s">
        <v>593</v>
      </c>
      <c r="C136" s="46" t="s">
        <v>1241</v>
      </c>
      <c r="D136" s="46" t="s">
        <v>55</v>
      </c>
      <c r="E136" s="46" t="s">
        <v>88</v>
      </c>
      <c r="F136" s="46" t="s">
        <v>578</v>
      </c>
      <c r="G136" s="46" t="s">
        <v>59</v>
      </c>
      <c r="H136" s="46" t="s">
        <v>9</v>
      </c>
      <c r="I136" s="46" t="s">
        <v>9</v>
      </c>
      <c r="J136">
        <v>8</v>
      </c>
      <c r="K136" s="46" t="s">
        <v>73</v>
      </c>
      <c r="L136">
        <v>2</v>
      </c>
      <c r="M136">
        <v>112</v>
      </c>
      <c r="N136" s="46" t="s">
        <v>59</v>
      </c>
      <c r="O136" s="46" t="s">
        <v>9</v>
      </c>
      <c r="P136" s="46" t="s">
        <v>9</v>
      </c>
      <c r="U136">
        <v>3</v>
      </c>
      <c r="V136" s="46" t="s">
        <v>9</v>
      </c>
      <c r="X136" s="46" t="s">
        <v>9</v>
      </c>
      <c r="Y136" s="46" t="s">
        <v>9</v>
      </c>
      <c r="Z136">
        <v>3</v>
      </c>
      <c r="AA136" s="46" t="s">
        <v>9</v>
      </c>
      <c r="AB136" s="46" t="s">
        <v>9</v>
      </c>
      <c r="AC136" s="46" t="s">
        <v>9</v>
      </c>
      <c r="AD136" s="46" t="s">
        <v>9</v>
      </c>
      <c r="AE136" s="46" t="s">
        <v>9</v>
      </c>
      <c r="AF136" s="46" t="s">
        <v>9</v>
      </c>
      <c r="AG136" s="46" t="s">
        <v>9</v>
      </c>
      <c r="AH136" s="46" t="s">
        <v>9</v>
      </c>
      <c r="AI136" s="46" t="s">
        <v>59</v>
      </c>
      <c r="AJ136" s="46" t="s">
        <v>59</v>
      </c>
      <c r="AK136" s="46" t="s">
        <v>9</v>
      </c>
      <c r="AL136" s="46" t="s">
        <v>59</v>
      </c>
      <c r="AM136" s="46" t="s">
        <v>9</v>
      </c>
      <c r="AN136" s="46" t="s">
        <v>9</v>
      </c>
      <c r="AO136" s="46" t="s">
        <v>59</v>
      </c>
      <c r="AP136" s="46" t="s">
        <v>59</v>
      </c>
      <c r="AQ136" s="46" t="s">
        <v>9</v>
      </c>
      <c r="AR136" s="46" t="s">
        <v>9</v>
      </c>
      <c r="AS136" s="46" t="s">
        <v>9</v>
      </c>
      <c r="AT136" s="46" t="s">
        <v>59</v>
      </c>
      <c r="AU136" s="46" t="s">
        <v>9</v>
      </c>
      <c r="AV136" s="46" t="s">
        <v>59</v>
      </c>
      <c r="AW136" s="46" t="s">
        <v>9</v>
      </c>
      <c r="AX136" s="46" t="s">
        <v>9</v>
      </c>
      <c r="AY136" s="46" t="s">
        <v>9</v>
      </c>
    </row>
    <row r="137" spans="1:51" x14ac:dyDescent="0.5">
      <c r="A137" s="46" t="s">
        <v>327</v>
      </c>
      <c r="B137" s="46" t="s">
        <v>328</v>
      </c>
      <c r="C137" s="46" t="s">
        <v>68</v>
      </c>
      <c r="D137" s="46" t="s">
        <v>55</v>
      </c>
      <c r="E137" s="46" t="s">
        <v>104</v>
      </c>
      <c r="F137" s="46" t="s">
        <v>329</v>
      </c>
      <c r="G137" s="46" t="s">
        <v>9</v>
      </c>
      <c r="H137" s="46" t="s">
        <v>9</v>
      </c>
      <c r="I137" s="46" t="s">
        <v>9</v>
      </c>
      <c r="J137">
        <v>4</v>
      </c>
      <c r="K137" s="46" t="s">
        <v>58</v>
      </c>
      <c r="L137">
        <v>6</v>
      </c>
      <c r="M137">
        <v>24</v>
      </c>
      <c r="N137" s="46" t="s">
        <v>59</v>
      </c>
      <c r="O137" s="46" t="s">
        <v>9</v>
      </c>
      <c r="P137" s="46" t="s">
        <v>9</v>
      </c>
      <c r="Q137">
        <v>1</v>
      </c>
      <c r="R137">
        <v>1</v>
      </c>
      <c r="T137">
        <v>1</v>
      </c>
      <c r="V137" s="46" t="s">
        <v>9</v>
      </c>
      <c r="X137" s="46" t="s">
        <v>9</v>
      </c>
      <c r="Y137" s="46" t="s">
        <v>9</v>
      </c>
      <c r="Z137">
        <v>3</v>
      </c>
      <c r="AA137" s="46" t="s">
        <v>9</v>
      </c>
      <c r="AB137" s="46" t="s">
        <v>9</v>
      </c>
      <c r="AC137" s="46" t="s">
        <v>9</v>
      </c>
      <c r="AD137" s="46" t="s">
        <v>9</v>
      </c>
      <c r="AE137" s="46" t="s">
        <v>9</v>
      </c>
      <c r="AF137" s="46" t="s">
        <v>9</v>
      </c>
      <c r="AG137" s="46" t="s">
        <v>9</v>
      </c>
      <c r="AH137" s="46" t="s">
        <v>59</v>
      </c>
      <c r="AI137" s="46" t="s">
        <v>9</v>
      </c>
      <c r="AJ137" s="46" t="s">
        <v>59</v>
      </c>
      <c r="AK137" s="46" t="s">
        <v>9</v>
      </c>
      <c r="AL137" s="46" t="s">
        <v>9</v>
      </c>
      <c r="AM137" s="46" t="s">
        <v>9</v>
      </c>
      <c r="AN137" s="46" t="s">
        <v>9</v>
      </c>
      <c r="AO137" s="46" t="s">
        <v>59</v>
      </c>
      <c r="AP137" s="46" t="s">
        <v>9</v>
      </c>
      <c r="AQ137" s="46" t="s">
        <v>59</v>
      </c>
      <c r="AR137" s="46" t="s">
        <v>9</v>
      </c>
      <c r="AS137" s="46" t="s">
        <v>59</v>
      </c>
      <c r="AT137" s="46" t="s">
        <v>9</v>
      </c>
      <c r="AU137" s="46" t="s">
        <v>9</v>
      </c>
      <c r="AV137" s="46" t="s">
        <v>9</v>
      </c>
      <c r="AW137" s="46" t="s">
        <v>59</v>
      </c>
      <c r="AX137" s="46" t="s">
        <v>9</v>
      </c>
      <c r="AY137" s="46" t="s">
        <v>9</v>
      </c>
    </row>
    <row r="138" spans="1:51" x14ac:dyDescent="0.5">
      <c r="A138" s="46" t="s">
        <v>332</v>
      </c>
      <c r="B138" s="46" t="s">
        <v>333</v>
      </c>
      <c r="C138" s="46" t="s">
        <v>68</v>
      </c>
      <c r="D138" s="46" t="s">
        <v>55</v>
      </c>
      <c r="E138" s="46" t="s">
        <v>10</v>
      </c>
      <c r="F138" s="46" t="s">
        <v>334</v>
      </c>
      <c r="G138" s="46" t="s">
        <v>9</v>
      </c>
      <c r="H138" s="46" t="s">
        <v>59</v>
      </c>
      <c r="I138" s="46" t="s">
        <v>9</v>
      </c>
      <c r="J138">
        <v>3</v>
      </c>
      <c r="K138" s="46" t="s">
        <v>65</v>
      </c>
      <c r="L138">
        <v>1</v>
      </c>
      <c r="M138">
        <v>152</v>
      </c>
      <c r="N138" s="46" t="s">
        <v>9</v>
      </c>
      <c r="O138" s="46" t="s">
        <v>9</v>
      </c>
      <c r="P138" s="46" t="s">
        <v>59</v>
      </c>
      <c r="Q138">
        <v>1</v>
      </c>
      <c r="R138">
        <v>2</v>
      </c>
      <c r="V138" s="46" t="s">
        <v>9</v>
      </c>
      <c r="X138" s="46" t="s">
        <v>9</v>
      </c>
      <c r="Y138" s="46" t="s">
        <v>9</v>
      </c>
      <c r="Z138">
        <v>3</v>
      </c>
      <c r="AA138" s="46" t="s">
        <v>9</v>
      </c>
      <c r="AB138" s="46" t="s">
        <v>9</v>
      </c>
      <c r="AC138" s="46" t="s">
        <v>9</v>
      </c>
      <c r="AD138" s="46" t="s">
        <v>9</v>
      </c>
      <c r="AE138" s="46" t="s">
        <v>59</v>
      </c>
      <c r="AF138" s="46" t="s">
        <v>9</v>
      </c>
      <c r="AG138" s="46" t="s">
        <v>59</v>
      </c>
      <c r="AH138" s="46" t="s">
        <v>59</v>
      </c>
      <c r="AI138" s="46" t="s">
        <v>59</v>
      </c>
      <c r="AJ138" s="46" t="s">
        <v>59</v>
      </c>
      <c r="AK138" s="46" t="s">
        <v>59</v>
      </c>
      <c r="AL138" s="46" t="s">
        <v>9</v>
      </c>
      <c r="AM138" s="46" t="s">
        <v>9</v>
      </c>
      <c r="AN138" s="46" t="s">
        <v>9</v>
      </c>
      <c r="AO138" s="46" t="s">
        <v>9</v>
      </c>
      <c r="AP138" s="46" t="s">
        <v>59</v>
      </c>
      <c r="AQ138" s="46" t="s">
        <v>9</v>
      </c>
      <c r="AR138" s="46" t="s">
        <v>9</v>
      </c>
      <c r="AS138" s="46" t="s">
        <v>9</v>
      </c>
      <c r="AT138" s="46" t="s">
        <v>9</v>
      </c>
      <c r="AU138" s="46" t="s">
        <v>9</v>
      </c>
      <c r="AV138" s="46" t="s">
        <v>9</v>
      </c>
      <c r="AW138" s="46" t="s">
        <v>9</v>
      </c>
      <c r="AX138" s="46" t="s">
        <v>59</v>
      </c>
      <c r="AY138" s="46" t="s">
        <v>9</v>
      </c>
    </row>
    <row r="139" spans="1:51" x14ac:dyDescent="0.5">
      <c r="A139" s="46" t="s">
        <v>594</v>
      </c>
      <c r="B139" s="46" t="s">
        <v>595</v>
      </c>
      <c r="C139" s="46" t="s">
        <v>1241</v>
      </c>
      <c r="D139" s="46" t="s">
        <v>83</v>
      </c>
      <c r="E139" s="46" t="s">
        <v>116</v>
      </c>
      <c r="F139" s="46" t="s">
        <v>147</v>
      </c>
      <c r="G139" s="46" t="s">
        <v>9</v>
      </c>
      <c r="H139" s="46" t="s">
        <v>9</v>
      </c>
      <c r="I139" s="46" t="s">
        <v>59</v>
      </c>
      <c r="J139">
        <v>5</v>
      </c>
      <c r="K139" s="46" t="s">
        <v>65</v>
      </c>
      <c r="L139">
        <v>4</v>
      </c>
      <c r="M139">
        <v>71</v>
      </c>
      <c r="N139" s="46" t="s">
        <v>9</v>
      </c>
      <c r="O139" s="46" t="s">
        <v>59</v>
      </c>
      <c r="P139" s="46" t="s">
        <v>9</v>
      </c>
      <c r="Q139">
        <v>1</v>
      </c>
      <c r="R139">
        <v>2</v>
      </c>
      <c r="V139" s="46" t="s">
        <v>9</v>
      </c>
      <c r="X139" s="46" t="s">
        <v>9</v>
      </c>
      <c r="Y139" s="46" t="s">
        <v>9</v>
      </c>
      <c r="Z139">
        <v>3</v>
      </c>
      <c r="AA139" s="46" t="s">
        <v>9</v>
      </c>
      <c r="AB139" s="46" t="s">
        <v>59</v>
      </c>
      <c r="AC139" s="46" t="s">
        <v>9</v>
      </c>
      <c r="AD139" s="46" t="s">
        <v>9</v>
      </c>
      <c r="AE139" s="46" t="s">
        <v>9</v>
      </c>
      <c r="AF139" s="46" t="s">
        <v>9</v>
      </c>
      <c r="AG139" s="46" t="s">
        <v>9</v>
      </c>
      <c r="AH139" s="46" t="s">
        <v>59</v>
      </c>
      <c r="AI139" s="46" t="s">
        <v>9</v>
      </c>
      <c r="AJ139" s="46" t="s">
        <v>59</v>
      </c>
      <c r="AK139" s="46" t="s">
        <v>59</v>
      </c>
      <c r="AL139" s="46" t="s">
        <v>9</v>
      </c>
      <c r="AM139" s="46" t="s">
        <v>9</v>
      </c>
      <c r="AN139" s="46" t="s">
        <v>9</v>
      </c>
      <c r="AO139" s="46" t="s">
        <v>9</v>
      </c>
      <c r="AP139" s="46" t="s">
        <v>59</v>
      </c>
      <c r="AQ139" s="46" t="s">
        <v>9</v>
      </c>
      <c r="AR139" s="46" t="s">
        <v>9</v>
      </c>
      <c r="AS139" s="46" t="s">
        <v>9</v>
      </c>
      <c r="AT139" s="46" t="s">
        <v>9</v>
      </c>
      <c r="AU139" s="46" t="s">
        <v>59</v>
      </c>
      <c r="AV139" s="46" t="s">
        <v>9</v>
      </c>
      <c r="AW139" s="46" t="s">
        <v>9</v>
      </c>
      <c r="AX139" s="46" t="s">
        <v>9</v>
      </c>
      <c r="AY139" s="46" t="s">
        <v>9</v>
      </c>
    </row>
    <row r="140" spans="1:51" x14ac:dyDescent="0.5">
      <c r="A140" s="46" t="s">
        <v>596</v>
      </c>
      <c r="B140" s="46" t="s">
        <v>597</v>
      </c>
      <c r="C140" s="46" t="s">
        <v>1241</v>
      </c>
      <c r="D140" s="46" t="s">
        <v>55</v>
      </c>
      <c r="E140" s="46" t="s">
        <v>88</v>
      </c>
      <c r="F140" s="46" t="s">
        <v>598</v>
      </c>
      <c r="G140" s="46" t="s">
        <v>59</v>
      </c>
      <c r="H140" s="46" t="s">
        <v>9</v>
      </c>
      <c r="I140" s="46" t="s">
        <v>9</v>
      </c>
      <c r="J140">
        <v>7</v>
      </c>
      <c r="K140" s="46" t="s">
        <v>73</v>
      </c>
      <c r="L140">
        <v>2</v>
      </c>
      <c r="M140">
        <v>56</v>
      </c>
      <c r="N140" s="46" t="s">
        <v>9</v>
      </c>
      <c r="O140" s="46" t="s">
        <v>59</v>
      </c>
      <c r="P140" s="46" t="s">
        <v>9</v>
      </c>
      <c r="Q140">
        <v>1</v>
      </c>
      <c r="U140">
        <v>1</v>
      </c>
      <c r="V140" s="46" t="s">
        <v>9</v>
      </c>
      <c r="W140">
        <v>1</v>
      </c>
      <c r="X140" s="46" t="s">
        <v>9</v>
      </c>
      <c r="Y140" s="46" t="s">
        <v>9</v>
      </c>
      <c r="Z140">
        <v>3</v>
      </c>
      <c r="AA140" s="46" t="s">
        <v>9</v>
      </c>
      <c r="AB140" s="46" t="s">
        <v>9</v>
      </c>
      <c r="AC140" s="46" t="s">
        <v>9</v>
      </c>
      <c r="AD140" s="46" t="s">
        <v>9</v>
      </c>
      <c r="AE140" s="46" t="s">
        <v>9</v>
      </c>
      <c r="AF140" s="46" t="s">
        <v>9</v>
      </c>
      <c r="AG140" s="46" t="s">
        <v>9</v>
      </c>
      <c r="AH140" s="46" t="s">
        <v>9</v>
      </c>
      <c r="AI140" s="46" t="s">
        <v>59</v>
      </c>
      <c r="AJ140" s="46" t="s">
        <v>59</v>
      </c>
      <c r="AK140" s="46" t="s">
        <v>9</v>
      </c>
      <c r="AL140" s="46" t="s">
        <v>59</v>
      </c>
      <c r="AM140" s="46" t="s">
        <v>9</v>
      </c>
      <c r="AN140" s="46" t="s">
        <v>9</v>
      </c>
      <c r="AO140" s="46" t="s">
        <v>9</v>
      </c>
      <c r="AP140" s="46" t="s">
        <v>9</v>
      </c>
      <c r="AQ140" s="46" t="s">
        <v>9</v>
      </c>
      <c r="AR140" s="46" t="s">
        <v>59</v>
      </c>
      <c r="AS140" s="46" t="s">
        <v>9</v>
      </c>
      <c r="AT140" s="46" t="s">
        <v>59</v>
      </c>
      <c r="AU140" s="46" t="s">
        <v>59</v>
      </c>
      <c r="AV140" s="46" t="s">
        <v>59</v>
      </c>
      <c r="AW140" s="46" t="s">
        <v>9</v>
      </c>
      <c r="AX140" s="46" t="s">
        <v>9</v>
      </c>
      <c r="AY140" s="46" t="s">
        <v>9</v>
      </c>
    </row>
    <row r="141" spans="1:51" x14ac:dyDescent="0.5">
      <c r="A141" s="46" t="s">
        <v>599</v>
      </c>
      <c r="B141" s="46" t="s">
        <v>600</v>
      </c>
      <c r="C141" s="46" t="s">
        <v>1241</v>
      </c>
      <c r="D141" s="46" t="s">
        <v>55</v>
      </c>
      <c r="E141" s="46" t="s">
        <v>79</v>
      </c>
      <c r="F141" s="46" t="s">
        <v>875</v>
      </c>
      <c r="G141" s="46" t="s">
        <v>9</v>
      </c>
      <c r="H141" s="46" t="s">
        <v>9</v>
      </c>
      <c r="I141" s="46" t="s">
        <v>9</v>
      </c>
      <c r="J141">
        <v>4</v>
      </c>
      <c r="K141" s="46" t="s">
        <v>73</v>
      </c>
      <c r="L141">
        <v>3</v>
      </c>
      <c r="M141">
        <v>66</v>
      </c>
      <c r="N141" s="46" t="s">
        <v>9</v>
      </c>
      <c r="O141" s="46" t="s">
        <v>9</v>
      </c>
      <c r="P141" s="46" t="s">
        <v>59</v>
      </c>
      <c r="Q141">
        <v>1</v>
      </c>
      <c r="S141">
        <v>1</v>
      </c>
      <c r="V141" s="46" t="s">
        <v>9</v>
      </c>
      <c r="X141" s="46" t="s">
        <v>59</v>
      </c>
      <c r="Y141" s="46" t="s">
        <v>9</v>
      </c>
      <c r="Z141">
        <v>1</v>
      </c>
      <c r="AA141" s="46" t="s">
        <v>9</v>
      </c>
      <c r="AB141" s="46" t="s">
        <v>9</v>
      </c>
      <c r="AC141" s="46" t="s">
        <v>9</v>
      </c>
      <c r="AD141" s="46" t="s">
        <v>59</v>
      </c>
      <c r="AE141" s="46" t="s">
        <v>9</v>
      </c>
      <c r="AF141" s="46" t="s">
        <v>9</v>
      </c>
      <c r="AG141" s="46" t="s">
        <v>9</v>
      </c>
      <c r="AH141" s="46" t="s">
        <v>9</v>
      </c>
      <c r="AI141" s="46" t="s">
        <v>9</v>
      </c>
      <c r="AJ141" s="46" t="s">
        <v>9</v>
      </c>
      <c r="AK141" s="46" t="s">
        <v>9</v>
      </c>
      <c r="AL141" s="46" t="s">
        <v>9</v>
      </c>
      <c r="AM141" s="46" t="s">
        <v>59</v>
      </c>
      <c r="AN141" s="46" t="s">
        <v>9</v>
      </c>
      <c r="AO141" s="46" t="s">
        <v>9</v>
      </c>
      <c r="AP141" s="46" t="s">
        <v>59</v>
      </c>
      <c r="AQ141" s="46" t="s">
        <v>9</v>
      </c>
      <c r="AR141" s="46" t="s">
        <v>9</v>
      </c>
      <c r="AS141" s="46" t="s">
        <v>9</v>
      </c>
      <c r="AT141" s="46" t="s">
        <v>59</v>
      </c>
      <c r="AU141" s="46" t="s">
        <v>9</v>
      </c>
      <c r="AV141" s="46" t="s">
        <v>9</v>
      </c>
      <c r="AW141" s="46" t="s">
        <v>9</v>
      </c>
      <c r="AX141" s="46" t="s">
        <v>59</v>
      </c>
      <c r="AY141" s="46" t="s">
        <v>9</v>
      </c>
    </row>
    <row r="142" spans="1:51" x14ac:dyDescent="0.5">
      <c r="A142" s="46" t="s">
        <v>335</v>
      </c>
      <c r="B142" s="46" t="s">
        <v>336</v>
      </c>
      <c r="C142" s="46" t="s">
        <v>68</v>
      </c>
      <c r="D142" s="46" t="s">
        <v>83</v>
      </c>
      <c r="E142" s="46" t="s">
        <v>116</v>
      </c>
      <c r="F142" s="46" t="s">
        <v>337</v>
      </c>
      <c r="G142" s="46" t="s">
        <v>9</v>
      </c>
      <c r="H142" s="46" t="s">
        <v>9</v>
      </c>
      <c r="I142" s="46" t="s">
        <v>9</v>
      </c>
      <c r="J142">
        <v>3</v>
      </c>
      <c r="K142" s="46" t="s">
        <v>73</v>
      </c>
      <c r="L142">
        <v>2</v>
      </c>
      <c r="M142">
        <v>185</v>
      </c>
      <c r="N142" s="46" t="s">
        <v>9</v>
      </c>
      <c r="O142" s="46" t="s">
        <v>9</v>
      </c>
      <c r="P142" s="46" t="s">
        <v>59</v>
      </c>
      <c r="S142">
        <v>2</v>
      </c>
      <c r="V142" s="46" t="s">
        <v>9</v>
      </c>
      <c r="X142" s="46" t="s">
        <v>9</v>
      </c>
      <c r="Y142" s="46" t="s">
        <v>9</v>
      </c>
      <c r="Z142">
        <v>2</v>
      </c>
      <c r="AA142" s="46" t="s">
        <v>9</v>
      </c>
      <c r="AB142" s="46" t="s">
        <v>9</v>
      </c>
      <c r="AC142" s="46" t="s">
        <v>9</v>
      </c>
      <c r="AD142" s="46" t="s">
        <v>59</v>
      </c>
      <c r="AE142" s="46" t="s">
        <v>59</v>
      </c>
      <c r="AF142" s="46" t="s">
        <v>9</v>
      </c>
      <c r="AG142" s="46" t="s">
        <v>9</v>
      </c>
      <c r="AH142" s="46" t="s">
        <v>9</v>
      </c>
      <c r="AI142" s="46" t="s">
        <v>9</v>
      </c>
      <c r="AJ142" s="46" t="s">
        <v>9</v>
      </c>
      <c r="AK142" s="46" t="s">
        <v>9</v>
      </c>
      <c r="AL142" s="46" t="s">
        <v>9</v>
      </c>
      <c r="AM142" s="46" t="s">
        <v>59</v>
      </c>
      <c r="AN142" s="46" t="s">
        <v>9</v>
      </c>
      <c r="AO142" s="46" t="s">
        <v>9</v>
      </c>
      <c r="AP142" s="46" t="s">
        <v>59</v>
      </c>
      <c r="AQ142" s="46" t="s">
        <v>9</v>
      </c>
      <c r="AR142" s="46" t="s">
        <v>9</v>
      </c>
      <c r="AS142" s="46" t="s">
        <v>9</v>
      </c>
      <c r="AT142" s="46" t="s">
        <v>59</v>
      </c>
      <c r="AU142" s="46" t="s">
        <v>9</v>
      </c>
      <c r="AV142" s="46" t="s">
        <v>9</v>
      </c>
      <c r="AW142" s="46" t="s">
        <v>9</v>
      </c>
      <c r="AX142" s="46" t="s">
        <v>59</v>
      </c>
      <c r="AY142" s="46" t="s">
        <v>9</v>
      </c>
    </row>
    <row r="143" spans="1:51" x14ac:dyDescent="0.5">
      <c r="A143" s="46" t="s">
        <v>340</v>
      </c>
      <c r="B143" s="46" t="s">
        <v>341</v>
      </c>
      <c r="C143" s="46" t="s">
        <v>68</v>
      </c>
      <c r="D143" s="46" t="s">
        <v>95</v>
      </c>
      <c r="E143" s="46" t="s">
        <v>116</v>
      </c>
      <c r="F143" s="46" t="s">
        <v>152</v>
      </c>
      <c r="G143" s="46" t="s">
        <v>9</v>
      </c>
      <c r="H143" s="46" t="s">
        <v>9</v>
      </c>
      <c r="I143" s="46" t="s">
        <v>9</v>
      </c>
      <c r="J143">
        <v>7</v>
      </c>
      <c r="K143" s="46" t="s">
        <v>65</v>
      </c>
      <c r="L143">
        <v>2</v>
      </c>
      <c r="M143">
        <v>164</v>
      </c>
      <c r="N143" s="46" t="s">
        <v>9</v>
      </c>
      <c r="O143" s="46" t="s">
        <v>9</v>
      </c>
      <c r="P143" s="46" t="s">
        <v>59</v>
      </c>
      <c r="R143">
        <v>3</v>
      </c>
      <c r="V143" s="46" t="s">
        <v>9</v>
      </c>
      <c r="X143" s="46" t="s">
        <v>9</v>
      </c>
      <c r="Y143" s="46" t="s">
        <v>9</v>
      </c>
      <c r="Z143">
        <v>3</v>
      </c>
      <c r="AA143" s="46" t="s">
        <v>9</v>
      </c>
      <c r="AB143" s="46" t="s">
        <v>9</v>
      </c>
      <c r="AC143" s="46" t="s">
        <v>9</v>
      </c>
      <c r="AD143" s="46" t="s">
        <v>59</v>
      </c>
      <c r="AE143" s="46" t="s">
        <v>9</v>
      </c>
      <c r="AF143" s="46" t="s">
        <v>9</v>
      </c>
      <c r="AG143" s="46" t="s">
        <v>9</v>
      </c>
      <c r="AH143" s="46" t="s">
        <v>59</v>
      </c>
      <c r="AI143" s="46" t="s">
        <v>9</v>
      </c>
      <c r="AJ143" s="46" t="s">
        <v>59</v>
      </c>
      <c r="AK143" s="46" t="s">
        <v>59</v>
      </c>
      <c r="AL143" s="46" t="s">
        <v>9</v>
      </c>
      <c r="AM143" s="46" t="s">
        <v>9</v>
      </c>
      <c r="AN143" s="46" t="s">
        <v>9</v>
      </c>
      <c r="AO143" s="46" t="s">
        <v>9</v>
      </c>
      <c r="AP143" s="46" t="s">
        <v>59</v>
      </c>
      <c r="AQ143" s="46" t="s">
        <v>9</v>
      </c>
      <c r="AR143" s="46" t="s">
        <v>9</v>
      </c>
      <c r="AS143" s="46" t="s">
        <v>9</v>
      </c>
      <c r="AT143" s="46" t="s">
        <v>9</v>
      </c>
      <c r="AU143" s="46" t="s">
        <v>9</v>
      </c>
      <c r="AV143" s="46" t="s">
        <v>9</v>
      </c>
      <c r="AW143" s="46" t="s">
        <v>9</v>
      </c>
      <c r="AX143" s="46" t="s">
        <v>59</v>
      </c>
      <c r="AY143" s="46" t="s">
        <v>9</v>
      </c>
    </row>
    <row r="144" spans="1:51" x14ac:dyDescent="0.5">
      <c r="A144" s="46" t="s">
        <v>344</v>
      </c>
      <c r="B144" s="46" t="s">
        <v>345</v>
      </c>
      <c r="C144" s="46" t="s">
        <v>68</v>
      </c>
      <c r="D144" s="46" t="s">
        <v>95</v>
      </c>
      <c r="E144" s="46" t="s">
        <v>104</v>
      </c>
      <c r="F144" s="46" t="s">
        <v>148</v>
      </c>
      <c r="G144" s="46" t="s">
        <v>9</v>
      </c>
      <c r="H144" s="46" t="s">
        <v>9</v>
      </c>
      <c r="I144" s="46" t="s">
        <v>9</v>
      </c>
      <c r="J144">
        <v>1</v>
      </c>
      <c r="K144" s="46" t="s">
        <v>73</v>
      </c>
      <c r="L144">
        <v>1</v>
      </c>
      <c r="M144">
        <v>252</v>
      </c>
      <c r="N144" s="46" t="s">
        <v>9</v>
      </c>
      <c r="O144" s="46" t="s">
        <v>59</v>
      </c>
      <c r="P144" s="46" t="s">
        <v>9</v>
      </c>
      <c r="V144" s="46" t="s">
        <v>9</v>
      </c>
      <c r="X144" s="46" t="s">
        <v>9</v>
      </c>
      <c r="Y144" s="46" t="s">
        <v>9</v>
      </c>
      <c r="Z144">
        <v>0</v>
      </c>
      <c r="AA144" s="46" t="s">
        <v>9</v>
      </c>
      <c r="AB144" s="46" t="s">
        <v>9</v>
      </c>
      <c r="AC144" s="46" t="s">
        <v>9</v>
      </c>
      <c r="AD144" s="46" t="s">
        <v>9</v>
      </c>
      <c r="AE144" s="46" t="s">
        <v>59</v>
      </c>
      <c r="AF144" s="46" t="s">
        <v>9</v>
      </c>
      <c r="AG144" s="46" t="s">
        <v>9</v>
      </c>
      <c r="AH144" s="46" t="s">
        <v>9</v>
      </c>
      <c r="AI144" s="46" t="s">
        <v>9</v>
      </c>
      <c r="AJ144" s="46" t="s">
        <v>9</v>
      </c>
      <c r="AK144" s="46" t="s">
        <v>9</v>
      </c>
      <c r="AL144" s="46" t="s">
        <v>9</v>
      </c>
      <c r="AM144" s="46" t="s">
        <v>9</v>
      </c>
      <c r="AN144" s="46" t="s">
        <v>9</v>
      </c>
      <c r="AO144" s="46" t="s">
        <v>9</v>
      </c>
      <c r="AP144" s="46" t="s">
        <v>59</v>
      </c>
      <c r="AQ144" s="46" t="s">
        <v>9</v>
      </c>
      <c r="AR144" s="46" t="s">
        <v>9</v>
      </c>
      <c r="AS144" s="46" t="s">
        <v>9</v>
      </c>
      <c r="AT144" s="46" t="s">
        <v>59</v>
      </c>
      <c r="AU144" s="46" t="s">
        <v>59</v>
      </c>
      <c r="AV144" s="46" t="s">
        <v>9</v>
      </c>
      <c r="AW144" s="46" t="s">
        <v>9</v>
      </c>
      <c r="AX144" s="46" t="s">
        <v>9</v>
      </c>
      <c r="AY144" s="46" t="s">
        <v>9</v>
      </c>
    </row>
    <row r="145" spans="1:51" x14ac:dyDescent="0.5">
      <c r="A145" s="46" t="s">
        <v>348</v>
      </c>
      <c r="B145" s="46" t="s">
        <v>349</v>
      </c>
      <c r="C145" s="46" t="s">
        <v>68</v>
      </c>
      <c r="D145" s="46" t="s">
        <v>55</v>
      </c>
      <c r="E145" s="46" t="s">
        <v>104</v>
      </c>
      <c r="F145" s="46" t="s">
        <v>350</v>
      </c>
      <c r="G145" s="46" t="s">
        <v>9</v>
      </c>
      <c r="H145" s="46" t="s">
        <v>9</v>
      </c>
      <c r="I145" s="46" t="s">
        <v>9</v>
      </c>
      <c r="J145">
        <v>4</v>
      </c>
      <c r="K145" s="46" t="s">
        <v>85</v>
      </c>
      <c r="L145">
        <v>2</v>
      </c>
      <c r="M145">
        <v>30</v>
      </c>
      <c r="N145" s="46" t="s">
        <v>59</v>
      </c>
      <c r="O145" s="46" t="s">
        <v>9</v>
      </c>
      <c r="P145" s="46" t="s">
        <v>9</v>
      </c>
      <c r="R145">
        <v>2</v>
      </c>
      <c r="V145" s="46" t="s">
        <v>9</v>
      </c>
      <c r="X145" s="46" t="s">
        <v>9</v>
      </c>
      <c r="Y145" s="46" t="s">
        <v>9</v>
      </c>
      <c r="Z145">
        <v>2</v>
      </c>
      <c r="AA145" s="46" t="s">
        <v>9</v>
      </c>
      <c r="AB145" s="46" t="s">
        <v>9</v>
      </c>
      <c r="AC145" s="46" t="s">
        <v>9</v>
      </c>
      <c r="AD145" s="46" t="s">
        <v>9</v>
      </c>
      <c r="AE145" s="46" t="s">
        <v>9</v>
      </c>
      <c r="AF145" s="46" t="s">
        <v>9</v>
      </c>
      <c r="AG145" s="46" t="s">
        <v>9</v>
      </c>
      <c r="AH145" s="46" t="s">
        <v>59</v>
      </c>
      <c r="AI145" s="46" t="s">
        <v>9</v>
      </c>
      <c r="AJ145" s="46" t="s">
        <v>9</v>
      </c>
      <c r="AK145" s="46" t="s">
        <v>9</v>
      </c>
      <c r="AL145" s="46" t="s">
        <v>9</v>
      </c>
      <c r="AM145" s="46" t="s">
        <v>9</v>
      </c>
      <c r="AN145" s="46" t="s">
        <v>9</v>
      </c>
      <c r="AO145" s="46" t="s">
        <v>59</v>
      </c>
      <c r="AP145" s="46" t="s">
        <v>9</v>
      </c>
      <c r="AQ145" s="46" t="s">
        <v>9</v>
      </c>
      <c r="AR145" s="46" t="s">
        <v>9</v>
      </c>
      <c r="AS145" s="46" t="s">
        <v>59</v>
      </c>
      <c r="AT145" s="46" t="s">
        <v>9</v>
      </c>
      <c r="AU145" s="46" t="s">
        <v>9</v>
      </c>
      <c r="AV145" s="46" t="s">
        <v>9</v>
      </c>
      <c r="AW145" s="46" t="s">
        <v>9</v>
      </c>
      <c r="AX145" s="46" t="s">
        <v>9</v>
      </c>
      <c r="AY145" s="46" t="s">
        <v>59</v>
      </c>
    </row>
    <row r="146" spans="1:51" x14ac:dyDescent="0.5">
      <c r="A146" s="46" t="s">
        <v>601</v>
      </c>
      <c r="B146" s="46" t="s">
        <v>602</v>
      </c>
      <c r="C146" s="46" t="s">
        <v>1241</v>
      </c>
      <c r="D146" s="46" t="s">
        <v>55</v>
      </c>
      <c r="E146" s="46" t="s">
        <v>131</v>
      </c>
      <c r="F146" s="46" t="s">
        <v>603</v>
      </c>
      <c r="G146" s="46" t="s">
        <v>9</v>
      </c>
      <c r="H146" s="46" t="s">
        <v>9</v>
      </c>
      <c r="I146" s="46" t="s">
        <v>9</v>
      </c>
      <c r="J146">
        <v>7</v>
      </c>
      <c r="K146" s="46" t="s">
        <v>97</v>
      </c>
      <c r="L146">
        <v>2</v>
      </c>
      <c r="M146">
        <v>30</v>
      </c>
      <c r="N146" s="46" t="s">
        <v>59</v>
      </c>
      <c r="O146" s="46" t="s">
        <v>9</v>
      </c>
      <c r="P146" s="46" t="s">
        <v>9</v>
      </c>
      <c r="Q146">
        <v>1</v>
      </c>
      <c r="T146">
        <v>2</v>
      </c>
      <c r="V146" s="46" t="s">
        <v>9</v>
      </c>
      <c r="X146" s="46" t="s">
        <v>9</v>
      </c>
      <c r="Y146" s="46" t="s">
        <v>9</v>
      </c>
      <c r="Z146">
        <v>3</v>
      </c>
      <c r="AA146" s="46" t="s">
        <v>9</v>
      </c>
      <c r="AB146" s="46" t="s">
        <v>9</v>
      </c>
      <c r="AC146" s="46" t="s">
        <v>9</v>
      </c>
      <c r="AD146" s="46" t="s">
        <v>9</v>
      </c>
      <c r="AE146" s="46" t="s">
        <v>9</v>
      </c>
      <c r="AF146" s="46" t="s">
        <v>9</v>
      </c>
      <c r="AG146" s="46" t="s">
        <v>9</v>
      </c>
      <c r="AH146" s="46" t="s">
        <v>9</v>
      </c>
      <c r="AI146" s="46" t="s">
        <v>9</v>
      </c>
      <c r="AJ146" s="46" t="s">
        <v>59</v>
      </c>
      <c r="AK146" s="46" t="s">
        <v>59</v>
      </c>
      <c r="AL146" s="46" t="s">
        <v>9</v>
      </c>
      <c r="AM146" s="46" t="s">
        <v>9</v>
      </c>
      <c r="AN146" s="46" t="s">
        <v>9</v>
      </c>
      <c r="AO146" s="46" t="s">
        <v>59</v>
      </c>
      <c r="AP146" s="46" t="s">
        <v>9</v>
      </c>
      <c r="AQ146" s="46" t="s">
        <v>59</v>
      </c>
      <c r="AR146" s="46" t="s">
        <v>9</v>
      </c>
      <c r="AS146" s="46" t="s">
        <v>59</v>
      </c>
      <c r="AT146" s="46" t="s">
        <v>59</v>
      </c>
      <c r="AU146" s="46" t="s">
        <v>9</v>
      </c>
      <c r="AV146" s="46" t="s">
        <v>9</v>
      </c>
      <c r="AW146" s="46" t="s">
        <v>59</v>
      </c>
      <c r="AX146" s="46" t="s">
        <v>9</v>
      </c>
      <c r="AY146" s="46" t="s">
        <v>59</v>
      </c>
    </row>
    <row r="147" spans="1:51" x14ac:dyDescent="0.5">
      <c r="A147" s="46" t="s">
        <v>354</v>
      </c>
      <c r="B147" s="46" t="s">
        <v>355</v>
      </c>
      <c r="C147" s="46" t="s">
        <v>68</v>
      </c>
      <c r="D147" s="46" t="s">
        <v>95</v>
      </c>
      <c r="E147" s="46" t="s">
        <v>10</v>
      </c>
      <c r="F147" s="46" t="s">
        <v>356</v>
      </c>
      <c r="G147" s="46" t="s">
        <v>9</v>
      </c>
      <c r="H147" s="46" t="s">
        <v>59</v>
      </c>
      <c r="I147" s="46" t="s">
        <v>9</v>
      </c>
      <c r="J147">
        <v>3</v>
      </c>
      <c r="K147" s="46" t="s">
        <v>73</v>
      </c>
      <c r="L147">
        <v>2</v>
      </c>
      <c r="M147">
        <v>99</v>
      </c>
      <c r="N147" s="46" t="s">
        <v>9</v>
      </c>
      <c r="O147" s="46" t="s">
        <v>59</v>
      </c>
      <c r="P147" s="46" t="s">
        <v>59</v>
      </c>
      <c r="Q147">
        <v>1</v>
      </c>
      <c r="V147" s="46" t="s">
        <v>9</v>
      </c>
      <c r="W147">
        <v>2</v>
      </c>
      <c r="X147" s="46" t="s">
        <v>9</v>
      </c>
      <c r="Y147" s="46" t="s">
        <v>9</v>
      </c>
      <c r="Z147">
        <v>3</v>
      </c>
      <c r="AA147" s="46" t="s">
        <v>9</v>
      </c>
      <c r="AB147" s="46" t="s">
        <v>9</v>
      </c>
      <c r="AC147" s="46" t="s">
        <v>9</v>
      </c>
      <c r="AD147" s="46" t="s">
        <v>9</v>
      </c>
      <c r="AE147" s="46" t="s">
        <v>59</v>
      </c>
      <c r="AF147" s="46" t="s">
        <v>59</v>
      </c>
      <c r="AG147" s="46" t="s">
        <v>59</v>
      </c>
      <c r="AH147" s="46" t="s">
        <v>9</v>
      </c>
      <c r="AI147" s="46" t="s">
        <v>59</v>
      </c>
      <c r="AJ147" s="46" t="s">
        <v>59</v>
      </c>
      <c r="AK147" s="46" t="s">
        <v>9</v>
      </c>
      <c r="AL147" s="46" t="s">
        <v>9</v>
      </c>
      <c r="AM147" s="46" t="s">
        <v>9</v>
      </c>
      <c r="AN147" s="46" t="s">
        <v>9</v>
      </c>
      <c r="AO147" s="46" t="s">
        <v>9</v>
      </c>
      <c r="AP147" s="46" t="s">
        <v>59</v>
      </c>
      <c r="AQ147" s="46" t="s">
        <v>9</v>
      </c>
      <c r="AR147" s="46" t="s">
        <v>59</v>
      </c>
      <c r="AS147" s="46" t="s">
        <v>9</v>
      </c>
      <c r="AT147" s="46" t="s">
        <v>59</v>
      </c>
      <c r="AU147" s="46" t="s">
        <v>9</v>
      </c>
      <c r="AV147" s="46" t="s">
        <v>9</v>
      </c>
      <c r="AW147" s="46" t="s">
        <v>9</v>
      </c>
      <c r="AX147" s="46" t="s">
        <v>9</v>
      </c>
      <c r="AY147" s="46" t="s">
        <v>9</v>
      </c>
    </row>
    <row r="148" spans="1:51" x14ac:dyDescent="0.5">
      <c r="A148" s="46" t="s">
        <v>604</v>
      </c>
      <c r="B148" s="46" t="s">
        <v>605</v>
      </c>
      <c r="C148" s="46" t="s">
        <v>1241</v>
      </c>
      <c r="D148" s="46" t="s">
        <v>55</v>
      </c>
      <c r="E148" s="46" t="s">
        <v>116</v>
      </c>
      <c r="F148" s="46" t="s">
        <v>606</v>
      </c>
      <c r="G148" s="46" t="s">
        <v>9</v>
      </c>
      <c r="H148" s="46" t="s">
        <v>9</v>
      </c>
      <c r="I148" s="46" t="s">
        <v>9</v>
      </c>
      <c r="J148">
        <v>5</v>
      </c>
      <c r="K148" s="46" t="s">
        <v>58</v>
      </c>
      <c r="L148">
        <v>4</v>
      </c>
      <c r="M148">
        <v>61</v>
      </c>
      <c r="N148" s="46" t="s">
        <v>9</v>
      </c>
      <c r="O148" s="46" t="s">
        <v>9</v>
      </c>
      <c r="P148" s="46" t="s">
        <v>59</v>
      </c>
      <c r="Q148">
        <v>1</v>
      </c>
      <c r="S148">
        <v>1</v>
      </c>
      <c r="V148" s="46" t="s">
        <v>9</v>
      </c>
      <c r="X148" s="46" t="s">
        <v>9</v>
      </c>
      <c r="Y148" s="46" t="s">
        <v>9</v>
      </c>
      <c r="Z148">
        <v>2</v>
      </c>
      <c r="AA148" s="46" t="s">
        <v>9</v>
      </c>
      <c r="AB148" s="46" t="s">
        <v>9</v>
      </c>
      <c r="AC148" s="46" t="s">
        <v>9</v>
      </c>
      <c r="AD148" s="46" t="s">
        <v>9</v>
      </c>
      <c r="AE148" s="46" t="s">
        <v>9</v>
      </c>
      <c r="AF148" s="46" t="s">
        <v>9</v>
      </c>
      <c r="AG148" s="46" t="s">
        <v>9</v>
      </c>
      <c r="AH148" s="46" t="s">
        <v>9</v>
      </c>
      <c r="AI148" s="46" t="s">
        <v>9</v>
      </c>
      <c r="AJ148" s="46" t="s">
        <v>9</v>
      </c>
      <c r="AK148" s="46" t="s">
        <v>9</v>
      </c>
      <c r="AL148" s="46" t="s">
        <v>9</v>
      </c>
      <c r="AM148" s="46" t="s">
        <v>59</v>
      </c>
      <c r="AN148" s="46" t="s">
        <v>9</v>
      </c>
      <c r="AO148" s="46" t="s">
        <v>9</v>
      </c>
      <c r="AP148" s="46" t="s">
        <v>9</v>
      </c>
      <c r="AQ148" s="46" t="s">
        <v>59</v>
      </c>
      <c r="AR148" s="46" t="s">
        <v>9</v>
      </c>
      <c r="AS148" s="46" t="s">
        <v>9</v>
      </c>
      <c r="AT148" s="46" t="s">
        <v>9</v>
      </c>
      <c r="AU148" s="46" t="s">
        <v>9</v>
      </c>
      <c r="AV148" s="46" t="s">
        <v>9</v>
      </c>
      <c r="AW148" s="46" t="s">
        <v>9</v>
      </c>
      <c r="AX148" s="46" t="s">
        <v>59</v>
      </c>
      <c r="AY148" s="46" t="s">
        <v>9</v>
      </c>
    </row>
    <row r="149" spans="1:51" x14ac:dyDescent="0.5">
      <c r="A149" s="46" t="s">
        <v>607</v>
      </c>
      <c r="B149" s="46" t="s">
        <v>608</v>
      </c>
      <c r="C149" s="46" t="s">
        <v>1241</v>
      </c>
      <c r="D149" s="46" t="s">
        <v>9</v>
      </c>
      <c r="E149" s="46" t="s">
        <v>9</v>
      </c>
      <c r="F149" s="46" t="s">
        <v>9</v>
      </c>
      <c r="G149" s="46" t="s">
        <v>9</v>
      </c>
      <c r="H149" s="46" t="s">
        <v>9</v>
      </c>
      <c r="I149" s="46" t="s">
        <v>9</v>
      </c>
      <c r="J149">
        <v>7</v>
      </c>
      <c r="K149" s="46" t="s">
        <v>85</v>
      </c>
      <c r="L149">
        <v>3</v>
      </c>
      <c r="M149">
        <v>18</v>
      </c>
      <c r="N149" s="46" t="s">
        <v>59</v>
      </c>
      <c r="O149" s="46" t="s">
        <v>9</v>
      </c>
      <c r="P149" s="46" t="s">
        <v>9</v>
      </c>
      <c r="Q149">
        <v>2</v>
      </c>
      <c r="V149" s="46" t="s">
        <v>9</v>
      </c>
      <c r="X149" s="46" t="s">
        <v>9</v>
      </c>
      <c r="Y149" s="46" t="s">
        <v>9</v>
      </c>
      <c r="Z149">
        <v>2</v>
      </c>
      <c r="AA149" s="46" t="s">
        <v>9</v>
      </c>
      <c r="AB149" s="46" t="s">
        <v>9</v>
      </c>
      <c r="AC149" s="46" t="s">
        <v>9</v>
      </c>
      <c r="AD149" s="46" t="s">
        <v>9</v>
      </c>
      <c r="AE149" s="46" t="s">
        <v>9</v>
      </c>
      <c r="AF149" s="46" t="s">
        <v>9</v>
      </c>
      <c r="AG149" s="46" t="s">
        <v>9</v>
      </c>
      <c r="AH149" s="46" t="s">
        <v>9</v>
      </c>
      <c r="AI149" s="46" t="s">
        <v>9</v>
      </c>
      <c r="AJ149" s="46" t="s">
        <v>9</v>
      </c>
      <c r="AK149" s="46" t="s">
        <v>9</v>
      </c>
      <c r="AL149" s="46" t="s">
        <v>9</v>
      </c>
      <c r="AM149" s="46" t="s">
        <v>9</v>
      </c>
      <c r="AN149" s="46" t="s">
        <v>59</v>
      </c>
      <c r="AO149" s="46" t="s">
        <v>59</v>
      </c>
      <c r="AP149" s="46" t="s">
        <v>9</v>
      </c>
      <c r="AQ149" s="46" t="s">
        <v>9</v>
      </c>
      <c r="AR149" s="46" t="s">
        <v>9</v>
      </c>
      <c r="AS149" s="46" t="s">
        <v>59</v>
      </c>
      <c r="AT149" s="46" t="s">
        <v>9</v>
      </c>
      <c r="AU149" s="46" t="s">
        <v>9</v>
      </c>
      <c r="AV149" s="46" t="s">
        <v>9</v>
      </c>
      <c r="AW149" s="46" t="s">
        <v>9</v>
      </c>
      <c r="AX149" s="46" t="s">
        <v>9</v>
      </c>
      <c r="AY149" s="46" t="s">
        <v>59</v>
      </c>
    </row>
    <row r="150" spans="1:51" x14ac:dyDescent="0.5">
      <c r="A150" s="46" t="s">
        <v>609</v>
      </c>
      <c r="B150" s="46" t="s">
        <v>610</v>
      </c>
      <c r="C150" s="46" t="s">
        <v>1241</v>
      </c>
      <c r="D150" s="46" t="s">
        <v>62</v>
      </c>
      <c r="E150" s="46" t="s">
        <v>10</v>
      </c>
      <c r="F150" s="46" t="s">
        <v>611</v>
      </c>
      <c r="G150" s="46" t="s">
        <v>9</v>
      </c>
      <c r="H150" s="46" t="s">
        <v>59</v>
      </c>
      <c r="I150" s="46" t="s">
        <v>9</v>
      </c>
      <c r="J150">
        <v>5</v>
      </c>
      <c r="K150" s="46" t="s">
        <v>65</v>
      </c>
      <c r="L150">
        <v>4</v>
      </c>
      <c r="M150">
        <v>30</v>
      </c>
      <c r="N150" s="46" t="s">
        <v>9</v>
      </c>
      <c r="O150" s="46" t="s">
        <v>59</v>
      </c>
      <c r="P150" s="46" t="s">
        <v>9</v>
      </c>
      <c r="Q150">
        <v>1</v>
      </c>
      <c r="R150">
        <v>1</v>
      </c>
      <c r="V150" s="46" t="s">
        <v>9</v>
      </c>
      <c r="X150" s="46" t="s">
        <v>9</v>
      </c>
      <c r="Y150" s="46" t="s">
        <v>9</v>
      </c>
      <c r="Z150">
        <v>2</v>
      </c>
      <c r="AA150" s="46" t="s">
        <v>9</v>
      </c>
      <c r="AB150" s="46" t="s">
        <v>9</v>
      </c>
      <c r="AC150" s="46" t="s">
        <v>9</v>
      </c>
      <c r="AD150" s="46" t="s">
        <v>9</v>
      </c>
      <c r="AE150" s="46" t="s">
        <v>9</v>
      </c>
      <c r="AF150" s="46" t="s">
        <v>9</v>
      </c>
      <c r="AG150" s="46" t="s">
        <v>59</v>
      </c>
      <c r="AH150" s="46" t="s">
        <v>59</v>
      </c>
      <c r="AI150" s="46" t="s">
        <v>59</v>
      </c>
      <c r="AJ150" s="46" t="s">
        <v>9</v>
      </c>
      <c r="AK150" s="46" t="s">
        <v>59</v>
      </c>
      <c r="AL150" s="46" t="s">
        <v>9</v>
      </c>
      <c r="AM150" s="46" t="s">
        <v>9</v>
      </c>
      <c r="AN150" s="46" t="s">
        <v>9</v>
      </c>
      <c r="AO150" s="46" t="s">
        <v>9</v>
      </c>
      <c r="AP150" s="46" t="s">
        <v>9</v>
      </c>
      <c r="AQ150" s="46" t="s">
        <v>9</v>
      </c>
      <c r="AR150" s="46" t="s">
        <v>9</v>
      </c>
      <c r="AS150" s="46" t="s">
        <v>59</v>
      </c>
      <c r="AT150" s="46" t="s">
        <v>9</v>
      </c>
      <c r="AU150" s="46" t="s">
        <v>59</v>
      </c>
      <c r="AV150" s="46" t="s">
        <v>9</v>
      </c>
      <c r="AW150" s="46" t="s">
        <v>9</v>
      </c>
      <c r="AX150" s="46" t="s">
        <v>9</v>
      </c>
      <c r="AY150" s="46" t="s">
        <v>9</v>
      </c>
    </row>
    <row r="151" spans="1:51" x14ac:dyDescent="0.5">
      <c r="A151" s="46" t="s">
        <v>612</v>
      </c>
      <c r="B151" s="46" t="s">
        <v>613</v>
      </c>
      <c r="C151" s="46" t="s">
        <v>1241</v>
      </c>
      <c r="D151" s="46" t="s">
        <v>55</v>
      </c>
      <c r="E151" s="46" t="s">
        <v>10</v>
      </c>
      <c r="F151" s="46" t="s">
        <v>76</v>
      </c>
      <c r="G151" s="46" t="s">
        <v>9</v>
      </c>
      <c r="H151" s="46" t="s">
        <v>59</v>
      </c>
      <c r="I151" s="46" t="s">
        <v>9</v>
      </c>
      <c r="J151">
        <v>3</v>
      </c>
      <c r="K151" s="46" t="s">
        <v>85</v>
      </c>
      <c r="L151">
        <v>6</v>
      </c>
      <c r="M151">
        <v>25</v>
      </c>
      <c r="N151" s="46" t="s">
        <v>59</v>
      </c>
      <c r="O151" s="46" t="s">
        <v>59</v>
      </c>
      <c r="P151" s="46" t="s">
        <v>59</v>
      </c>
      <c r="R151">
        <v>1</v>
      </c>
      <c r="T151">
        <v>1</v>
      </c>
      <c r="V151" s="46" t="s">
        <v>9</v>
      </c>
      <c r="X151" s="46" t="s">
        <v>9</v>
      </c>
      <c r="Y151" s="46" t="s">
        <v>9</v>
      </c>
      <c r="Z151">
        <v>2</v>
      </c>
      <c r="AA151" s="46" t="s">
        <v>9</v>
      </c>
      <c r="AB151" s="46" t="s">
        <v>9</v>
      </c>
      <c r="AC151" s="46" t="s">
        <v>9</v>
      </c>
      <c r="AD151" s="46" t="s">
        <v>9</v>
      </c>
      <c r="AE151" s="46" t="s">
        <v>59</v>
      </c>
      <c r="AF151" s="46" t="s">
        <v>59</v>
      </c>
      <c r="AG151" s="46" t="s">
        <v>59</v>
      </c>
      <c r="AH151" s="46" t="s">
        <v>59</v>
      </c>
      <c r="AI151" s="46" t="s">
        <v>59</v>
      </c>
      <c r="AJ151" s="46" t="s">
        <v>9</v>
      </c>
      <c r="AK151" s="46" t="s">
        <v>9</v>
      </c>
      <c r="AL151" s="46" t="s">
        <v>9</v>
      </c>
      <c r="AM151" s="46" t="s">
        <v>9</v>
      </c>
      <c r="AN151" s="46" t="s">
        <v>9</v>
      </c>
      <c r="AO151" s="46" t="s">
        <v>9</v>
      </c>
      <c r="AP151" s="46" t="s">
        <v>9</v>
      </c>
      <c r="AQ151" s="46" t="s">
        <v>9</v>
      </c>
      <c r="AR151" s="46" t="s">
        <v>9</v>
      </c>
      <c r="AS151" s="46" t="s">
        <v>59</v>
      </c>
      <c r="AT151" s="46" t="s">
        <v>9</v>
      </c>
      <c r="AU151" s="46" t="s">
        <v>9</v>
      </c>
      <c r="AV151" s="46" t="s">
        <v>9</v>
      </c>
      <c r="AW151" s="46" t="s">
        <v>59</v>
      </c>
      <c r="AX151" s="46" t="s">
        <v>9</v>
      </c>
      <c r="AY151" s="46" t="s">
        <v>59</v>
      </c>
    </row>
    <row r="152" spans="1:51" x14ac:dyDescent="0.5">
      <c r="A152" s="46" t="s">
        <v>359</v>
      </c>
      <c r="B152" s="46" t="s">
        <v>360</v>
      </c>
      <c r="C152" s="46" t="s">
        <v>68</v>
      </c>
      <c r="D152" s="46" t="s">
        <v>95</v>
      </c>
      <c r="E152" s="46" t="s">
        <v>10</v>
      </c>
      <c r="F152" s="46" t="s">
        <v>361</v>
      </c>
      <c r="G152" s="46" t="s">
        <v>9</v>
      </c>
      <c r="H152" s="46" t="s">
        <v>59</v>
      </c>
      <c r="I152" s="46" t="s">
        <v>9</v>
      </c>
      <c r="J152">
        <v>6</v>
      </c>
      <c r="K152" s="46" t="s">
        <v>58</v>
      </c>
      <c r="L152">
        <v>5</v>
      </c>
      <c r="M152">
        <v>22</v>
      </c>
      <c r="N152" s="46" t="s">
        <v>9</v>
      </c>
      <c r="O152" s="46" t="s">
        <v>59</v>
      </c>
      <c r="P152" s="46" t="s">
        <v>9</v>
      </c>
      <c r="R152">
        <v>1</v>
      </c>
      <c r="T152">
        <v>1</v>
      </c>
      <c r="V152" s="46" t="s">
        <v>9</v>
      </c>
      <c r="X152" s="46" t="s">
        <v>9</v>
      </c>
      <c r="Y152" s="46" t="s">
        <v>9</v>
      </c>
      <c r="Z152">
        <v>2</v>
      </c>
      <c r="AA152" s="46" t="s">
        <v>9</v>
      </c>
      <c r="AB152" s="46" t="s">
        <v>9</v>
      </c>
      <c r="AC152" s="46" t="s">
        <v>9</v>
      </c>
      <c r="AD152" s="46" t="s">
        <v>9</v>
      </c>
      <c r="AE152" s="46" t="s">
        <v>9</v>
      </c>
      <c r="AF152" s="46" t="s">
        <v>9</v>
      </c>
      <c r="AG152" s="46" t="s">
        <v>59</v>
      </c>
      <c r="AH152" s="46" t="s">
        <v>59</v>
      </c>
      <c r="AI152" s="46" t="s">
        <v>59</v>
      </c>
      <c r="AJ152" s="46" t="s">
        <v>9</v>
      </c>
      <c r="AK152" s="46" t="s">
        <v>9</v>
      </c>
      <c r="AL152" s="46" t="s">
        <v>9</v>
      </c>
      <c r="AM152" s="46" t="s">
        <v>9</v>
      </c>
      <c r="AN152" s="46" t="s">
        <v>9</v>
      </c>
      <c r="AO152" s="46" t="s">
        <v>9</v>
      </c>
      <c r="AP152" s="46" t="s">
        <v>9</v>
      </c>
      <c r="AQ152" s="46" t="s">
        <v>59</v>
      </c>
      <c r="AR152" s="46" t="s">
        <v>9</v>
      </c>
      <c r="AS152" s="46" t="s">
        <v>59</v>
      </c>
      <c r="AT152" s="46" t="s">
        <v>9</v>
      </c>
      <c r="AU152" s="46" t="s">
        <v>59</v>
      </c>
      <c r="AV152" s="46" t="s">
        <v>9</v>
      </c>
      <c r="AW152" s="46" t="s">
        <v>59</v>
      </c>
      <c r="AX152" s="46" t="s">
        <v>9</v>
      </c>
      <c r="AY152" s="46" t="s">
        <v>9</v>
      </c>
    </row>
    <row r="153" spans="1:51" x14ac:dyDescent="0.5">
      <c r="A153" s="46" t="s">
        <v>614</v>
      </c>
      <c r="B153" s="46" t="s">
        <v>615</v>
      </c>
      <c r="C153" s="46" t="s">
        <v>1241</v>
      </c>
      <c r="D153" s="46" t="s">
        <v>83</v>
      </c>
      <c r="E153" s="46" t="s">
        <v>116</v>
      </c>
      <c r="F153" s="46" t="s">
        <v>616</v>
      </c>
      <c r="G153" s="46" t="s">
        <v>9</v>
      </c>
      <c r="H153" s="46" t="s">
        <v>9</v>
      </c>
      <c r="I153" s="46" t="s">
        <v>9</v>
      </c>
      <c r="J153">
        <v>1</v>
      </c>
      <c r="K153" s="46" t="s">
        <v>58</v>
      </c>
      <c r="L153">
        <v>5</v>
      </c>
      <c r="M153">
        <v>15</v>
      </c>
      <c r="N153" s="46" t="s">
        <v>59</v>
      </c>
      <c r="O153" s="46" t="s">
        <v>59</v>
      </c>
      <c r="P153" s="46" t="s">
        <v>9</v>
      </c>
      <c r="Q153">
        <v>1</v>
      </c>
      <c r="V153" s="46" t="s">
        <v>9</v>
      </c>
      <c r="X153" s="46" t="s">
        <v>9</v>
      </c>
      <c r="Y153" s="46" t="s">
        <v>9</v>
      </c>
      <c r="Z153">
        <v>1</v>
      </c>
      <c r="AA153" s="46" t="s">
        <v>9</v>
      </c>
      <c r="AB153" s="46" t="s">
        <v>9</v>
      </c>
      <c r="AC153" s="46" t="s">
        <v>9</v>
      </c>
      <c r="AD153" s="46" t="s">
        <v>9</v>
      </c>
      <c r="AE153" s="46" t="s">
        <v>59</v>
      </c>
      <c r="AF153" s="46" t="s">
        <v>59</v>
      </c>
      <c r="AG153" s="46" t="s">
        <v>9</v>
      </c>
      <c r="AH153" s="46" t="s">
        <v>9</v>
      </c>
      <c r="AI153" s="46" t="s">
        <v>9</v>
      </c>
      <c r="AJ153" s="46" t="s">
        <v>9</v>
      </c>
      <c r="AK153" s="46" t="s">
        <v>9</v>
      </c>
      <c r="AL153" s="46" t="s">
        <v>9</v>
      </c>
      <c r="AM153" s="46" t="s">
        <v>9</v>
      </c>
      <c r="AN153" s="46" t="s">
        <v>59</v>
      </c>
      <c r="AO153" s="46" t="s">
        <v>9</v>
      </c>
      <c r="AP153" s="46" t="s">
        <v>9</v>
      </c>
      <c r="AQ153" s="46" t="s">
        <v>59</v>
      </c>
      <c r="AR153" s="46" t="s">
        <v>9</v>
      </c>
      <c r="AS153" s="46" t="s">
        <v>59</v>
      </c>
      <c r="AT153" s="46" t="s">
        <v>9</v>
      </c>
      <c r="AU153" s="46" t="s">
        <v>9</v>
      </c>
      <c r="AV153" s="46" t="s">
        <v>9</v>
      </c>
      <c r="AW153" s="46" t="s">
        <v>9</v>
      </c>
      <c r="AX153" s="46" t="s">
        <v>9</v>
      </c>
      <c r="AY153" s="46" t="s">
        <v>9</v>
      </c>
    </row>
    <row r="154" spans="1:51" x14ac:dyDescent="0.5">
      <c r="A154" s="46" t="s">
        <v>617</v>
      </c>
      <c r="B154" s="46" t="s">
        <v>618</v>
      </c>
      <c r="C154" s="46" t="s">
        <v>1241</v>
      </c>
      <c r="D154" s="46" t="s">
        <v>83</v>
      </c>
      <c r="E154" s="46" t="s">
        <v>63</v>
      </c>
      <c r="F154" s="46" t="s">
        <v>619</v>
      </c>
      <c r="G154" s="46" t="s">
        <v>9</v>
      </c>
      <c r="H154" s="46" t="s">
        <v>9</v>
      </c>
      <c r="I154" s="46" t="s">
        <v>9</v>
      </c>
      <c r="J154">
        <v>2</v>
      </c>
      <c r="K154" s="46" t="s">
        <v>73</v>
      </c>
      <c r="L154">
        <v>4</v>
      </c>
      <c r="M154">
        <v>28</v>
      </c>
      <c r="N154" s="46" t="s">
        <v>9</v>
      </c>
      <c r="O154" s="46" t="s">
        <v>59</v>
      </c>
      <c r="P154" s="46" t="s">
        <v>9</v>
      </c>
      <c r="R154">
        <v>2</v>
      </c>
      <c r="V154" s="46" t="s">
        <v>9</v>
      </c>
      <c r="X154" s="46" t="s">
        <v>9</v>
      </c>
      <c r="Y154" s="46" t="s">
        <v>9</v>
      </c>
      <c r="Z154">
        <v>2</v>
      </c>
      <c r="AA154" s="46" t="s">
        <v>9</v>
      </c>
      <c r="AB154" s="46" t="s">
        <v>59</v>
      </c>
      <c r="AC154" s="46" t="s">
        <v>9</v>
      </c>
      <c r="AD154" s="46" t="s">
        <v>9</v>
      </c>
      <c r="AE154" s="46" t="s">
        <v>59</v>
      </c>
      <c r="AF154" s="46" t="s">
        <v>9</v>
      </c>
      <c r="AG154" s="46" t="s">
        <v>9</v>
      </c>
      <c r="AH154" s="46" t="s">
        <v>59</v>
      </c>
      <c r="AI154" s="46" t="s">
        <v>9</v>
      </c>
      <c r="AJ154" s="46" t="s">
        <v>9</v>
      </c>
      <c r="AK154" s="46" t="s">
        <v>9</v>
      </c>
      <c r="AL154" s="46" t="s">
        <v>9</v>
      </c>
      <c r="AM154" s="46" t="s">
        <v>9</v>
      </c>
      <c r="AN154" s="46" t="s">
        <v>9</v>
      </c>
      <c r="AO154" s="46" t="s">
        <v>9</v>
      </c>
      <c r="AP154" s="46" t="s">
        <v>9</v>
      </c>
      <c r="AQ154" s="46" t="s">
        <v>9</v>
      </c>
      <c r="AR154" s="46" t="s">
        <v>9</v>
      </c>
      <c r="AS154" s="46" t="s">
        <v>59</v>
      </c>
      <c r="AT154" s="46" t="s">
        <v>59</v>
      </c>
      <c r="AU154" s="46" t="s">
        <v>59</v>
      </c>
      <c r="AV154" s="46" t="s">
        <v>9</v>
      </c>
      <c r="AW154" s="46" t="s">
        <v>9</v>
      </c>
      <c r="AX154" s="46" t="s">
        <v>9</v>
      </c>
      <c r="AY154" s="46" t="s">
        <v>9</v>
      </c>
    </row>
    <row r="155" spans="1:51" x14ac:dyDescent="0.5">
      <c r="A155" s="46" t="s">
        <v>620</v>
      </c>
      <c r="B155" s="46" t="s">
        <v>621</v>
      </c>
      <c r="C155" s="46" t="s">
        <v>1241</v>
      </c>
      <c r="D155" s="46" t="s">
        <v>55</v>
      </c>
      <c r="E155" s="46" t="s">
        <v>131</v>
      </c>
      <c r="F155" s="46" t="s">
        <v>622</v>
      </c>
      <c r="G155" s="46" t="s">
        <v>9</v>
      </c>
      <c r="H155" s="46" t="s">
        <v>9</v>
      </c>
      <c r="I155" s="46" t="s">
        <v>9</v>
      </c>
      <c r="J155">
        <v>5</v>
      </c>
      <c r="K155" s="46" t="s">
        <v>85</v>
      </c>
      <c r="L155">
        <v>3</v>
      </c>
      <c r="M155">
        <v>20</v>
      </c>
      <c r="N155" s="46" t="s">
        <v>59</v>
      </c>
      <c r="O155" s="46" t="s">
        <v>59</v>
      </c>
      <c r="P155" s="46" t="s">
        <v>9</v>
      </c>
      <c r="Q155">
        <v>1</v>
      </c>
      <c r="R155">
        <v>1</v>
      </c>
      <c r="T155">
        <v>1</v>
      </c>
      <c r="V155" s="46" t="s">
        <v>9</v>
      </c>
      <c r="X155" s="46" t="s">
        <v>9</v>
      </c>
      <c r="Y155" s="46" t="s">
        <v>9</v>
      </c>
      <c r="Z155">
        <v>3</v>
      </c>
      <c r="AA155" s="46" t="s">
        <v>9</v>
      </c>
      <c r="AB155" s="46" t="s">
        <v>9</v>
      </c>
      <c r="AC155" s="46" t="s">
        <v>9</v>
      </c>
      <c r="AD155" s="46" t="s">
        <v>59</v>
      </c>
      <c r="AE155" s="46" t="s">
        <v>9</v>
      </c>
      <c r="AF155" s="46" t="s">
        <v>59</v>
      </c>
      <c r="AG155" s="46" t="s">
        <v>9</v>
      </c>
      <c r="AH155" s="46" t="s">
        <v>59</v>
      </c>
      <c r="AI155" s="46" t="s">
        <v>9</v>
      </c>
      <c r="AJ155" s="46" t="s">
        <v>59</v>
      </c>
      <c r="AK155" s="46" t="s">
        <v>9</v>
      </c>
      <c r="AL155" s="46" t="s">
        <v>9</v>
      </c>
      <c r="AM155" s="46" t="s">
        <v>9</v>
      </c>
      <c r="AN155" s="46" t="s">
        <v>9</v>
      </c>
      <c r="AO155" s="46" t="s">
        <v>9</v>
      </c>
      <c r="AP155" s="46" t="s">
        <v>9</v>
      </c>
      <c r="AQ155" s="46" t="s">
        <v>9</v>
      </c>
      <c r="AR155" s="46" t="s">
        <v>9</v>
      </c>
      <c r="AS155" s="46" t="s">
        <v>59</v>
      </c>
      <c r="AT155" s="46" t="s">
        <v>9</v>
      </c>
      <c r="AU155" s="46" t="s">
        <v>9</v>
      </c>
      <c r="AV155" s="46" t="s">
        <v>9</v>
      </c>
      <c r="AW155" s="46" t="s">
        <v>59</v>
      </c>
      <c r="AX155" s="46" t="s">
        <v>9</v>
      </c>
      <c r="AY155" s="46" t="s">
        <v>59</v>
      </c>
    </row>
    <row r="156" spans="1:51" x14ac:dyDescent="0.5">
      <c r="A156" s="46" t="s">
        <v>623</v>
      </c>
      <c r="B156" s="46" t="s">
        <v>624</v>
      </c>
      <c r="C156" s="46" t="s">
        <v>1241</v>
      </c>
      <c r="D156" s="46" t="s">
        <v>55</v>
      </c>
      <c r="E156" s="46" t="s">
        <v>56</v>
      </c>
      <c r="F156" s="46" t="s">
        <v>369</v>
      </c>
      <c r="G156" s="46" t="s">
        <v>9</v>
      </c>
      <c r="H156" s="46" t="s">
        <v>9</v>
      </c>
      <c r="I156" s="46" t="s">
        <v>9</v>
      </c>
      <c r="J156">
        <v>4</v>
      </c>
      <c r="K156" s="46" t="s">
        <v>58</v>
      </c>
      <c r="L156">
        <v>3</v>
      </c>
      <c r="M156">
        <v>23</v>
      </c>
      <c r="N156" s="46" t="s">
        <v>59</v>
      </c>
      <c r="O156" s="46" t="s">
        <v>9</v>
      </c>
      <c r="P156" s="46" t="s">
        <v>9</v>
      </c>
      <c r="Q156">
        <v>1</v>
      </c>
      <c r="R156">
        <v>1</v>
      </c>
      <c r="V156" s="46" t="s">
        <v>9</v>
      </c>
      <c r="X156" s="46" t="s">
        <v>9</v>
      </c>
      <c r="Y156" s="46" t="s">
        <v>9</v>
      </c>
      <c r="Z156">
        <v>2</v>
      </c>
      <c r="AA156" s="46" t="s">
        <v>9</v>
      </c>
      <c r="AB156" s="46" t="s">
        <v>9</v>
      </c>
      <c r="AC156" s="46" t="s">
        <v>9</v>
      </c>
      <c r="AD156" s="46" t="s">
        <v>9</v>
      </c>
      <c r="AE156" s="46" t="s">
        <v>9</v>
      </c>
      <c r="AF156" s="46" t="s">
        <v>9</v>
      </c>
      <c r="AG156" s="46" t="s">
        <v>9</v>
      </c>
      <c r="AH156" s="46" t="s">
        <v>59</v>
      </c>
      <c r="AI156" s="46" t="s">
        <v>9</v>
      </c>
      <c r="AJ156" s="46" t="s">
        <v>9</v>
      </c>
      <c r="AK156" s="46" t="s">
        <v>9</v>
      </c>
      <c r="AL156" s="46" t="s">
        <v>9</v>
      </c>
      <c r="AM156" s="46" t="s">
        <v>9</v>
      </c>
      <c r="AN156" s="46" t="s">
        <v>9</v>
      </c>
      <c r="AO156" s="46" t="s">
        <v>59</v>
      </c>
      <c r="AP156" s="46" t="s">
        <v>9</v>
      </c>
      <c r="AQ156" s="46" t="s">
        <v>59</v>
      </c>
      <c r="AR156" s="46" t="s">
        <v>9</v>
      </c>
      <c r="AS156" s="46" t="s">
        <v>59</v>
      </c>
      <c r="AT156" s="46" t="s">
        <v>9</v>
      </c>
      <c r="AU156" s="46" t="s">
        <v>9</v>
      </c>
      <c r="AV156" s="46" t="s">
        <v>9</v>
      </c>
      <c r="AW156" s="46" t="s">
        <v>9</v>
      </c>
      <c r="AX156" s="46" t="s">
        <v>9</v>
      </c>
      <c r="AY156" s="46" t="s">
        <v>9</v>
      </c>
    </row>
    <row r="157" spans="1:51" x14ac:dyDescent="0.5">
      <c r="A157" s="46" t="s">
        <v>625</v>
      </c>
      <c r="B157" s="46" t="s">
        <v>626</v>
      </c>
      <c r="C157" s="46" t="s">
        <v>1241</v>
      </c>
      <c r="D157" s="46" t="s">
        <v>55</v>
      </c>
      <c r="E157" s="46" t="s">
        <v>71</v>
      </c>
      <c r="F157" s="46" t="s">
        <v>575</v>
      </c>
      <c r="G157" s="46" t="s">
        <v>9</v>
      </c>
      <c r="H157" s="46" t="s">
        <v>9</v>
      </c>
      <c r="I157" s="46" t="s">
        <v>9</v>
      </c>
      <c r="J157">
        <v>1</v>
      </c>
      <c r="K157" s="46" t="s">
        <v>65</v>
      </c>
      <c r="L157">
        <v>3</v>
      </c>
      <c r="M157">
        <v>46</v>
      </c>
      <c r="N157" s="46" t="s">
        <v>9</v>
      </c>
      <c r="O157" s="46" t="s">
        <v>59</v>
      </c>
      <c r="P157" s="46" t="s">
        <v>59</v>
      </c>
      <c r="Q157">
        <v>1</v>
      </c>
      <c r="R157">
        <v>1</v>
      </c>
      <c r="V157" s="46" t="s">
        <v>9</v>
      </c>
      <c r="X157" s="46" t="s">
        <v>59</v>
      </c>
      <c r="Y157" s="46" t="s">
        <v>9</v>
      </c>
      <c r="Z157">
        <v>1</v>
      </c>
      <c r="AA157" s="46" t="s">
        <v>9</v>
      </c>
      <c r="AB157" s="46" t="s">
        <v>9</v>
      </c>
      <c r="AC157" s="46" t="s">
        <v>9</v>
      </c>
      <c r="AD157" s="46" t="s">
        <v>9</v>
      </c>
      <c r="AE157" s="46" t="s">
        <v>59</v>
      </c>
      <c r="AF157" s="46" t="s">
        <v>59</v>
      </c>
      <c r="AG157" s="46" t="s">
        <v>9</v>
      </c>
      <c r="AH157" s="46" t="s">
        <v>59</v>
      </c>
      <c r="AI157" s="46" t="s">
        <v>9</v>
      </c>
      <c r="AJ157" s="46" t="s">
        <v>9</v>
      </c>
      <c r="AK157" s="46" t="s">
        <v>59</v>
      </c>
      <c r="AL157" s="46" t="s">
        <v>9</v>
      </c>
      <c r="AM157" s="46" t="s">
        <v>9</v>
      </c>
      <c r="AN157" s="46" t="s">
        <v>9</v>
      </c>
      <c r="AO157" s="46" t="s">
        <v>9</v>
      </c>
      <c r="AP157" s="46" t="s">
        <v>9</v>
      </c>
      <c r="AQ157" s="46" t="s">
        <v>9</v>
      </c>
      <c r="AR157" s="46" t="s">
        <v>9</v>
      </c>
      <c r="AS157" s="46" t="s">
        <v>9</v>
      </c>
      <c r="AT157" s="46" t="s">
        <v>9</v>
      </c>
      <c r="AU157" s="46" t="s">
        <v>9</v>
      </c>
      <c r="AV157" s="46" t="s">
        <v>9</v>
      </c>
      <c r="AW157" s="46" t="s">
        <v>9</v>
      </c>
      <c r="AX157" s="46" t="s">
        <v>9</v>
      </c>
      <c r="AY157" s="46" t="s">
        <v>9</v>
      </c>
    </row>
    <row r="158" spans="1:51" x14ac:dyDescent="0.5">
      <c r="A158" s="46" t="s">
        <v>627</v>
      </c>
      <c r="B158" s="46" t="s">
        <v>628</v>
      </c>
      <c r="C158" s="46" t="s">
        <v>1241</v>
      </c>
      <c r="D158" s="46" t="s">
        <v>83</v>
      </c>
      <c r="E158" s="46" t="s">
        <v>116</v>
      </c>
      <c r="F158" s="46" t="s">
        <v>147</v>
      </c>
      <c r="G158" s="46" t="s">
        <v>9</v>
      </c>
      <c r="H158" s="46" t="s">
        <v>9</v>
      </c>
      <c r="I158" s="46" t="s">
        <v>59</v>
      </c>
      <c r="J158">
        <v>4</v>
      </c>
      <c r="K158" s="46" t="s">
        <v>73</v>
      </c>
      <c r="L158">
        <v>6</v>
      </c>
      <c r="M158">
        <v>51</v>
      </c>
      <c r="N158" s="46" t="s">
        <v>9</v>
      </c>
      <c r="O158" s="46" t="s">
        <v>9</v>
      </c>
      <c r="P158" s="46" t="s">
        <v>59</v>
      </c>
      <c r="Q158">
        <v>1</v>
      </c>
      <c r="S158">
        <v>1</v>
      </c>
      <c r="V158" s="46" t="s">
        <v>9</v>
      </c>
      <c r="W158">
        <v>1</v>
      </c>
      <c r="X158" s="46" t="s">
        <v>9</v>
      </c>
      <c r="Y158" s="46" t="s">
        <v>9</v>
      </c>
      <c r="Z158">
        <v>3</v>
      </c>
      <c r="AA158" s="46" t="s">
        <v>9</v>
      </c>
      <c r="AB158" s="46" t="s">
        <v>9</v>
      </c>
      <c r="AC158" s="46" t="s">
        <v>9</v>
      </c>
      <c r="AD158" s="46" t="s">
        <v>9</v>
      </c>
      <c r="AE158" s="46" t="s">
        <v>9</v>
      </c>
      <c r="AF158" s="46" t="s">
        <v>9</v>
      </c>
      <c r="AG158" s="46" t="s">
        <v>9</v>
      </c>
      <c r="AH158" s="46" t="s">
        <v>9</v>
      </c>
      <c r="AI158" s="46" t="s">
        <v>9</v>
      </c>
      <c r="AJ158" s="46" t="s">
        <v>59</v>
      </c>
      <c r="AK158" s="46" t="s">
        <v>9</v>
      </c>
      <c r="AL158" s="46" t="s">
        <v>9</v>
      </c>
      <c r="AM158" s="46" t="s">
        <v>59</v>
      </c>
      <c r="AN158" s="46" t="s">
        <v>9</v>
      </c>
      <c r="AO158" s="46" t="s">
        <v>9</v>
      </c>
      <c r="AP158" s="46" t="s">
        <v>9</v>
      </c>
      <c r="AQ158" s="46" t="s">
        <v>9</v>
      </c>
      <c r="AR158" s="46" t="s">
        <v>59</v>
      </c>
      <c r="AS158" s="46" t="s">
        <v>9</v>
      </c>
      <c r="AT158" s="46" t="s">
        <v>59</v>
      </c>
      <c r="AU158" s="46" t="s">
        <v>9</v>
      </c>
      <c r="AV158" s="46" t="s">
        <v>9</v>
      </c>
      <c r="AW158" s="46" t="s">
        <v>9</v>
      </c>
      <c r="AX158" s="46" t="s">
        <v>59</v>
      </c>
      <c r="AY158" s="46" t="s">
        <v>9</v>
      </c>
    </row>
    <row r="159" spans="1:51" x14ac:dyDescent="0.5">
      <c r="A159" s="46" t="s">
        <v>629</v>
      </c>
      <c r="B159" s="46" t="s">
        <v>630</v>
      </c>
      <c r="C159" s="46" t="s">
        <v>1241</v>
      </c>
      <c r="D159" s="46" t="s">
        <v>55</v>
      </c>
      <c r="E159" s="46" t="s">
        <v>63</v>
      </c>
      <c r="F159" s="46" t="s">
        <v>631</v>
      </c>
      <c r="G159" s="46" t="s">
        <v>9</v>
      </c>
      <c r="H159" s="46" t="s">
        <v>9</v>
      </c>
      <c r="I159" s="46" t="s">
        <v>9</v>
      </c>
      <c r="J159">
        <v>4</v>
      </c>
      <c r="K159" s="46" t="s">
        <v>85</v>
      </c>
      <c r="L159">
        <v>4</v>
      </c>
      <c r="M159">
        <v>23</v>
      </c>
      <c r="N159" s="46" t="s">
        <v>9</v>
      </c>
      <c r="O159" s="46" t="s">
        <v>59</v>
      </c>
      <c r="P159" s="46" t="s">
        <v>9</v>
      </c>
      <c r="Q159">
        <v>1</v>
      </c>
      <c r="R159">
        <v>1</v>
      </c>
      <c r="T159">
        <v>1</v>
      </c>
      <c r="V159" s="46" t="s">
        <v>9</v>
      </c>
      <c r="X159" s="46" t="s">
        <v>9</v>
      </c>
      <c r="Y159" s="46" t="s">
        <v>9</v>
      </c>
      <c r="Z159">
        <v>3</v>
      </c>
      <c r="AA159" s="46" t="s">
        <v>9</v>
      </c>
      <c r="AB159" s="46" t="s">
        <v>9</v>
      </c>
      <c r="AC159" s="46" t="s">
        <v>9</v>
      </c>
      <c r="AD159" s="46" t="s">
        <v>59</v>
      </c>
      <c r="AE159" s="46" t="s">
        <v>9</v>
      </c>
      <c r="AF159" s="46" t="s">
        <v>9</v>
      </c>
      <c r="AG159" s="46" t="s">
        <v>9</v>
      </c>
      <c r="AH159" s="46" t="s">
        <v>59</v>
      </c>
      <c r="AI159" s="46" t="s">
        <v>9</v>
      </c>
      <c r="AJ159" s="46" t="s">
        <v>59</v>
      </c>
      <c r="AK159" s="46" t="s">
        <v>9</v>
      </c>
      <c r="AL159" s="46" t="s">
        <v>9</v>
      </c>
      <c r="AM159" s="46" t="s">
        <v>9</v>
      </c>
      <c r="AN159" s="46" t="s">
        <v>9</v>
      </c>
      <c r="AO159" s="46" t="s">
        <v>9</v>
      </c>
      <c r="AP159" s="46" t="s">
        <v>9</v>
      </c>
      <c r="AQ159" s="46" t="s">
        <v>9</v>
      </c>
      <c r="AR159" s="46" t="s">
        <v>9</v>
      </c>
      <c r="AS159" s="46" t="s">
        <v>59</v>
      </c>
      <c r="AT159" s="46" t="s">
        <v>9</v>
      </c>
      <c r="AU159" s="46" t="s">
        <v>59</v>
      </c>
      <c r="AV159" s="46" t="s">
        <v>9</v>
      </c>
      <c r="AW159" s="46" t="s">
        <v>59</v>
      </c>
      <c r="AX159" s="46" t="s">
        <v>9</v>
      </c>
      <c r="AY159" s="46" t="s">
        <v>59</v>
      </c>
    </row>
    <row r="160" spans="1:51" x14ac:dyDescent="0.5">
      <c r="A160" s="46" t="s">
        <v>365</v>
      </c>
      <c r="B160" s="46" t="s">
        <v>366</v>
      </c>
      <c r="C160" s="46" t="s">
        <v>68</v>
      </c>
      <c r="D160" s="46" t="s">
        <v>95</v>
      </c>
      <c r="E160" s="46" t="s">
        <v>63</v>
      </c>
      <c r="F160" s="46" t="s">
        <v>96</v>
      </c>
      <c r="G160" s="46" t="s">
        <v>9</v>
      </c>
      <c r="H160" s="46" t="s">
        <v>9</v>
      </c>
      <c r="I160" s="46" t="s">
        <v>9</v>
      </c>
      <c r="J160">
        <v>0</v>
      </c>
      <c r="K160" s="46" t="s">
        <v>85</v>
      </c>
      <c r="L160">
        <v>2</v>
      </c>
      <c r="M160">
        <v>18</v>
      </c>
      <c r="N160" s="46" t="s">
        <v>59</v>
      </c>
      <c r="O160" s="46" t="s">
        <v>59</v>
      </c>
      <c r="P160" s="46" t="s">
        <v>9</v>
      </c>
      <c r="Q160">
        <v>1</v>
      </c>
      <c r="T160">
        <v>1</v>
      </c>
      <c r="V160" s="46" t="s">
        <v>9</v>
      </c>
      <c r="X160" s="46" t="s">
        <v>9</v>
      </c>
      <c r="Y160" s="46" t="s">
        <v>9</v>
      </c>
      <c r="Z160">
        <v>2</v>
      </c>
      <c r="AA160" s="46" t="s">
        <v>59</v>
      </c>
      <c r="AB160" s="46" t="s">
        <v>9</v>
      </c>
      <c r="AC160" s="46" t="s">
        <v>9</v>
      </c>
      <c r="AD160" s="46" t="s">
        <v>59</v>
      </c>
      <c r="AE160" s="46" t="s">
        <v>59</v>
      </c>
      <c r="AF160" s="46" t="s">
        <v>59</v>
      </c>
      <c r="AG160" s="46" t="s">
        <v>9</v>
      </c>
      <c r="AH160" s="46" t="s">
        <v>9</v>
      </c>
      <c r="AI160" s="46" t="s">
        <v>9</v>
      </c>
      <c r="AJ160" s="46" t="s">
        <v>9</v>
      </c>
      <c r="AK160" s="46" t="s">
        <v>9</v>
      </c>
      <c r="AL160" s="46" t="s">
        <v>9</v>
      </c>
      <c r="AM160" s="46" t="s">
        <v>9</v>
      </c>
      <c r="AN160" s="46" t="s">
        <v>9</v>
      </c>
      <c r="AO160" s="46" t="s">
        <v>9</v>
      </c>
      <c r="AP160" s="46" t="s">
        <v>9</v>
      </c>
      <c r="AQ160" s="46" t="s">
        <v>9</v>
      </c>
      <c r="AR160" s="46" t="s">
        <v>9</v>
      </c>
      <c r="AS160" s="46" t="s">
        <v>59</v>
      </c>
      <c r="AT160" s="46" t="s">
        <v>9</v>
      </c>
      <c r="AU160" s="46" t="s">
        <v>9</v>
      </c>
      <c r="AV160" s="46" t="s">
        <v>9</v>
      </c>
      <c r="AW160" s="46" t="s">
        <v>59</v>
      </c>
      <c r="AX160" s="46" t="s">
        <v>9</v>
      </c>
      <c r="AY160" s="46" t="s">
        <v>59</v>
      </c>
    </row>
    <row r="161" spans="1:51" x14ac:dyDescent="0.5">
      <c r="A161" s="46" t="s">
        <v>632</v>
      </c>
      <c r="B161" s="46" t="s">
        <v>633</v>
      </c>
      <c r="C161" s="46" t="s">
        <v>1241</v>
      </c>
      <c r="D161" s="46" t="s">
        <v>55</v>
      </c>
      <c r="E161" s="46" t="s">
        <v>116</v>
      </c>
      <c r="F161" s="46" t="s">
        <v>209</v>
      </c>
      <c r="G161" s="46" t="s">
        <v>9</v>
      </c>
      <c r="H161" s="46" t="s">
        <v>9</v>
      </c>
      <c r="I161" s="46" t="s">
        <v>9</v>
      </c>
      <c r="J161">
        <v>3</v>
      </c>
      <c r="K161" s="46" t="s">
        <v>65</v>
      </c>
      <c r="L161">
        <v>2</v>
      </c>
      <c r="M161">
        <v>20</v>
      </c>
      <c r="N161" s="46" t="s">
        <v>59</v>
      </c>
      <c r="O161" s="46" t="s">
        <v>59</v>
      </c>
      <c r="P161" s="46" t="s">
        <v>59</v>
      </c>
      <c r="Q161">
        <v>1</v>
      </c>
      <c r="R161">
        <v>1</v>
      </c>
      <c r="V161" s="46" t="s">
        <v>9</v>
      </c>
      <c r="X161" s="46" t="s">
        <v>9</v>
      </c>
      <c r="Y161" s="46" t="s">
        <v>9</v>
      </c>
      <c r="Z161">
        <v>2</v>
      </c>
      <c r="AA161" s="46" t="s">
        <v>9</v>
      </c>
      <c r="AB161" s="46" t="s">
        <v>9</v>
      </c>
      <c r="AC161" s="46" t="s">
        <v>59</v>
      </c>
      <c r="AD161" s="46" t="s">
        <v>9</v>
      </c>
      <c r="AE161" s="46" t="s">
        <v>59</v>
      </c>
      <c r="AF161" s="46" t="s">
        <v>59</v>
      </c>
      <c r="AG161" s="46" t="s">
        <v>9</v>
      </c>
      <c r="AH161" s="46" t="s">
        <v>59</v>
      </c>
      <c r="AI161" s="46" t="s">
        <v>9</v>
      </c>
      <c r="AJ161" s="46" t="s">
        <v>9</v>
      </c>
      <c r="AK161" s="46" t="s">
        <v>59</v>
      </c>
      <c r="AL161" s="46" t="s">
        <v>9</v>
      </c>
      <c r="AM161" s="46" t="s">
        <v>9</v>
      </c>
      <c r="AN161" s="46" t="s">
        <v>9</v>
      </c>
      <c r="AO161" s="46" t="s">
        <v>9</v>
      </c>
      <c r="AP161" s="46" t="s">
        <v>9</v>
      </c>
      <c r="AQ161" s="46" t="s">
        <v>9</v>
      </c>
      <c r="AR161" s="46" t="s">
        <v>9</v>
      </c>
      <c r="AS161" s="46" t="s">
        <v>59</v>
      </c>
      <c r="AT161" s="46" t="s">
        <v>9</v>
      </c>
      <c r="AU161" s="46" t="s">
        <v>9</v>
      </c>
      <c r="AV161" s="46" t="s">
        <v>9</v>
      </c>
      <c r="AW161" s="46" t="s">
        <v>9</v>
      </c>
      <c r="AX161" s="46" t="s">
        <v>9</v>
      </c>
      <c r="AY161" s="46" t="s">
        <v>9</v>
      </c>
    </row>
    <row r="162" spans="1:51" x14ac:dyDescent="0.5">
      <c r="A162" s="46" t="s">
        <v>370</v>
      </c>
      <c r="B162" s="46" t="s">
        <v>371</v>
      </c>
      <c r="C162" s="46" t="s">
        <v>68</v>
      </c>
      <c r="D162" s="46" t="s">
        <v>83</v>
      </c>
      <c r="E162" s="46" t="s">
        <v>116</v>
      </c>
      <c r="F162" s="46" t="s">
        <v>372</v>
      </c>
      <c r="G162" s="46" t="s">
        <v>9</v>
      </c>
      <c r="H162" s="46" t="s">
        <v>9</v>
      </c>
      <c r="I162" s="46" t="s">
        <v>59</v>
      </c>
      <c r="J162">
        <v>4</v>
      </c>
      <c r="K162" s="46" t="s">
        <v>65</v>
      </c>
      <c r="L162">
        <v>2</v>
      </c>
      <c r="M162">
        <v>110</v>
      </c>
      <c r="N162" s="46" t="s">
        <v>9</v>
      </c>
      <c r="O162" s="46" t="s">
        <v>59</v>
      </c>
      <c r="P162" s="46" t="s">
        <v>9</v>
      </c>
      <c r="Q162">
        <v>1</v>
      </c>
      <c r="R162">
        <v>1</v>
      </c>
      <c r="V162" s="46" t="s">
        <v>9</v>
      </c>
      <c r="X162" s="46" t="s">
        <v>9</v>
      </c>
      <c r="Y162" s="46" t="s">
        <v>9</v>
      </c>
      <c r="Z162">
        <v>2</v>
      </c>
      <c r="AA162" s="46" t="s">
        <v>9</v>
      </c>
      <c r="AB162" s="46" t="s">
        <v>9</v>
      </c>
      <c r="AC162" s="46" t="s">
        <v>9</v>
      </c>
      <c r="AD162" s="46" t="s">
        <v>9</v>
      </c>
      <c r="AE162" s="46" t="s">
        <v>9</v>
      </c>
      <c r="AF162" s="46" t="s">
        <v>9</v>
      </c>
      <c r="AG162" s="46" t="s">
        <v>9</v>
      </c>
      <c r="AH162" s="46" t="s">
        <v>59</v>
      </c>
      <c r="AI162" s="46" t="s">
        <v>9</v>
      </c>
      <c r="AJ162" s="46" t="s">
        <v>9</v>
      </c>
      <c r="AK162" s="46" t="s">
        <v>59</v>
      </c>
      <c r="AL162" s="46" t="s">
        <v>9</v>
      </c>
      <c r="AM162" s="46" t="s">
        <v>9</v>
      </c>
      <c r="AN162" s="46" t="s">
        <v>9</v>
      </c>
      <c r="AO162" s="46" t="s">
        <v>9</v>
      </c>
      <c r="AP162" s="46" t="s">
        <v>59</v>
      </c>
      <c r="AQ162" s="46" t="s">
        <v>9</v>
      </c>
      <c r="AR162" s="46" t="s">
        <v>9</v>
      </c>
      <c r="AS162" s="46" t="s">
        <v>9</v>
      </c>
      <c r="AT162" s="46" t="s">
        <v>9</v>
      </c>
      <c r="AU162" s="46" t="s">
        <v>59</v>
      </c>
      <c r="AV162" s="46" t="s">
        <v>9</v>
      </c>
      <c r="AW162" s="46" t="s">
        <v>9</v>
      </c>
      <c r="AX162" s="46" t="s">
        <v>9</v>
      </c>
      <c r="AY162" s="46" t="s">
        <v>9</v>
      </c>
    </row>
    <row r="163" spans="1:51" x14ac:dyDescent="0.5">
      <c r="A163" s="46" t="s">
        <v>375</v>
      </c>
      <c r="B163" s="46" t="s">
        <v>376</v>
      </c>
      <c r="C163" s="46" t="s">
        <v>68</v>
      </c>
      <c r="D163" s="46" t="s">
        <v>55</v>
      </c>
      <c r="E163" s="46" t="s">
        <v>104</v>
      </c>
      <c r="F163" s="46" t="s">
        <v>377</v>
      </c>
      <c r="G163" s="46" t="s">
        <v>9</v>
      </c>
      <c r="H163" s="46" t="s">
        <v>9</v>
      </c>
      <c r="I163" s="46" t="s">
        <v>9</v>
      </c>
      <c r="J163">
        <v>4</v>
      </c>
      <c r="K163" s="46" t="s">
        <v>58</v>
      </c>
      <c r="L163">
        <v>2</v>
      </c>
      <c r="M163">
        <v>56</v>
      </c>
      <c r="N163" s="46" t="s">
        <v>59</v>
      </c>
      <c r="O163" s="46" t="s">
        <v>59</v>
      </c>
      <c r="P163" s="46" t="s">
        <v>9</v>
      </c>
      <c r="Q163">
        <v>1</v>
      </c>
      <c r="U163">
        <v>1</v>
      </c>
      <c r="V163" s="46" t="s">
        <v>9</v>
      </c>
      <c r="X163" s="46" t="s">
        <v>9</v>
      </c>
      <c r="Y163" s="46" t="s">
        <v>9</v>
      </c>
      <c r="Z163">
        <v>2</v>
      </c>
      <c r="AA163" s="46" t="s">
        <v>9</v>
      </c>
      <c r="AB163" s="46" t="s">
        <v>9</v>
      </c>
      <c r="AC163" s="46" t="s">
        <v>9</v>
      </c>
      <c r="AD163" s="46" t="s">
        <v>9</v>
      </c>
      <c r="AE163" s="46" t="s">
        <v>9</v>
      </c>
      <c r="AF163" s="46" t="s">
        <v>59</v>
      </c>
      <c r="AG163" s="46" t="s">
        <v>9</v>
      </c>
      <c r="AH163" s="46" t="s">
        <v>9</v>
      </c>
      <c r="AI163" s="46" t="s">
        <v>9</v>
      </c>
      <c r="AJ163" s="46" t="s">
        <v>9</v>
      </c>
      <c r="AK163" s="46" t="s">
        <v>9</v>
      </c>
      <c r="AL163" s="46" t="s">
        <v>9</v>
      </c>
      <c r="AM163" s="46" t="s">
        <v>9</v>
      </c>
      <c r="AN163" s="46" t="s">
        <v>9</v>
      </c>
      <c r="AO163" s="46" t="s">
        <v>9</v>
      </c>
      <c r="AP163" s="46" t="s">
        <v>9</v>
      </c>
      <c r="AQ163" s="46" t="s">
        <v>59</v>
      </c>
      <c r="AR163" s="46" t="s">
        <v>9</v>
      </c>
      <c r="AS163" s="46" t="s">
        <v>9</v>
      </c>
      <c r="AT163" s="46" t="s">
        <v>9</v>
      </c>
      <c r="AU163" s="46" t="s">
        <v>9</v>
      </c>
      <c r="AV163" s="46" t="s">
        <v>59</v>
      </c>
      <c r="AW163" s="46" t="s">
        <v>9</v>
      </c>
      <c r="AX163" s="46" t="s">
        <v>9</v>
      </c>
      <c r="AY163" s="46" t="s">
        <v>9</v>
      </c>
    </row>
    <row r="164" spans="1:51" x14ac:dyDescent="0.5">
      <c r="A164" s="46" t="s">
        <v>634</v>
      </c>
      <c r="B164" s="46" t="s">
        <v>635</v>
      </c>
      <c r="C164" s="46" t="s">
        <v>1241</v>
      </c>
      <c r="D164" s="46" t="s">
        <v>62</v>
      </c>
      <c r="E164" s="46" t="s">
        <v>56</v>
      </c>
      <c r="F164" s="46" t="s">
        <v>636</v>
      </c>
      <c r="G164" s="46" t="s">
        <v>9</v>
      </c>
      <c r="H164" s="46" t="s">
        <v>9</v>
      </c>
      <c r="I164" s="46" t="s">
        <v>9</v>
      </c>
      <c r="J164">
        <v>3</v>
      </c>
      <c r="K164" s="46" t="s">
        <v>85</v>
      </c>
      <c r="L164">
        <v>4</v>
      </c>
      <c r="M164">
        <v>30</v>
      </c>
      <c r="N164" s="46" t="s">
        <v>9</v>
      </c>
      <c r="O164" s="46" t="s">
        <v>59</v>
      </c>
      <c r="P164" s="46" t="s">
        <v>59</v>
      </c>
      <c r="Q164">
        <v>1</v>
      </c>
      <c r="U164">
        <v>1</v>
      </c>
      <c r="V164" s="46" t="s">
        <v>9</v>
      </c>
      <c r="X164" s="46" t="s">
        <v>9</v>
      </c>
      <c r="Y164" s="46" t="s">
        <v>9</v>
      </c>
      <c r="Z164">
        <v>2</v>
      </c>
      <c r="AA164" s="46" t="s">
        <v>59</v>
      </c>
      <c r="AB164" s="46" t="s">
        <v>9</v>
      </c>
      <c r="AC164" s="46" t="s">
        <v>9</v>
      </c>
      <c r="AD164" s="46" t="s">
        <v>9</v>
      </c>
      <c r="AE164" s="46" t="s">
        <v>59</v>
      </c>
      <c r="AF164" s="46" t="s">
        <v>59</v>
      </c>
      <c r="AG164" s="46" t="s">
        <v>9</v>
      </c>
      <c r="AH164" s="46" t="s">
        <v>9</v>
      </c>
      <c r="AI164" s="46" t="s">
        <v>9</v>
      </c>
      <c r="AJ164" s="46" t="s">
        <v>9</v>
      </c>
      <c r="AK164" s="46" t="s">
        <v>9</v>
      </c>
      <c r="AL164" s="46" t="s">
        <v>9</v>
      </c>
      <c r="AM164" s="46" t="s">
        <v>9</v>
      </c>
      <c r="AN164" s="46" t="s">
        <v>9</v>
      </c>
      <c r="AO164" s="46" t="s">
        <v>9</v>
      </c>
      <c r="AP164" s="46" t="s">
        <v>9</v>
      </c>
      <c r="AQ164" s="46" t="s">
        <v>9</v>
      </c>
      <c r="AR164" s="46" t="s">
        <v>9</v>
      </c>
      <c r="AS164" s="46" t="s">
        <v>59</v>
      </c>
      <c r="AT164" s="46" t="s">
        <v>9</v>
      </c>
      <c r="AU164" s="46" t="s">
        <v>9</v>
      </c>
      <c r="AV164" s="46" t="s">
        <v>59</v>
      </c>
      <c r="AW164" s="46" t="s">
        <v>9</v>
      </c>
      <c r="AX164" s="46" t="s">
        <v>9</v>
      </c>
      <c r="AY164" s="46" t="s">
        <v>59</v>
      </c>
    </row>
    <row r="165" spans="1:51" x14ac:dyDescent="0.5">
      <c r="A165" s="46" t="s">
        <v>378</v>
      </c>
      <c r="B165" s="46" t="s">
        <v>379</v>
      </c>
      <c r="C165" s="46" t="s">
        <v>68</v>
      </c>
      <c r="D165" s="46" t="s">
        <v>83</v>
      </c>
      <c r="E165" s="46" t="s">
        <v>116</v>
      </c>
      <c r="F165" s="46" t="s">
        <v>162</v>
      </c>
      <c r="G165" s="46" t="s">
        <v>9</v>
      </c>
      <c r="H165" s="46" t="s">
        <v>9</v>
      </c>
      <c r="I165" s="46" t="s">
        <v>9</v>
      </c>
      <c r="J165">
        <v>0</v>
      </c>
      <c r="K165" s="46" t="s">
        <v>97</v>
      </c>
      <c r="L165">
        <v>4</v>
      </c>
      <c r="M165">
        <v>18</v>
      </c>
      <c r="N165" s="46" t="s">
        <v>59</v>
      </c>
      <c r="O165" s="46" t="s">
        <v>9</v>
      </c>
      <c r="P165" s="46" t="s">
        <v>9</v>
      </c>
      <c r="Q165">
        <v>1</v>
      </c>
      <c r="R165">
        <v>1</v>
      </c>
      <c r="V165" s="46" t="s">
        <v>9</v>
      </c>
      <c r="X165" s="46" t="s">
        <v>9</v>
      </c>
      <c r="Y165" s="46" t="s">
        <v>9</v>
      </c>
      <c r="Z165">
        <v>2</v>
      </c>
      <c r="AA165" s="46" t="s">
        <v>59</v>
      </c>
      <c r="AB165" s="46" t="s">
        <v>9</v>
      </c>
      <c r="AC165" s="46" t="s">
        <v>9</v>
      </c>
      <c r="AD165" s="46" t="s">
        <v>9</v>
      </c>
      <c r="AE165" s="46" t="s">
        <v>59</v>
      </c>
      <c r="AF165" s="46" t="s">
        <v>9</v>
      </c>
      <c r="AG165" s="46" t="s">
        <v>9</v>
      </c>
      <c r="AH165" s="46" t="s">
        <v>59</v>
      </c>
      <c r="AI165" s="46" t="s">
        <v>9</v>
      </c>
      <c r="AJ165" s="46" t="s">
        <v>9</v>
      </c>
      <c r="AK165" s="46" t="s">
        <v>59</v>
      </c>
      <c r="AL165" s="46" t="s">
        <v>9</v>
      </c>
      <c r="AM165" s="46" t="s">
        <v>9</v>
      </c>
      <c r="AN165" s="46" t="s">
        <v>9</v>
      </c>
      <c r="AO165" s="46" t="s">
        <v>59</v>
      </c>
      <c r="AP165" s="46" t="s">
        <v>9</v>
      </c>
      <c r="AQ165" s="46" t="s">
        <v>59</v>
      </c>
      <c r="AR165" s="46" t="s">
        <v>9</v>
      </c>
      <c r="AS165" s="46" t="s">
        <v>59</v>
      </c>
      <c r="AT165" s="46" t="s">
        <v>59</v>
      </c>
      <c r="AU165" s="46" t="s">
        <v>9</v>
      </c>
      <c r="AV165" s="46" t="s">
        <v>9</v>
      </c>
      <c r="AW165" s="46" t="s">
        <v>9</v>
      </c>
      <c r="AX165" s="46" t="s">
        <v>9</v>
      </c>
      <c r="AY165" s="46" t="s">
        <v>59</v>
      </c>
    </row>
    <row r="166" spans="1:51" x14ac:dyDescent="0.5">
      <c r="A166" s="46" t="s">
        <v>637</v>
      </c>
      <c r="B166" s="46" t="s">
        <v>638</v>
      </c>
      <c r="C166" s="46" t="s">
        <v>1241</v>
      </c>
      <c r="D166" s="46" t="s">
        <v>55</v>
      </c>
      <c r="E166" s="46" t="s">
        <v>71</v>
      </c>
      <c r="F166" s="46" t="s">
        <v>639</v>
      </c>
      <c r="G166" s="46" t="s">
        <v>9</v>
      </c>
      <c r="H166" s="46" t="s">
        <v>9</v>
      </c>
      <c r="I166" s="46" t="s">
        <v>9</v>
      </c>
      <c r="J166">
        <v>0</v>
      </c>
      <c r="K166" s="46" t="s">
        <v>65</v>
      </c>
      <c r="L166">
        <v>4</v>
      </c>
      <c r="M166">
        <v>89</v>
      </c>
      <c r="N166" s="46" t="s">
        <v>9</v>
      </c>
      <c r="O166" s="46" t="s">
        <v>9</v>
      </c>
      <c r="P166" s="46" t="s">
        <v>59</v>
      </c>
      <c r="Q166">
        <v>1</v>
      </c>
      <c r="R166">
        <v>1</v>
      </c>
      <c r="V166" s="46" t="s">
        <v>9</v>
      </c>
      <c r="X166" s="46" t="s">
        <v>59</v>
      </c>
      <c r="Y166" s="46" t="s">
        <v>9</v>
      </c>
      <c r="Z166">
        <v>1</v>
      </c>
      <c r="AA166" s="46" t="s">
        <v>9</v>
      </c>
      <c r="AB166" s="46" t="s">
        <v>9</v>
      </c>
      <c r="AC166" s="46" t="s">
        <v>9</v>
      </c>
      <c r="AD166" s="46" t="s">
        <v>9</v>
      </c>
      <c r="AE166" s="46" t="s">
        <v>59</v>
      </c>
      <c r="AF166" s="46" t="s">
        <v>9</v>
      </c>
      <c r="AG166" s="46" t="s">
        <v>9</v>
      </c>
      <c r="AH166" s="46" t="s">
        <v>59</v>
      </c>
      <c r="AI166" s="46" t="s">
        <v>9</v>
      </c>
      <c r="AJ166" s="46" t="s">
        <v>9</v>
      </c>
      <c r="AK166" s="46" t="s">
        <v>59</v>
      </c>
      <c r="AL166" s="46" t="s">
        <v>9</v>
      </c>
      <c r="AM166" s="46" t="s">
        <v>9</v>
      </c>
      <c r="AN166" s="46" t="s">
        <v>9</v>
      </c>
      <c r="AO166" s="46" t="s">
        <v>9</v>
      </c>
      <c r="AP166" s="46" t="s">
        <v>59</v>
      </c>
      <c r="AQ166" s="46" t="s">
        <v>9</v>
      </c>
      <c r="AR166" s="46" t="s">
        <v>9</v>
      </c>
      <c r="AS166" s="46" t="s">
        <v>9</v>
      </c>
      <c r="AT166" s="46" t="s">
        <v>9</v>
      </c>
      <c r="AU166" s="46" t="s">
        <v>9</v>
      </c>
      <c r="AV166" s="46" t="s">
        <v>9</v>
      </c>
      <c r="AW166" s="46" t="s">
        <v>9</v>
      </c>
      <c r="AX166" s="46" t="s">
        <v>59</v>
      </c>
      <c r="AY166" s="46" t="s">
        <v>9</v>
      </c>
    </row>
    <row r="167" spans="1:51" x14ac:dyDescent="0.5">
      <c r="A167" s="46" t="s">
        <v>640</v>
      </c>
      <c r="B167" s="46" t="s">
        <v>641</v>
      </c>
      <c r="C167" s="46" t="s">
        <v>1241</v>
      </c>
      <c r="D167" s="46" t="s">
        <v>55</v>
      </c>
      <c r="E167" s="46" t="s">
        <v>88</v>
      </c>
      <c r="F167" s="46" t="s">
        <v>89</v>
      </c>
      <c r="G167" s="46" t="s">
        <v>59</v>
      </c>
      <c r="H167" s="46" t="s">
        <v>9</v>
      </c>
      <c r="I167" s="46" t="s">
        <v>9</v>
      </c>
      <c r="J167">
        <v>4</v>
      </c>
      <c r="K167" s="46" t="s">
        <v>73</v>
      </c>
      <c r="L167">
        <v>1</v>
      </c>
      <c r="M167">
        <v>79</v>
      </c>
      <c r="N167" s="46" t="s">
        <v>59</v>
      </c>
      <c r="O167" s="46" t="s">
        <v>59</v>
      </c>
      <c r="P167" s="46" t="s">
        <v>9</v>
      </c>
      <c r="Q167">
        <v>1</v>
      </c>
      <c r="U167">
        <v>1</v>
      </c>
      <c r="V167" s="46" t="s">
        <v>9</v>
      </c>
      <c r="X167" s="46" t="s">
        <v>59</v>
      </c>
      <c r="Y167" s="46" t="s">
        <v>9</v>
      </c>
      <c r="Z167">
        <v>1</v>
      </c>
      <c r="AA167" s="46" t="s">
        <v>9</v>
      </c>
      <c r="AB167" s="46" t="s">
        <v>59</v>
      </c>
      <c r="AC167" s="46" t="s">
        <v>9</v>
      </c>
      <c r="AD167" s="46" t="s">
        <v>9</v>
      </c>
      <c r="AE167" s="46" t="s">
        <v>9</v>
      </c>
      <c r="AF167" s="46" t="s">
        <v>59</v>
      </c>
      <c r="AG167" s="46" t="s">
        <v>9</v>
      </c>
      <c r="AH167" s="46" t="s">
        <v>9</v>
      </c>
      <c r="AI167" s="46" t="s">
        <v>9</v>
      </c>
      <c r="AJ167" s="46" t="s">
        <v>9</v>
      </c>
      <c r="AK167" s="46" t="s">
        <v>9</v>
      </c>
      <c r="AL167" s="46" t="s">
        <v>59</v>
      </c>
      <c r="AM167" s="46" t="s">
        <v>9</v>
      </c>
      <c r="AN167" s="46" t="s">
        <v>9</v>
      </c>
      <c r="AO167" s="46" t="s">
        <v>9</v>
      </c>
      <c r="AP167" s="46" t="s">
        <v>59</v>
      </c>
      <c r="AQ167" s="46" t="s">
        <v>9</v>
      </c>
      <c r="AR167" s="46" t="s">
        <v>9</v>
      </c>
      <c r="AS167" s="46" t="s">
        <v>9</v>
      </c>
      <c r="AT167" s="46" t="s">
        <v>59</v>
      </c>
      <c r="AU167" s="46" t="s">
        <v>9</v>
      </c>
      <c r="AV167" s="46" t="s">
        <v>59</v>
      </c>
      <c r="AW167" s="46" t="s">
        <v>9</v>
      </c>
      <c r="AX167" s="46" t="s">
        <v>9</v>
      </c>
      <c r="AY167" s="46" t="s">
        <v>9</v>
      </c>
    </row>
    <row r="168" spans="1:51" x14ac:dyDescent="0.5">
      <c r="A168" s="46" t="s">
        <v>380</v>
      </c>
      <c r="B168" s="46" t="s">
        <v>381</v>
      </c>
      <c r="C168" s="46" t="s">
        <v>68</v>
      </c>
      <c r="D168" s="46" t="s">
        <v>95</v>
      </c>
      <c r="E168" s="46" t="s">
        <v>116</v>
      </c>
      <c r="F168" s="46" t="s">
        <v>384</v>
      </c>
      <c r="G168" s="46" t="s">
        <v>9</v>
      </c>
      <c r="H168" s="46" t="s">
        <v>9</v>
      </c>
      <c r="I168" s="46" t="s">
        <v>9</v>
      </c>
      <c r="J168">
        <v>3</v>
      </c>
      <c r="K168" s="46" t="s">
        <v>85</v>
      </c>
      <c r="L168">
        <v>2</v>
      </c>
      <c r="M168">
        <v>17</v>
      </c>
      <c r="N168" s="46" t="s">
        <v>9</v>
      </c>
      <c r="O168" s="46" t="s">
        <v>59</v>
      </c>
      <c r="P168" s="46" t="s">
        <v>9</v>
      </c>
      <c r="Q168">
        <v>1</v>
      </c>
      <c r="T168">
        <v>1</v>
      </c>
      <c r="V168" s="46" t="s">
        <v>9</v>
      </c>
      <c r="X168" s="46" t="s">
        <v>9</v>
      </c>
      <c r="Y168" s="46" t="s">
        <v>9</v>
      </c>
      <c r="Z168">
        <v>2</v>
      </c>
      <c r="AA168" s="46" t="s">
        <v>9</v>
      </c>
      <c r="AB168" s="46" t="s">
        <v>9</v>
      </c>
      <c r="AC168" s="46" t="s">
        <v>59</v>
      </c>
      <c r="AD168" s="46" t="s">
        <v>9</v>
      </c>
      <c r="AE168" s="46" t="s">
        <v>59</v>
      </c>
      <c r="AF168" s="46" t="s">
        <v>9</v>
      </c>
      <c r="AG168" s="46" t="s">
        <v>9</v>
      </c>
      <c r="AH168" s="46" t="s">
        <v>9</v>
      </c>
      <c r="AI168" s="46" t="s">
        <v>9</v>
      </c>
      <c r="AJ168" s="46" t="s">
        <v>9</v>
      </c>
      <c r="AK168" s="46" t="s">
        <v>9</v>
      </c>
      <c r="AL168" s="46" t="s">
        <v>9</v>
      </c>
      <c r="AM168" s="46" t="s">
        <v>9</v>
      </c>
      <c r="AN168" s="46" t="s">
        <v>9</v>
      </c>
      <c r="AO168" s="46" t="s">
        <v>9</v>
      </c>
      <c r="AP168" s="46" t="s">
        <v>9</v>
      </c>
      <c r="AQ168" s="46" t="s">
        <v>9</v>
      </c>
      <c r="AR168" s="46" t="s">
        <v>9</v>
      </c>
      <c r="AS168" s="46" t="s">
        <v>59</v>
      </c>
      <c r="AT168" s="46" t="s">
        <v>9</v>
      </c>
      <c r="AU168" s="46" t="s">
        <v>59</v>
      </c>
      <c r="AV168" s="46" t="s">
        <v>9</v>
      </c>
      <c r="AW168" s="46" t="s">
        <v>59</v>
      </c>
      <c r="AX168" s="46" t="s">
        <v>9</v>
      </c>
      <c r="AY168" s="46" t="s">
        <v>59</v>
      </c>
    </row>
    <row r="169" spans="1:51" x14ac:dyDescent="0.5">
      <c r="A169" s="46" t="s">
        <v>385</v>
      </c>
      <c r="B169" s="46" t="s">
        <v>386</v>
      </c>
      <c r="C169" s="46" t="s">
        <v>68</v>
      </c>
      <c r="D169" s="46" t="s">
        <v>83</v>
      </c>
      <c r="E169" s="46" t="s">
        <v>167</v>
      </c>
      <c r="F169" s="46" t="s">
        <v>168</v>
      </c>
      <c r="G169" s="46" t="s">
        <v>59</v>
      </c>
      <c r="H169" s="46" t="s">
        <v>9</v>
      </c>
      <c r="I169" s="46" t="s">
        <v>9</v>
      </c>
      <c r="J169">
        <v>4</v>
      </c>
      <c r="K169" s="46" t="s">
        <v>65</v>
      </c>
      <c r="L169">
        <v>2</v>
      </c>
      <c r="M169">
        <v>113</v>
      </c>
      <c r="N169" s="46" t="s">
        <v>9</v>
      </c>
      <c r="O169" s="46" t="s">
        <v>59</v>
      </c>
      <c r="P169" s="46" t="s">
        <v>9</v>
      </c>
      <c r="U169">
        <v>2</v>
      </c>
      <c r="V169" s="46" t="s">
        <v>9</v>
      </c>
      <c r="X169" s="46" t="s">
        <v>9</v>
      </c>
      <c r="Y169" s="46" t="s">
        <v>59</v>
      </c>
      <c r="Z169">
        <v>2</v>
      </c>
      <c r="AA169" s="46" t="s">
        <v>9</v>
      </c>
      <c r="AB169" s="46" t="s">
        <v>9</v>
      </c>
      <c r="AC169" s="46" t="s">
        <v>59</v>
      </c>
      <c r="AD169" s="46" t="s">
        <v>9</v>
      </c>
      <c r="AE169" s="46" t="s">
        <v>9</v>
      </c>
      <c r="AF169" s="46" t="s">
        <v>9</v>
      </c>
      <c r="AG169" s="46" t="s">
        <v>9</v>
      </c>
      <c r="AH169" s="46" t="s">
        <v>9</v>
      </c>
      <c r="AI169" s="46" t="s">
        <v>59</v>
      </c>
      <c r="AJ169" s="46" t="s">
        <v>9</v>
      </c>
      <c r="AK169" s="46" t="s">
        <v>59</v>
      </c>
      <c r="AL169" s="46" t="s">
        <v>59</v>
      </c>
      <c r="AM169" s="46" t="s">
        <v>9</v>
      </c>
      <c r="AN169" s="46" t="s">
        <v>9</v>
      </c>
      <c r="AO169" s="46" t="s">
        <v>9</v>
      </c>
      <c r="AP169" s="46" t="s">
        <v>59</v>
      </c>
      <c r="AQ169" s="46" t="s">
        <v>9</v>
      </c>
      <c r="AR169" s="46" t="s">
        <v>9</v>
      </c>
      <c r="AS169" s="46" t="s">
        <v>9</v>
      </c>
      <c r="AT169" s="46" t="s">
        <v>9</v>
      </c>
      <c r="AU169" s="46" t="s">
        <v>59</v>
      </c>
      <c r="AV169" s="46" t="s">
        <v>59</v>
      </c>
      <c r="AW169" s="46" t="s">
        <v>9</v>
      </c>
      <c r="AX169" s="46" t="s">
        <v>9</v>
      </c>
      <c r="AY169" s="46" t="s">
        <v>9</v>
      </c>
    </row>
    <row r="170" spans="1:51" x14ac:dyDescent="0.5">
      <c r="A170" s="46" t="s">
        <v>642</v>
      </c>
      <c r="B170" s="46" t="s">
        <v>643</v>
      </c>
      <c r="C170" s="46" t="s">
        <v>1241</v>
      </c>
      <c r="D170" s="46" t="s">
        <v>83</v>
      </c>
      <c r="E170" s="46" t="s">
        <v>116</v>
      </c>
      <c r="F170" s="46" t="s">
        <v>494</v>
      </c>
      <c r="G170" s="46" t="s">
        <v>9</v>
      </c>
      <c r="H170" s="46" t="s">
        <v>9</v>
      </c>
      <c r="I170" s="46" t="s">
        <v>9</v>
      </c>
      <c r="J170">
        <v>4</v>
      </c>
      <c r="K170" s="46" t="s">
        <v>58</v>
      </c>
      <c r="L170">
        <v>5</v>
      </c>
      <c r="M170">
        <v>36</v>
      </c>
      <c r="N170" s="46" t="s">
        <v>9</v>
      </c>
      <c r="O170" s="46" t="s">
        <v>59</v>
      </c>
      <c r="P170" s="46" t="s">
        <v>9</v>
      </c>
      <c r="Q170">
        <v>1</v>
      </c>
      <c r="T170">
        <v>1</v>
      </c>
      <c r="V170" s="46" t="s">
        <v>9</v>
      </c>
      <c r="X170" s="46" t="s">
        <v>9</v>
      </c>
      <c r="Y170" s="46" t="s">
        <v>9</v>
      </c>
      <c r="Z170">
        <v>2</v>
      </c>
      <c r="AA170" s="46" t="s">
        <v>9</v>
      </c>
      <c r="AB170" s="46" t="s">
        <v>59</v>
      </c>
      <c r="AC170" s="46" t="s">
        <v>9</v>
      </c>
      <c r="AD170" s="46" t="s">
        <v>59</v>
      </c>
      <c r="AE170" s="46" t="s">
        <v>9</v>
      </c>
      <c r="AF170" s="46" t="s">
        <v>9</v>
      </c>
      <c r="AG170" s="46" t="s">
        <v>9</v>
      </c>
      <c r="AH170" s="46" t="s">
        <v>9</v>
      </c>
      <c r="AI170" s="46" t="s">
        <v>9</v>
      </c>
      <c r="AJ170" s="46" t="s">
        <v>9</v>
      </c>
      <c r="AK170" s="46" t="s">
        <v>9</v>
      </c>
      <c r="AL170" s="46" t="s">
        <v>9</v>
      </c>
      <c r="AM170" s="46" t="s">
        <v>9</v>
      </c>
      <c r="AN170" s="46" t="s">
        <v>9</v>
      </c>
      <c r="AO170" s="46" t="s">
        <v>9</v>
      </c>
      <c r="AP170" s="46" t="s">
        <v>9</v>
      </c>
      <c r="AQ170" s="46" t="s">
        <v>59</v>
      </c>
      <c r="AR170" s="46" t="s">
        <v>9</v>
      </c>
      <c r="AS170" s="46" t="s">
        <v>9</v>
      </c>
      <c r="AT170" s="46" t="s">
        <v>9</v>
      </c>
      <c r="AU170" s="46" t="s">
        <v>59</v>
      </c>
      <c r="AV170" s="46" t="s">
        <v>9</v>
      </c>
      <c r="AW170" s="46" t="s">
        <v>59</v>
      </c>
      <c r="AX170" s="46" t="s">
        <v>9</v>
      </c>
      <c r="AY170" s="46" t="s">
        <v>9</v>
      </c>
    </row>
    <row r="171" spans="1:51" x14ac:dyDescent="0.5">
      <c r="A171" s="46" t="s">
        <v>644</v>
      </c>
      <c r="B171" s="46" t="s">
        <v>645</v>
      </c>
      <c r="C171" s="46" t="s">
        <v>1241</v>
      </c>
      <c r="D171" s="46" t="s">
        <v>55</v>
      </c>
      <c r="E171" s="46" t="s">
        <v>56</v>
      </c>
      <c r="F171" s="46" t="s">
        <v>369</v>
      </c>
      <c r="G171" s="46" t="s">
        <v>9</v>
      </c>
      <c r="H171" s="46" t="s">
        <v>9</v>
      </c>
      <c r="I171" s="46" t="s">
        <v>9</v>
      </c>
      <c r="J171">
        <v>2</v>
      </c>
      <c r="K171" s="46" t="s">
        <v>58</v>
      </c>
      <c r="L171">
        <v>3</v>
      </c>
      <c r="M171">
        <v>23</v>
      </c>
      <c r="N171" s="46" t="s">
        <v>59</v>
      </c>
      <c r="O171" s="46" t="s">
        <v>9</v>
      </c>
      <c r="P171" s="46" t="s">
        <v>9</v>
      </c>
      <c r="Q171">
        <v>1</v>
      </c>
      <c r="R171">
        <v>1</v>
      </c>
      <c r="V171" s="46" t="s">
        <v>9</v>
      </c>
      <c r="X171" s="46" t="s">
        <v>59</v>
      </c>
      <c r="Y171" s="46" t="s">
        <v>9</v>
      </c>
      <c r="Z171">
        <v>1</v>
      </c>
      <c r="AA171" s="46" t="s">
        <v>9</v>
      </c>
      <c r="AB171" s="46" t="s">
        <v>59</v>
      </c>
      <c r="AC171" s="46" t="s">
        <v>9</v>
      </c>
      <c r="AD171" s="46" t="s">
        <v>9</v>
      </c>
      <c r="AE171" s="46" t="s">
        <v>59</v>
      </c>
      <c r="AF171" s="46" t="s">
        <v>9</v>
      </c>
      <c r="AG171" s="46" t="s">
        <v>9</v>
      </c>
      <c r="AH171" s="46" t="s">
        <v>59</v>
      </c>
      <c r="AI171" s="46" t="s">
        <v>9</v>
      </c>
      <c r="AJ171" s="46" t="s">
        <v>9</v>
      </c>
      <c r="AK171" s="46" t="s">
        <v>9</v>
      </c>
      <c r="AL171" s="46" t="s">
        <v>9</v>
      </c>
      <c r="AM171" s="46" t="s">
        <v>9</v>
      </c>
      <c r="AN171" s="46" t="s">
        <v>9</v>
      </c>
      <c r="AO171" s="46" t="s">
        <v>59</v>
      </c>
      <c r="AP171" s="46" t="s">
        <v>9</v>
      </c>
      <c r="AQ171" s="46" t="s">
        <v>59</v>
      </c>
      <c r="AR171" s="46" t="s">
        <v>9</v>
      </c>
      <c r="AS171" s="46" t="s">
        <v>59</v>
      </c>
      <c r="AT171" s="46" t="s">
        <v>9</v>
      </c>
      <c r="AU171" s="46" t="s">
        <v>9</v>
      </c>
      <c r="AV171" s="46" t="s">
        <v>9</v>
      </c>
      <c r="AW171" s="46" t="s">
        <v>9</v>
      </c>
      <c r="AX171" s="46" t="s">
        <v>9</v>
      </c>
      <c r="AY171" s="46" t="s">
        <v>9</v>
      </c>
    </row>
    <row r="172" spans="1:51" x14ac:dyDescent="0.5">
      <c r="A172" s="46" t="s">
        <v>646</v>
      </c>
      <c r="B172" s="46" t="s">
        <v>647</v>
      </c>
      <c r="C172" s="46" t="s">
        <v>1241</v>
      </c>
      <c r="D172" s="46" t="s">
        <v>55</v>
      </c>
      <c r="E172" s="46" t="s">
        <v>63</v>
      </c>
      <c r="F172" s="46" t="s">
        <v>353</v>
      </c>
      <c r="G172" s="46" t="s">
        <v>9</v>
      </c>
      <c r="H172" s="46" t="s">
        <v>9</v>
      </c>
      <c r="I172" s="46" t="s">
        <v>9</v>
      </c>
      <c r="J172">
        <v>0</v>
      </c>
      <c r="K172" s="46" t="s">
        <v>73</v>
      </c>
      <c r="L172">
        <v>5</v>
      </c>
      <c r="M172">
        <v>46</v>
      </c>
      <c r="N172" s="46" t="s">
        <v>59</v>
      </c>
      <c r="O172" s="46" t="s">
        <v>59</v>
      </c>
      <c r="P172" s="46" t="s">
        <v>59</v>
      </c>
      <c r="R172">
        <v>1</v>
      </c>
      <c r="V172" s="46" t="s">
        <v>9</v>
      </c>
      <c r="X172" s="46" t="s">
        <v>9</v>
      </c>
      <c r="Y172" s="46" t="s">
        <v>9</v>
      </c>
      <c r="Z172">
        <v>1</v>
      </c>
      <c r="AA172" s="46" t="s">
        <v>9</v>
      </c>
      <c r="AB172" s="46" t="s">
        <v>9</v>
      </c>
      <c r="AC172" s="46" t="s">
        <v>9</v>
      </c>
      <c r="AD172" s="46" t="s">
        <v>9</v>
      </c>
      <c r="AE172" s="46" t="s">
        <v>59</v>
      </c>
      <c r="AF172" s="46" t="s">
        <v>59</v>
      </c>
      <c r="AG172" s="46" t="s">
        <v>9</v>
      </c>
      <c r="AH172" s="46" t="s">
        <v>59</v>
      </c>
      <c r="AI172" s="46" t="s">
        <v>9</v>
      </c>
      <c r="AJ172" s="46" t="s">
        <v>9</v>
      </c>
      <c r="AK172" s="46" t="s">
        <v>9</v>
      </c>
      <c r="AL172" s="46" t="s">
        <v>9</v>
      </c>
      <c r="AM172" s="46" t="s">
        <v>9</v>
      </c>
      <c r="AN172" s="46" t="s">
        <v>9</v>
      </c>
      <c r="AO172" s="46" t="s">
        <v>9</v>
      </c>
      <c r="AP172" s="46" t="s">
        <v>9</v>
      </c>
      <c r="AQ172" s="46" t="s">
        <v>9</v>
      </c>
      <c r="AR172" s="46" t="s">
        <v>9</v>
      </c>
      <c r="AS172" s="46" t="s">
        <v>9</v>
      </c>
      <c r="AT172" s="46" t="s">
        <v>59</v>
      </c>
      <c r="AU172" s="46" t="s">
        <v>9</v>
      </c>
      <c r="AV172" s="46" t="s">
        <v>9</v>
      </c>
      <c r="AW172" s="46" t="s">
        <v>9</v>
      </c>
      <c r="AX172" s="46" t="s">
        <v>9</v>
      </c>
      <c r="AY172" s="46" t="s">
        <v>9</v>
      </c>
    </row>
    <row r="173" spans="1:51" x14ac:dyDescent="0.5">
      <c r="A173" s="46" t="s">
        <v>389</v>
      </c>
      <c r="B173" s="46" t="s">
        <v>390</v>
      </c>
      <c r="C173" s="46" t="s">
        <v>68</v>
      </c>
      <c r="D173" s="46" t="s">
        <v>55</v>
      </c>
      <c r="E173" s="46" t="s">
        <v>10</v>
      </c>
      <c r="F173" s="46" t="s">
        <v>391</v>
      </c>
      <c r="G173" s="46" t="s">
        <v>9</v>
      </c>
      <c r="H173" s="46" t="s">
        <v>9</v>
      </c>
      <c r="I173" s="46" t="s">
        <v>9</v>
      </c>
      <c r="J173">
        <v>4</v>
      </c>
      <c r="K173" s="46" t="s">
        <v>65</v>
      </c>
      <c r="L173">
        <v>3</v>
      </c>
      <c r="M173">
        <v>220</v>
      </c>
      <c r="N173" s="46" t="s">
        <v>9</v>
      </c>
      <c r="O173" s="46" t="s">
        <v>9</v>
      </c>
      <c r="P173" s="46" t="s">
        <v>59</v>
      </c>
      <c r="Q173">
        <v>1</v>
      </c>
      <c r="R173">
        <v>1</v>
      </c>
      <c r="V173" s="46" t="s">
        <v>9</v>
      </c>
      <c r="W173">
        <v>1</v>
      </c>
      <c r="X173" s="46" t="s">
        <v>9</v>
      </c>
      <c r="Y173" s="46" t="s">
        <v>9</v>
      </c>
      <c r="Z173">
        <v>3</v>
      </c>
      <c r="AA173" s="46" t="s">
        <v>9</v>
      </c>
      <c r="AB173" s="46" t="s">
        <v>9</v>
      </c>
      <c r="AC173" s="46" t="s">
        <v>9</v>
      </c>
      <c r="AD173" s="46" t="s">
        <v>9</v>
      </c>
      <c r="AE173" s="46" t="s">
        <v>9</v>
      </c>
      <c r="AF173" s="46" t="s">
        <v>9</v>
      </c>
      <c r="AG173" s="46" t="s">
        <v>9</v>
      </c>
      <c r="AH173" s="46" t="s">
        <v>59</v>
      </c>
      <c r="AI173" s="46" t="s">
        <v>59</v>
      </c>
      <c r="AJ173" s="46" t="s">
        <v>59</v>
      </c>
      <c r="AK173" s="46" t="s">
        <v>59</v>
      </c>
      <c r="AL173" s="46" t="s">
        <v>9</v>
      </c>
      <c r="AM173" s="46" t="s">
        <v>9</v>
      </c>
      <c r="AN173" s="46" t="s">
        <v>9</v>
      </c>
      <c r="AO173" s="46" t="s">
        <v>9</v>
      </c>
      <c r="AP173" s="46" t="s">
        <v>59</v>
      </c>
      <c r="AQ173" s="46" t="s">
        <v>9</v>
      </c>
      <c r="AR173" s="46" t="s">
        <v>59</v>
      </c>
      <c r="AS173" s="46" t="s">
        <v>9</v>
      </c>
      <c r="AT173" s="46" t="s">
        <v>9</v>
      </c>
      <c r="AU173" s="46" t="s">
        <v>9</v>
      </c>
      <c r="AV173" s="46" t="s">
        <v>9</v>
      </c>
      <c r="AW173" s="46" t="s">
        <v>9</v>
      </c>
      <c r="AX173" s="46" t="s">
        <v>59</v>
      </c>
      <c r="AY173" s="46" t="s">
        <v>9</v>
      </c>
    </row>
    <row r="174" spans="1:51" x14ac:dyDescent="0.5">
      <c r="A174" s="46" t="s">
        <v>648</v>
      </c>
      <c r="B174" s="46" t="s">
        <v>649</v>
      </c>
      <c r="C174" s="46" t="s">
        <v>1241</v>
      </c>
      <c r="D174" s="46" t="s">
        <v>55</v>
      </c>
      <c r="E174" s="46" t="s">
        <v>63</v>
      </c>
      <c r="F174" s="46" t="s">
        <v>353</v>
      </c>
      <c r="G174" s="46" t="s">
        <v>9</v>
      </c>
      <c r="H174" s="46" t="s">
        <v>9</v>
      </c>
      <c r="I174" s="46" t="s">
        <v>9</v>
      </c>
      <c r="J174">
        <v>5</v>
      </c>
      <c r="K174" s="46" t="s">
        <v>65</v>
      </c>
      <c r="L174">
        <v>6</v>
      </c>
      <c r="M174">
        <v>33</v>
      </c>
      <c r="N174" s="46" t="s">
        <v>9</v>
      </c>
      <c r="O174" s="46" t="s">
        <v>59</v>
      </c>
      <c r="P174" s="46" t="s">
        <v>9</v>
      </c>
      <c r="R174">
        <v>3</v>
      </c>
      <c r="V174" s="46" t="s">
        <v>9</v>
      </c>
      <c r="X174" s="46" t="s">
        <v>9</v>
      </c>
      <c r="Y174" s="46" t="s">
        <v>9</v>
      </c>
      <c r="Z174">
        <v>3</v>
      </c>
      <c r="AA174" s="46" t="s">
        <v>9</v>
      </c>
      <c r="AB174" s="46" t="s">
        <v>59</v>
      </c>
      <c r="AC174" s="46" t="s">
        <v>9</v>
      </c>
      <c r="AD174" s="46" t="s">
        <v>59</v>
      </c>
      <c r="AE174" s="46" t="s">
        <v>9</v>
      </c>
      <c r="AF174" s="46" t="s">
        <v>9</v>
      </c>
      <c r="AG174" s="46" t="s">
        <v>9</v>
      </c>
      <c r="AH174" s="46" t="s">
        <v>59</v>
      </c>
      <c r="AI174" s="46" t="s">
        <v>9</v>
      </c>
      <c r="AJ174" s="46" t="s">
        <v>59</v>
      </c>
      <c r="AK174" s="46" t="s">
        <v>59</v>
      </c>
      <c r="AL174" s="46" t="s">
        <v>9</v>
      </c>
      <c r="AM174" s="46" t="s">
        <v>9</v>
      </c>
      <c r="AN174" s="46" t="s">
        <v>9</v>
      </c>
      <c r="AO174" s="46" t="s">
        <v>9</v>
      </c>
      <c r="AP174" s="46" t="s">
        <v>9</v>
      </c>
      <c r="AQ174" s="46" t="s">
        <v>9</v>
      </c>
      <c r="AR174" s="46" t="s">
        <v>9</v>
      </c>
      <c r="AS174" s="46" t="s">
        <v>9</v>
      </c>
      <c r="AT174" s="46" t="s">
        <v>9</v>
      </c>
      <c r="AU174" s="46" t="s">
        <v>59</v>
      </c>
      <c r="AV174" s="46" t="s">
        <v>9</v>
      </c>
      <c r="AW174" s="46" t="s">
        <v>9</v>
      </c>
      <c r="AX174" s="46" t="s">
        <v>9</v>
      </c>
      <c r="AY174" s="46" t="s">
        <v>9</v>
      </c>
    </row>
    <row r="175" spans="1:51" x14ac:dyDescent="0.5">
      <c r="A175" s="46" t="s">
        <v>650</v>
      </c>
      <c r="B175" s="46" t="s">
        <v>651</v>
      </c>
      <c r="C175" s="46" t="s">
        <v>1241</v>
      </c>
      <c r="D175" s="46" t="s">
        <v>55</v>
      </c>
      <c r="E175" s="46" t="s">
        <v>79</v>
      </c>
      <c r="F175" s="46" t="s">
        <v>652</v>
      </c>
      <c r="G175" s="46" t="s">
        <v>9</v>
      </c>
      <c r="H175" s="46" t="s">
        <v>9</v>
      </c>
      <c r="I175" s="46" t="s">
        <v>9</v>
      </c>
      <c r="J175">
        <v>3</v>
      </c>
      <c r="K175" s="46" t="s">
        <v>85</v>
      </c>
      <c r="L175">
        <v>5</v>
      </c>
      <c r="M175">
        <v>30</v>
      </c>
      <c r="N175" s="46" t="s">
        <v>59</v>
      </c>
      <c r="O175" s="46" t="s">
        <v>9</v>
      </c>
      <c r="P175" s="46" t="s">
        <v>9</v>
      </c>
      <c r="R175">
        <v>1</v>
      </c>
      <c r="T175">
        <v>1</v>
      </c>
      <c r="V175" s="46" t="s">
        <v>9</v>
      </c>
      <c r="X175" s="46" t="s">
        <v>9</v>
      </c>
      <c r="Y175" s="46" t="s">
        <v>9</v>
      </c>
      <c r="Z175">
        <v>2</v>
      </c>
      <c r="AA175" s="46" t="s">
        <v>9</v>
      </c>
      <c r="AB175" s="46" t="s">
        <v>59</v>
      </c>
      <c r="AC175" s="46" t="s">
        <v>9</v>
      </c>
      <c r="AD175" s="46" t="s">
        <v>9</v>
      </c>
      <c r="AE175" s="46" t="s">
        <v>59</v>
      </c>
      <c r="AF175" s="46" t="s">
        <v>9</v>
      </c>
      <c r="AG175" s="46" t="s">
        <v>9</v>
      </c>
      <c r="AH175" s="46" t="s">
        <v>59</v>
      </c>
      <c r="AI175" s="46" t="s">
        <v>9</v>
      </c>
      <c r="AJ175" s="46" t="s">
        <v>9</v>
      </c>
      <c r="AK175" s="46" t="s">
        <v>9</v>
      </c>
      <c r="AL175" s="46" t="s">
        <v>9</v>
      </c>
      <c r="AM175" s="46" t="s">
        <v>9</v>
      </c>
      <c r="AN175" s="46" t="s">
        <v>9</v>
      </c>
      <c r="AO175" s="46" t="s">
        <v>59</v>
      </c>
      <c r="AP175" s="46" t="s">
        <v>9</v>
      </c>
      <c r="AQ175" s="46" t="s">
        <v>9</v>
      </c>
      <c r="AR175" s="46" t="s">
        <v>9</v>
      </c>
      <c r="AS175" s="46" t="s">
        <v>59</v>
      </c>
      <c r="AT175" s="46" t="s">
        <v>9</v>
      </c>
      <c r="AU175" s="46" t="s">
        <v>9</v>
      </c>
      <c r="AV175" s="46" t="s">
        <v>9</v>
      </c>
      <c r="AW175" s="46" t="s">
        <v>59</v>
      </c>
      <c r="AX175" s="46" t="s">
        <v>9</v>
      </c>
      <c r="AY175" s="46" t="s">
        <v>59</v>
      </c>
    </row>
    <row r="176" spans="1:51" x14ac:dyDescent="0.5">
      <c r="A176" s="46" t="s">
        <v>653</v>
      </c>
      <c r="B176" s="46" t="s">
        <v>654</v>
      </c>
      <c r="C176" s="46" t="s">
        <v>1241</v>
      </c>
      <c r="D176" s="46" t="s">
        <v>83</v>
      </c>
      <c r="E176" s="46" t="s">
        <v>131</v>
      </c>
      <c r="F176" s="46" t="s">
        <v>105</v>
      </c>
      <c r="G176" s="46" t="s">
        <v>9</v>
      </c>
      <c r="H176" s="46" t="s">
        <v>9</v>
      </c>
      <c r="I176" s="46" t="s">
        <v>9</v>
      </c>
      <c r="J176">
        <v>2</v>
      </c>
      <c r="K176" s="46" t="s">
        <v>58</v>
      </c>
      <c r="L176">
        <v>4</v>
      </c>
      <c r="M176">
        <v>51</v>
      </c>
      <c r="N176" s="46" t="s">
        <v>59</v>
      </c>
      <c r="O176" s="46" t="s">
        <v>59</v>
      </c>
      <c r="P176" s="46" t="s">
        <v>9</v>
      </c>
      <c r="Q176">
        <v>1</v>
      </c>
      <c r="R176">
        <v>1</v>
      </c>
      <c r="T176">
        <v>1</v>
      </c>
      <c r="V176" s="46" t="s">
        <v>9</v>
      </c>
      <c r="X176" s="46" t="s">
        <v>59</v>
      </c>
      <c r="Y176" s="46" t="s">
        <v>9</v>
      </c>
      <c r="Z176">
        <v>1</v>
      </c>
      <c r="AA176" s="46" t="s">
        <v>9</v>
      </c>
      <c r="AB176" s="46" t="s">
        <v>59</v>
      </c>
      <c r="AC176" s="46" t="s">
        <v>9</v>
      </c>
      <c r="AD176" s="46" t="s">
        <v>9</v>
      </c>
      <c r="AE176" s="46" t="s">
        <v>59</v>
      </c>
      <c r="AF176" s="46" t="s">
        <v>59</v>
      </c>
      <c r="AG176" s="46" t="s">
        <v>9</v>
      </c>
      <c r="AH176" s="46" t="s">
        <v>59</v>
      </c>
      <c r="AI176" s="46" t="s">
        <v>9</v>
      </c>
      <c r="AJ176" s="46" t="s">
        <v>9</v>
      </c>
      <c r="AK176" s="46" t="s">
        <v>9</v>
      </c>
      <c r="AL176" s="46" t="s">
        <v>9</v>
      </c>
      <c r="AM176" s="46" t="s">
        <v>9</v>
      </c>
      <c r="AN176" s="46" t="s">
        <v>9</v>
      </c>
      <c r="AO176" s="46" t="s">
        <v>9</v>
      </c>
      <c r="AP176" s="46" t="s">
        <v>9</v>
      </c>
      <c r="AQ176" s="46" t="s">
        <v>59</v>
      </c>
      <c r="AR176" s="46" t="s">
        <v>9</v>
      </c>
      <c r="AS176" s="46" t="s">
        <v>9</v>
      </c>
      <c r="AT176" s="46" t="s">
        <v>9</v>
      </c>
      <c r="AU176" s="46" t="s">
        <v>9</v>
      </c>
      <c r="AV176" s="46" t="s">
        <v>9</v>
      </c>
      <c r="AW176" s="46" t="s">
        <v>59</v>
      </c>
      <c r="AX176" s="46" t="s">
        <v>9</v>
      </c>
      <c r="AY176" s="46" t="s">
        <v>9</v>
      </c>
    </row>
    <row r="177" spans="1:51" x14ac:dyDescent="0.5">
      <c r="A177" s="46" t="s">
        <v>395</v>
      </c>
      <c r="B177" s="46" t="s">
        <v>396</v>
      </c>
      <c r="C177" s="46" t="s">
        <v>68</v>
      </c>
      <c r="D177" s="46" t="s">
        <v>55</v>
      </c>
      <c r="E177" s="46" t="s">
        <v>167</v>
      </c>
      <c r="F177" s="46" t="s">
        <v>397</v>
      </c>
      <c r="G177" s="46" t="s">
        <v>59</v>
      </c>
      <c r="H177" s="46" t="s">
        <v>9</v>
      </c>
      <c r="I177" s="46" t="s">
        <v>9</v>
      </c>
      <c r="J177">
        <v>5</v>
      </c>
      <c r="K177" s="46" t="s">
        <v>65</v>
      </c>
      <c r="L177">
        <v>1</v>
      </c>
      <c r="M177">
        <v>173</v>
      </c>
      <c r="N177" s="46" t="s">
        <v>9</v>
      </c>
      <c r="O177" s="46" t="s">
        <v>9</v>
      </c>
      <c r="P177" s="46" t="s">
        <v>59</v>
      </c>
      <c r="S177">
        <v>2</v>
      </c>
      <c r="V177" s="46" t="s">
        <v>9</v>
      </c>
      <c r="X177" s="46" t="s">
        <v>9</v>
      </c>
      <c r="Y177" s="46" t="s">
        <v>9</v>
      </c>
      <c r="Z177">
        <v>2</v>
      </c>
      <c r="AA177" s="46" t="s">
        <v>9</v>
      </c>
      <c r="AB177" s="46" t="s">
        <v>59</v>
      </c>
      <c r="AC177" s="46" t="s">
        <v>9</v>
      </c>
      <c r="AD177" s="46" t="s">
        <v>9</v>
      </c>
      <c r="AE177" s="46" t="s">
        <v>9</v>
      </c>
      <c r="AF177" s="46" t="s">
        <v>9</v>
      </c>
      <c r="AG177" s="46" t="s">
        <v>9</v>
      </c>
      <c r="AH177" s="46" t="s">
        <v>9</v>
      </c>
      <c r="AI177" s="46" t="s">
        <v>9</v>
      </c>
      <c r="AJ177" s="46" t="s">
        <v>9</v>
      </c>
      <c r="AK177" s="46" t="s">
        <v>59</v>
      </c>
      <c r="AL177" s="46" t="s">
        <v>59</v>
      </c>
      <c r="AM177" s="46" t="s">
        <v>59</v>
      </c>
      <c r="AN177" s="46" t="s">
        <v>9</v>
      </c>
      <c r="AO177" s="46" t="s">
        <v>9</v>
      </c>
      <c r="AP177" s="46" t="s">
        <v>59</v>
      </c>
      <c r="AQ177" s="46" t="s">
        <v>9</v>
      </c>
      <c r="AR177" s="46" t="s">
        <v>9</v>
      </c>
      <c r="AS177" s="46" t="s">
        <v>9</v>
      </c>
      <c r="AT177" s="46" t="s">
        <v>9</v>
      </c>
      <c r="AU177" s="46" t="s">
        <v>9</v>
      </c>
      <c r="AV177" s="46" t="s">
        <v>9</v>
      </c>
      <c r="AW177" s="46" t="s">
        <v>9</v>
      </c>
      <c r="AX177" s="46" t="s">
        <v>59</v>
      </c>
      <c r="AY177" s="46" t="s">
        <v>9</v>
      </c>
    </row>
    <row r="178" spans="1:51" x14ac:dyDescent="0.5">
      <c r="A178" s="46" t="s">
        <v>400</v>
      </c>
      <c r="B178" s="46" t="s">
        <v>401</v>
      </c>
      <c r="C178" s="46" t="s">
        <v>68</v>
      </c>
      <c r="D178" s="46" t="s">
        <v>83</v>
      </c>
      <c r="E178" s="46" t="s">
        <v>135</v>
      </c>
      <c r="F178" s="46" t="s">
        <v>136</v>
      </c>
      <c r="G178" s="46" t="s">
        <v>59</v>
      </c>
      <c r="H178" s="46" t="s">
        <v>9</v>
      </c>
      <c r="I178" s="46" t="s">
        <v>9</v>
      </c>
      <c r="J178">
        <v>5</v>
      </c>
      <c r="K178" s="46" t="s">
        <v>73</v>
      </c>
      <c r="L178">
        <v>2</v>
      </c>
      <c r="M178">
        <v>106</v>
      </c>
      <c r="N178" s="46" t="s">
        <v>59</v>
      </c>
      <c r="O178" s="46" t="s">
        <v>9</v>
      </c>
      <c r="P178" s="46" t="s">
        <v>9</v>
      </c>
      <c r="U178">
        <v>2</v>
      </c>
      <c r="V178" s="46" t="s">
        <v>9</v>
      </c>
      <c r="X178" s="46" t="s">
        <v>9</v>
      </c>
      <c r="Y178" s="46" t="s">
        <v>59</v>
      </c>
      <c r="Z178">
        <v>2</v>
      </c>
      <c r="AA178" s="46" t="s">
        <v>9</v>
      </c>
      <c r="AB178" s="46" t="s">
        <v>59</v>
      </c>
      <c r="AC178" s="46" t="s">
        <v>9</v>
      </c>
      <c r="AD178" s="46" t="s">
        <v>9</v>
      </c>
      <c r="AE178" s="46" t="s">
        <v>9</v>
      </c>
      <c r="AF178" s="46" t="s">
        <v>9</v>
      </c>
      <c r="AG178" s="46" t="s">
        <v>9</v>
      </c>
      <c r="AH178" s="46" t="s">
        <v>9</v>
      </c>
      <c r="AI178" s="46" t="s">
        <v>59</v>
      </c>
      <c r="AJ178" s="46" t="s">
        <v>9</v>
      </c>
      <c r="AK178" s="46" t="s">
        <v>9</v>
      </c>
      <c r="AL178" s="46" t="s">
        <v>59</v>
      </c>
      <c r="AM178" s="46" t="s">
        <v>9</v>
      </c>
      <c r="AN178" s="46" t="s">
        <v>9</v>
      </c>
      <c r="AO178" s="46" t="s">
        <v>59</v>
      </c>
      <c r="AP178" s="46" t="s">
        <v>59</v>
      </c>
      <c r="AQ178" s="46" t="s">
        <v>9</v>
      </c>
      <c r="AR178" s="46" t="s">
        <v>9</v>
      </c>
      <c r="AS178" s="46" t="s">
        <v>9</v>
      </c>
      <c r="AT178" s="46" t="s">
        <v>59</v>
      </c>
      <c r="AU178" s="46" t="s">
        <v>9</v>
      </c>
      <c r="AV178" s="46" t="s">
        <v>59</v>
      </c>
      <c r="AW178" s="46" t="s">
        <v>9</v>
      </c>
      <c r="AX178" s="46" t="s">
        <v>9</v>
      </c>
      <c r="AY178" s="46" t="s">
        <v>9</v>
      </c>
    </row>
    <row r="179" spans="1:51" x14ac:dyDescent="0.5">
      <c r="A179" s="46" t="s">
        <v>655</v>
      </c>
      <c r="B179" s="46" t="s">
        <v>656</v>
      </c>
      <c r="C179" s="46" t="s">
        <v>1241</v>
      </c>
      <c r="D179" s="46" t="s">
        <v>55</v>
      </c>
      <c r="E179" s="46" t="s">
        <v>88</v>
      </c>
      <c r="F179" s="46" t="s">
        <v>186</v>
      </c>
      <c r="G179" s="46" t="s">
        <v>59</v>
      </c>
      <c r="H179" s="46" t="s">
        <v>9</v>
      </c>
      <c r="I179" s="46" t="s">
        <v>9</v>
      </c>
      <c r="J179">
        <v>3</v>
      </c>
      <c r="K179" s="46" t="s">
        <v>73</v>
      </c>
      <c r="L179">
        <v>2</v>
      </c>
      <c r="M179">
        <v>109</v>
      </c>
      <c r="N179" s="46" t="s">
        <v>9</v>
      </c>
      <c r="O179" s="46" t="s">
        <v>59</v>
      </c>
      <c r="P179" s="46" t="s">
        <v>59</v>
      </c>
      <c r="U179">
        <v>1</v>
      </c>
      <c r="V179" s="46" t="s">
        <v>9</v>
      </c>
      <c r="X179" s="46" t="s">
        <v>9</v>
      </c>
      <c r="Y179" s="46" t="s">
        <v>9</v>
      </c>
      <c r="Z179">
        <v>1</v>
      </c>
      <c r="AA179" s="46" t="s">
        <v>9</v>
      </c>
      <c r="AB179" s="46" t="s">
        <v>59</v>
      </c>
      <c r="AC179" s="46" t="s">
        <v>9</v>
      </c>
      <c r="AD179" s="46" t="s">
        <v>9</v>
      </c>
      <c r="AE179" s="46" t="s">
        <v>59</v>
      </c>
      <c r="AF179" s="46" t="s">
        <v>59</v>
      </c>
      <c r="AG179" s="46" t="s">
        <v>9</v>
      </c>
      <c r="AH179" s="46" t="s">
        <v>9</v>
      </c>
      <c r="AI179" s="46" t="s">
        <v>59</v>
      </c>
      <c r="AJ179" s="46" t="s">
        <v>9</v>
      </c>
      <c r="AK179" s="46" t="s">
        <v>9</v>
      </c>
      <c r="AL179" s="46" t="s">
        <v>59</v>
      </c>
      <c r="AM179" s="46" t="s">
        <v>9</v>
      </c>
      <c r="AN179" s="46" t="s">
        <v>9</v>
      </c>
      <c r="AO179" s="46" t="s">
        <v>9</v>
      </c>
      <c r="AP179" s="46" t="s">
        <v>59</v>
      </c>
      <c r="AQ179" s="46" t="s">
        <v>9</v>
      </c>
      <c r="AR179" s="46" t="s">
        <v>9</v>
      </c>
      <c r="AS179" s="46" t="s">
        <v>9</v>
      </c>
      <c r="AT179" s="46" t="s">
        <v>59</v>
      </c>
      <c r="AU179" s="46" t="s">
        <v>9</v>
      </c>
      <c r="AV179" s="46" t="s">
        <v>59</v>
      </c>
      <c r="AW179" s="46" t="s">
        <v>9</v>
      </c>
      <c r="AX179" s="46" t="s">
        <v>9</v>
      </c>
      <c r="AY179" s="46" t="s">
        <v>9</v>
      </c>
    </row>
    <row r="180" spans="1:51" x14ac:dyDescent="0.5">
      <c r="A180" s="46" t="s">
        <v>657</v>
      </c>
      <c r="B180" s="46" t="s">
        <v>658</v>
      </c>
      <c r="C180" s="46" t="s">
        <v>1241</v>
      </c>
      <c r="D180" s="46" t="s">
        <v>55</v>
      </c>
      <c r="E180" s="46" t="s">
        <v>116</v>
      </c>
      <c r="F180" s="46" t="s">
        <v>583</v>
      </c>
      <c r="G180" s="46" t="s">
        <v>9</v>
      </c>
      <c r="H180" s="46" t="s">
        <v>9</v>
      </c>
      <c r="I180" s="46" t="s">
        <v>9</v>
      </c>
      <c r="J180">
        <v>2</v>
      </c>
      <c r="K180" s="46" t="s">
        <v>85</v>
      </c>
      <c r="L180">
        <v>4</v>
      </c>
      <c r="M180">
        <v>36</v>
      </c>
      <c r="N180" s="46" t="s">
        <v>59</v>
      </c>
      <c r="O180" s="46" t="s">
        <v>59</v>
      </c>
      <c r="P180" s="46" t="s">
        <v>59</v>
      </c>
      <c r="Q180">
        <v>1</v>
      </c>
      <c r="T180">
        <v>1</v>
      </c>
      <c r="V180" s="46" t="s">
        <v>9</v>
      </c>
      <c r="X180" s="46" t="s">
        <v>9</v>
      </c>
      <c r="Y180" s="46" t="s">
        <v>9</v>
      </c>
      <c r="Z180">
        <v>2</v>
      </c>
      <c r="AA180" s="46" t="s">
        <v>9</v>
      </c>
      <c r="AB180" s="46" t="s">
        <v>59</v>
      </c>
      <c r="AC180" s="46" t="s">
        <v>9</v>
      </c>
      <c r="AD180" s="46" t="s">
        <v>9</v>
      </c>
      <c r="AE180" s="46" t="s">
        <v>59</v>
      </c>
      <c r="AF180" s="46" t="s">
        <v>59</v>
      </c>
      <c r="AG180" s="46" t="s">
        <v>9</v>
      </c>
      <c r="AH180" s="46" t="s">
        <v>9</v>
      </c>
      <c r="AI180" s="46" t="s">
        <v>9</v>
      </c>
      <c r="AJ180" s="46" t="s">
        <v>9</v>
      </c>
      <c r="AK180" s="46" t="s">
        <v>9</v>
      </c>
      <c r="AL180" s="46" t="s">
        <v>9</v>
      </c>
      <c r="AM180" s="46" t="s">
        <v>9</v>
      </c>
      <c r="AN180" s="46" t="s">
        <v>9</v>
      </c>
      <c r="AO180" s="46" t="s">
        <v>9</v>
      </c>
      <c r="AP180" s="46" t="s">
        <v>9</v>
      </c>
      <c r="AQ180" s="46" t="s">
        <v>9</v>
      </c>
      <c r="AR180" s="46" t="s">
        <v>9</v>
      </c>
      <c r="AS180" s="46" t="s">
        <v>9</v>
      </c>
      <c r="AT180" s="46" t="s">
        <v>9</v>
      </c>
      <c r="AU180" s="46" t="s">
        <v>9</v>
      </c>
      <c r="AV180" s="46" t="s">
        <v>9</v>
      </c>
      <c r="AW180" s="46" t="s">
        <v>59</v>
      </c>
      <c r="AX180" s="46" t="s">
        <v>9</v>
      </c>
      <c r="AY180" s="46" t="s">
        <v>59</v>
      </c>
    </row>
    <row r="181" spans="1:51" x14ac:dyDescent="0.5">
      <c r="A181" s="46" t="s">
        <v>659</v>
      </c>
      <c r="B181" s="46" t="s">
        <v>660</v>
      </c>
      <c r="C181" s="46" t="s">
        <v>1241</v>
      </c>
      <c r="D181" s="46" t="s">
        <v>55</v>
      </c>
      <c r="E181" s="46" t="s">
        <v>71</v>
      </c>
      <c r="F181" s="46" t="s">
        <v>364</v>
      </c>
      <c r="G181" s="46" t="s">
        <v>9</v>
      </c>
      <c r="H181" s="46" t="s">
        <v>9</v>
      </c>
      <c r="I181" s="46" t="s">
        <v>9</v>
      </c>
      <c r="J181">
        <v>7</v>
      </c>
      <c r="K181" s="46" t="s">
        <v>65</v>
      </c>
      <c r="L181">
        <v>4</v>
      </c>
      <c r="M181">
        <v>76</v>
      </c>
      <c r="N181" s="46" t="s">
        <v>9</v>
      </c>
      <c r="O181" s="46" t="s">
        <v>9</v>
      </c>
      <c r="P181" s="46" t="s">
        <v>59</v>
      </c>
      <c r="Q181">
        <v>1</v>
      </c>
      <c r="R181">
        <v>2</v>
      </c>
      <c r="V181" s="46" t="s">
        <v>9</v>
      </c>
      <c r="X181" s="46" t="s">
        <v>9</v>
      </c>
      <c r="Y181" s="46" t="s">
        <v>9</v>
      </c>
      <c r="Z181">
        <v>3</v>
      </c>
      <c r="AA181" s="46" t="s">
        <v>9</v>
      </c>
      <c r="AB181" s="46" t="s">
        <v>59</v>
      </c>
      <c r="AC181" s="46" t="s">
        <v>9</v>
      </c>
      <c r="AD181" s="46" t="s">
        <v>9</v>
      </c>
      <c r="AE181" s="46" t="s">
        <v>9</v>
      </c>
      <c r="AF181" s="46" t="s">
        <v>9</v>
      </c>
      <c r="AG181" s="46" t="s">
        <v>9</v>
      </c>
      <c r="AH181" s="46" t="s">
        <v>59</v>
      </c>
      <c r="AI181" s="46" t="s">
        <v>9</v>
      </c>
      <c r="AJ181" s="46" t="s">
        <v>59</v>
      </c>
      <c r="AK181" s="46" t="s">
        <v>59</v>
      </c>
      <c r="AL181" s="46" t="s">
        <v>9</v>
      </c>
      <c r="AM181" s="46" t="s">
        <v>9</v>
      </c>
      <c r="AN181" s="46" t="s">
        <v>9</v>
      </c>
      <c r="AO181" s="46" t="s">
        <v>9</v>
      </c>
      <c r="AP181" s="46" t="s">
        <v>59</v>
      </c>
      <c r="AQ181" s="46" t="s">
        <v>9</v>
      </c>
      <c r="AR181" s="46" t="s">
        <v>9</v>
      </c>
      <c r="AS181" s="46" t="s">
        <v>9</v>
      </c>
      <c r="AT181" s="46" t="s">
        <v>9</v>
      </c>
      <c r="AU181" s="46" t="s">
        <v>9</v>
      </c>
      <c r="AV181" s="46" t="s">
        <v>9</v>
      </c>
      <c r="AW181" s="46" t="s">
        <v>9</v>
      </c>
      <c r="AX181" s="46" t="s">
        <v>59</v>
      </c>
      <c r="AY181" s="46" t="s">
        <v>9</v>
      </c>
    </row>
    <row r="182" spans="1:51" x14ac:dyDescent="0.5">
      <c r="A182" s="46" t="s">
        <v>661</v>
      </c>
      <c r="B182" s="46" t="s">
        <v>662</v>
      </c>
      <c r="C182" s="46" t="s">
        <v>1241</v>
      </c>
      <c r="D182" s="46" t="s">
        <v>55</v>
      </c>
      <c r="E182" s="46" t="s">
        <v>79</v>
      </c>
      <c r="F182" s="46" t="s">
        <v>663</v>
      </c>
      <c r="G182" s="46" t="s">
        <v>9</v>
      </c>
      <c r="H182" s="46" t="s">
        <v>9</v>
      </c>
      <c r="I182" s="46" t="s">
        <v>9</v>
      </c>
      <c r="J182">
        <v>5</v>
      </c>
      <c r="K182" s="46" t="s">
        <v>73</v>
      </c>
      <c r="L182">
        <v>2</v>
      </c>
      <c r="M182">
        <v>160</v>
      </c>
      <c r="N182" s="46" t="s">
        <v>9</v>
      </c>
      <c r="O182" s="46" t="s">
        <v>9</v>
      </c>
      <c r="P182" s="46" t="s">
        <v>59</v>
      </c>
      <c r="S182">
        <v>1</v>
      </c>
      <c r="V182" s="46" t="s">
        <v>9</v>
      </c>
      <c r="X182" s="46" t="s">
        <v>9</v>
      </c>
      <c r="Y182" s="46" t="s">
        <v>9</v>
      </c>
      <c r="Z182">
        <v>1</v>
      </c>
      <c r="AA182" s="46" t="s">
        <v>9</v>
      </c>
      <c r="AB182" s="46" t="s">
        <v>9</v>
      </c>
      <c r="AC182" s="46" t="s">
        <v>9</v>
      </c>
      <c r="AD182" s="46" t="s">
        <v>9</v>
      </c>
      <c r="AE182" s="46" t="s">
        <v>9</v>
      </c>
      <c r="AF182" s="46" t="s">
        <v>9</v>
      </c>
      <c r="AG182" s="46" t="s">
        <v>9</v>
      </c>
      <c r="AH182" s="46" t="s">
        <v>9</v>
      </c>
      <c r="AI182" s="46" t="s">
        <v>9</v>
      </c>
      <c r="AJ182" s="46" t="s">
        <v>9</v>
      </c>
      <c r="AK182" s="46" t="s">
        <v>9</v>
      </c>
      <c r="AL182" s="46" t="s">
        <v>9</v>
      </c>
      <c r="AM182" s="46" t="s">
        <v>59</v>
      </c>
      <c r="AN182" s="46" t="s">
        <v>9</v>
      </c>
      <c r="AO182" s="46" t="s">
        <v>9</v>
      </c>
      <c r="AP182" s="46" t="s">
        <v>59</v>
      </c>
      <c r="AQ182" s="46" t="s">
        <v>9</v>
      </c>
      <c r="AR182" s="46" t="s">
        <v>9</v>
      </c>
      <c r="AS182" s="46" t="s">
        <v>9</v>
      </c>
      <c r="AT182" s="46" t="s">
        <v>59</v>
      </c>
      <c r="AU182" s="46" t="s">
        <v>9</v>
      </c>
      <c r="AV182" s="46" t="s">
        <v>9</v>
      </c>
      <c r="AW182" s="46" t="s">
        <v>9</v>
      </c>
      <c r="AX182" s="46" t="s">
        <v>59</v>
      </c>
      <c r="AY182" s="46" t="s">
        <v>9</v>
      </c>
    </row>
    <row r="183" spans="1:51" x14ac:dyDescent="0.5">
      <c r="A183" s="46" t="s">
        <v>664</v>
      </c>
      <c r="B183" s="46" t="s">
        <v>665</v>
      </c>
      <c r="C183" s="46" t="s">
        <v>1241</v>
      </c>
      <c r="D183" s="46" t="s">
        <v>83</v>
      </c>
      <c r="E183" s="46" t="s">
        <v>116</v>
      </c>
      <c r="F183" s="46" t="s">
        <v>147</v>
      </c>
      <c r="G183" s="46" t="s">
        <v>9</v>
      </c>
      <c r="H183" s="46" t="s">
        <v>9</v>
      </c>
      <c r="I183" s="46" t="s">
        <v>59</v>
      </c>
      <c r="J183">
        <v>5</v>
      </c>
      <c r="K183" s="46" t="s">
        <v>85</v>
      </c>
      <c r="L183">
        <v>4</v>
      </c>
      <c r="M183">
        <v>23</v>
      </c>
      <c r="N183" s="46" t="s">
        <v>9</v>
      </c>
      <c r="O183" s="46" t="s">
        <v>59</v>
      </c>
      <c r="P183" s="46" t="s">
        <v>9</v>
      </c>
      <c r="Q183">
        <v>1</v>
      </c>
      <c r="R183">
        <v>2</v>
      </c>
      <c r="V183" s="46" t="s">
        <v>9</v>
      </c>
      <c r="X183" s="46" t="s">
        <v>9</v>
      </c>
      <c r="Y183" s="46" t="s">
        <v>9</v>
      </c>
      <c r="Z183">
        <v>3</v>
      </c>
      <c r="AA183" s="46" t="s">
        <v>9</v>
      </c>
      <c r="AB183" s="46" t="s">
        <v>9</v>
      </c>
      <c r="AC183" s="46" t="s">
        <v>9</v>
      </c>
      <c r="AD183" s="46" t="s">
        <v>9</v>
      </c>
      <c r="AE183" s="46" t="s">
        <v>9</v>
      </c>
      <c r="AF183" s="46" t="s">
        <v>9</v>
      </c>
      <c r="AG183" s="46" t="s">
        <v>9</v>
      </c>
      <c r="AH183" s="46" t="s">
        <v>59</v>
      </c>
      <c r="AI183" s="46" t="s">
        <v>9</v>
      </c>
      <c r="AJ183" s="46" t="s">
        <v>59</v>
      </c>
      <c r="AK183" s="46" t="s">
        <v>9</v>
      </c>
      <c r="AL183" s="46" t="s">
        <v>9</v>
      </c>
      <c r="AM183" s="46" t="s">
        <v>9</v>
      </c>
      <c r="AN183" s="46" t="s">
        <v>9</v>
      </c>
      <c r="AO183" s="46" t="s">
        <v>9</v>
      </c>
      <c r="AP183" s="46" t="s">
        <v>9</v>
      </c>
      <c r="AQ183" s="46" t="s">
        <v>9</v>
      </c>
      <c r="AR183" s="46" t="s">
        <v>9</v>
      </c>
      <c r="AS183" s="46" t="s">
        <v>59</v>
      </c>
      <c r="AT183" s="46" t="s">
        <v>9</v>
      </c>
      <c r="AU183" s="46" t="s">
        <v>59</v>
      </c>
      <c r="AV183" s="46" t="s">
        <v>9</v>
      </c>
      <c r="AW183" s="46" t="s">
        <v>9</v>
      </c>
      <c r="AX183" s="46" t="s">
        <v>9</v>
      </c>
      <c r="AY183" s="46" t="s">
        <v>59</v>
      </c>
    </row>
    <row r="184" spans="1:51" x14ac:dyDescent="0.5">
      <c r="A184" s="46" t="s">
        <v>666</v>
      </c>
      <c r="B184" s="46" t="s">
        <v>667</v>
      </c>
      <c r="C184" s="46" t="s">
        <v>100</v>
      </c>
      <c r="D184" s="46" t="s">
        <v>55</v>
      </c>
      <c r="E184" s="46" t="s">
        <v>9</v>
      </c>
      <c r="F184" s="46" t="s">
        <v>278</v>
      </c>
      <c r="G184" s="46" t="s">
        <v>9</v>
      </c>
      <c r="H184" s="46" t="s">
        <v>9</v>
      </c>
      <c r="I184" s="46" t="s">
        <v>9</v>
      </c>
      <c r="J184">
        <v>1</v>
      </c>
      <c r="K184" s="46" t="s">
        <v>65</v>
      </c>
      <c r="L184">
        <v>3</v>
      </c>
      <c r="M184">
        <v>22</v>
      </c>
      <c r="N184" s="46" t="s">
        <v>59</v>
      </c>
      <c r="O184" s="46" t="s">
        <v>9</v>
      </c>
      <c r="P184" s="46" t="s">
        <v>9</v>
      </c>
      <c r="Q184">
        <v>1</v>
      </c>
      <c r="V184" s="46" t="s">
        <v>9</v>
      </c>
      <c r="X184" s="46" t="s">
        <v>9</v>
      </c>
      <c r="Y184" s="46" t="s">
        <v>9</v>
      </c>
      <c r="Z184">
        <v>1</v>
      </c>
      <c r="AA184" s="46" t="s">
        <v>9</v>
      </c>
      <c r="AB184" s="46" t="s">
        <v>9</v>
      </c>
      <c r="AC184" s="46" t="s">
        <v>9</v>
      </c>
      <c r="AD184" s="46" t="s">
        <v>59</v>
      </c>
      <c r="AE184" s="46" t="s">
        <v>59</v>
      </c>
      <c r="AF184" s="46" t="s">
        <v>9</v>
      </c>
      <c r="AG184" s="46" t="s">
        <v>9</v>
      </c>
      <c r="AH184" s="46" t="s">
        <v>9</v>
      </c>
      <c r="AI184" s="46" t="s">
        <v>9</v>
      </c>
      <c r="AJ184" s="46" t="s">
        <v>9</v>
      </c>
      <c r="AK184" s="46" t="s">
        <v>59</v>
      </c>
      <c r="AL184" s="46" t="s">
        <v>9</v>
      </c>
      <c r="AM184" s="46" t="s">
        <v>9</v>
      </c>
      <c r="AN184" s="46" t="s">
        <v>59</v>
      </c>
      <c r="AO184" s="46" t="s">
        <v>59</v>
      </c>
      <c r="AP184" s="46" t="s">
        <v>9</v>
      </c>
      <c r="AQ184" s="46" t="s">
        <v>9</v>
      </c>
      <c r="AR184" s="46" t="s">
        <v>9</v>
      </c>
      <c r="AS184" s="46" t="s">
        <v>59</v>
      </c>
      <c r="AT184" s="46" t="s">
        <v>9</v>
      </c>
      <c r="AU184" s="46" t="s">
        <v>9</v>
      </c>
      <c r="AV184" s="46" t="s">
        <v>9</v>
      </c>
      <c r="AW184" s="46" t="s">
        <v>9</v>
      </c>
      <c r="AX184" s="46" t="s">
        <v>9</v>
      </c>
      <c r="AY184" s="46" t="s">
        <v>9</v>
      </c>
    </row>
    <row r="185" spans="1:51" x14ac:dyDescent="0.5">
      <c r="A185" s="46" t="s">
        <v>402</v>
      </c>
      <c r="B185" s="46" t="s">
        <v>403</v>
      </c>
      <c r="C185" s="46" t="s">
        <v>68</v>
      </c>
      <c r="D185" s="46" t="s">
        <v>55</v>
      </c>
      <c r="E185" s="46" t="s">
        <v>104</v>
      </c>
      <c r="F185" s="46" t="s">
        <v>404</v>
      </c>
      <c r="G185" s="46" t="s">
        <v>9</v>
      </c>
      <c r="H185" s="46" t="s">
        <v>9</v>
      </c>
      <c r="I185" s="46" t="s">
        <v>9</v>
      </c>
      <c r="J185">
        <v>6</v>
      </c>
      <c r="K185" s="46" t="s">
        <v>85</v>
      </c>
      <c r="L185">
        <v>2</v>
      </c>
      <c r="M185">
        <v>30</v>
      </c>
      <c r="N185" s="46" t="s">
        <v>59</v>
      </c>
      <c r="O185" s="46" t="s">
        <v>9</v>
      </c>
      <c r="P185" s="46" t="s">
        <v>9</v>
      </c>
      <c r="R185">
        <v>3</v>
      </c>
      <c r="V185" s="46" t="s">
        <v>9</v>
      </c>
      <c r="X185" s="46" t="s">
        <v>9</v>
      </c>
      <c r="Y185" s="46" t="s">
        <v>9</v>
      </c>
      <c r="Z185">
        <v>3</v>
      </c>
      <c r="AA185" s="46" t="s">
        <v>59</v>
      </c>
      <c r="AB185" s="46" t="s">
        <v>9</v>
      </c>
      <c r="AC185" s="46" t="s">
        <v>9</v>
      </c>
      <c r="AD185" s="46" t="s">
        <v>9</v>
      </c>
      <c r="AE185" s="46" t="s">
        <v>9</v>
      </c>
      <c r="AF185" s="46" t="s">
        <v>9</v>
      </c>
      <c r="AG185" s="46" t="s">
        <v>9</v>
      </c>
      <c r="AH185" s="46" t="s">
        <v>59</v>
      </c>
      <c r="AI185" s="46" t="s">
        <v>9</v>
      </c>
      <c r="AJ185" s="46" t="s">
        <v>59</v>
      </c>
      <c r="AK185" s="46" t="s">
        <v>9</v>
      </c>
      <c r="AL185" s="46" t="s">
        <v>9</v>
      </c>
      <c r="AM185" s="46" t="s">
        <v>9</v>
      </c>
      <c r="AN185" s="46" t="s">
        <v>9</v>
      </c>
      <c r="AO185" s="46" t="s">
        <v>59</v>
      </c>
      <c r="AP185" s="46" t="s">
        <v>9</v>
      </c>
      <c r="AQ185" s="46" t="s">
        <v>9</v>
      </c>
      <c r="AR185" s="46" t="s">
        <v>9</v>
      </c>
      <c r="AS185" s="46" t="s">
        <v>59</v>
      </c>
      <c r="AT185" s="46" t="s">
        <v>9</v>
      </c>
      <c r="AU185" s="46" t="s">
        <v>9</v>
      </c>
      <c r="AV185" s="46" t="s">
        <v>9</v>
      </c>
      <c r="AW185" s="46" t="s">
        <v>9</v>
      </c>
      <c r="AX185" s="46" t="s">
        <v>9</v>
      </c>
      <c r="AY185" s="46" t="s">
        <v>59</v>
      </c>
    </row>
    <row r="186" spans="1:51" x14ac:dyDescent="0.5">
      <c r="A186" s="46" t="s">
        <v>668</v>
      </c>
      <c r="B186" s="46" t="s">
        <v>669</v>
      </c>
      <c r="C186" s="46" t="s">
        <v>1241</v>
      </c>
      <c r="D186" s="46" t="s">
        <v>55</v>
      </c>
      <c r="E186" s="46" t="s">
        <v>88</v>
      </c>
      <c r="F186" s="46" t="s">
        <v>578</v>
      </c>
      <c r="G186" s="46" t="s">
        <v>59</v>
      </c>
      <c r="H186" s="46" t="s">
        <v>9</v>
      </c>
      <c r="I186" s="46" t="s">
        <v>9</v>
      </c>
      <c r="J186">
        <v>5</v>
      </c>
      <c r="K186" s="46" t="s">
        <v>73</v>
      </c>
      <c r="L186">
        <v>2</v>
      </c>
      <c r="M186">
        <v>104</v>
      </c>
      <c r="N186" s="46" t="s">
        <v>9</v>
      </c>
      <c r="O186" s="46" t="s">
        <v>59</v>
      </c>
      <c r="P186" s="46" t="s">
        <v>59</v>
      </c>
      <c r="U186">
        <v>2</v>
      </c>
      <c r="V186" s="46" t="s">
        <v>9</v>
      </c>
      <c r="X186" s="46" t="s">
        <v>9</v>
      </c>
      <c r="Y186" s="46" t="s">
        <v>9</v>
      </c>
      <c r="Z186">
        <v>2</v>
      </c>
      <c r="AA186" s="46" t="s">
        <v>9</v>
      </c>
      <c r="AB186" s="46" t="s">
        <v>9</v>
      </c>
      <c r="AC186" s="46" t="s">
        <v>9</v>
      </c>
      <c r="AD186" s="46" t="s">
        <v>9</v>
      </c>
      <c r="AE186" s="46" t="s">
        <v>9</v>
      </c>
      <c r="AF186" s="46" t="s">
        <v>59</v>
      </c>
      <c r="AG186" s="46" t="s">
        <v>9</v>
      </c>
      <c r="AH186" s="46" t="s">
        <v>9</v>
      </c>
      <c r="AI186" s="46" t="s">
        <v>59</v>
      </c>
      <c r="AJ186" s="46" t="s">
        <v>9</v>
      </c>
      <c r="AK186" s="46" t="s">
        <v>9</v>
      </c>
      <c r="AL186" s="46" t="s">
        <v>59</v>
      </c>
      <c r="AM186" s="46" t="s">
        <v>9</v>
      </c>
      <c r="AN186" s="46" t="s">
        <v>9</v>
      </c>
      <c r="AO186" s="46" t="s">
        <v>9</v>
      </c>
      <c r="AP186" s="46" t="s">
        <v>59</v>
      </c>
      <c r="AQ186" s="46" t="s">
        <v>9</v>
      </c>
      <c r="AR186" s="46" t="s">
        <v>9</v>
      </c>
      <c r="AS186" s="46" t="s">
        <v>9</v>
      </c>
      <c r="AT186" s="46" t="s">
        <v>59</v>
      </c>
      <c r="AU186" s="46" t="s">
        <v>9</v>
      </c>
      <c r="AV186" s="46" t="s">
        <v>59</v>
      </c>
      <c r="AW186" s="46" t="s">
        <v>9</v>
      </c>
      <c r="AX186" s="46" t="s">
        <v>9</v>
      </c>
      <c r="AY186" s="46" t="s">
        <v>9</v>
      </c>
    </row>
    <row r="187" spans="1:51" x14ac:dyDescent="0.5">
      <c r="A187" s="46" t="s">
        <v>670</v>
      </c>
      <c r="B187" s="46" t="s">
        <v>671</v>
      </c>
      <c r="C187" s="46" t="s">
        <v>1241</v>
      </c>
      <c r="D187" s="46" t="s">
        <v>55</v>
      </c>
      <c r="E187" s="46" t="s">
        <v>71</v>
      </c>
      <c r="F187" s="46" t="s">
        <v>474</v>
      </c>
      <c r="G187" s="46" t="s">
        <v>9</v>
      </c>
      <c r="H187" s="46" t="s">
        <v>9</v>
      </c>
      <c r="I187" s="46" t="s">
        <v>9</v>
      </c>
      <c r="J187">
        <v>0</v>
      </c>
      <c r="K187" s="46" t="s">
        <v>73</v>
      </c>
      <c r="L187">
        <v>4</v>
      </c>
      <c r="M187">
        <v>41</v>
      </c>
      <c r="N187" s="46" t="s">
        <v>9</v>
      </c>
      <c r="O187" s="46" t="s">
        <v>9</v>
      </c>
      <c r="P187" s="46" t="s">
        <v>59</v>
      </c>
      <c r="Q187">
        <v>1</v>
      </c>
      <c r="S187">
        <v>1</v>
      </c>
      <c r="V187" s="46" t="s">
        <v>9</v>
      </c>
      <c r="X187" s="46" t="s">
        <v>59</v>
      </c>
      <c r="Y187" s="46" t="s">
        <v>9</v>
      </c>
      <c r="Z187">
        <v>1</v>
      </c>
      <c r="AA187" s="46" t="s">
        <v>59</v>
      </c>
      <c r="AB187" s="46" t="s">
        <v>9</v>
      </c>
      <c r="AC187" s="46" t="s">
        <v>9</v>
      </c>
      <c r="AD187" s="46" t="s">
        <v>9</v>
      </c>
      <c r="AE187" s="46" t="s">
        <v>59</v>
      </c>
      <c r="AF187" s="46" t="s">
        <v>9</v>
      </c>
      <c r="AG187" s="46" t="s">
        <v>9</v>
      </c>
      <c r="AH187" s="46" t="s">
        <v>9</v>
      </c>
      <c r="AI187" s="46" t="s">
        <v>9</v>
      </c>
      <c r="AJ187" s="46" t="s">
        <v>9</v>
      </c>
      <c r="AK187" s="46" t="s">
        <v>9</v>
      </c>
      <c r="AL187" s="46" t="s">
        <v>9</v>
      </c>
      <c r="AM187" s="46" t="s">
        <v>59</v>
      </c>
      <c r="AN187" s="46" t="s">
        <v>9</v>
      </c>
      <c r="AO187" s="46" t="s">
        <v>9</v>
      </c>
      <c r="AP187" s="46" t="s">
        <v>9</v>
      </c>
      <c r="AQ187" s="46" t="s">
        <v>9</v>
      </c>
      <c r="AR187" s="46" t="s">
        <v>9</v>
      </c>
      <c r="AS187" s="46" t="s">
        <v>9</v>
      </c>
      <c r="AT187" s="46" t="s">
        <v>59</v>
      </c>
      <c r="AU187" s="46" t="s">
        <v>9</v>
      </c>
      <c r="AV187" s="46" t="s">
        <v>9</v>
      </c>
      <c r="AW187" s="46" t="s">
        <v>9</v>
      </c>
      <c r="AX187" s="46" t="s">
        <v>59</v>
      </c>
      <c r="AY187" s="46" t="s">
        <v>9</v>
      </c>
    </row>
    <row r="188" spans="1:51" x14ac:dyDescent="0.5">
      <c r="A188" s="46" t="s">
        <v>672</v>
      </c>
      <c r="B188" s="46" t="s">
        <v>673</v>
      </c>
      <c r="C188" s="46" t="s">
        <v>1241</v>
      </c>
      <c r="D188" s="46" t="s">
        <v>55</v>
      </c>
      <c r="E188" s="46" t="s">
        <v>63</v>
      </c>
      <c r="F188" s="46" t="s">
        <v>674</v>
      </c>
      <c r="G188" s="46" t="s">
        <v>9</v>
      </c>
      <c r="H188" s="46" t="s">
        <v>9</v>
      </c>
      <c r="I188" s="46" t="s">
        <v>9</v>
      </c>
      <c r="J188">
        <v>4</v>
      </c>
      <c r="K188" s="46" t="s">
        <v>58</v>
      </c>
      <c r="L188">
        <v>2</v>
      </c>
      <c r="M188">
        <v>74</v>
      </c>
      <c r="N188" s="46" t="s">
        <v>59</v>
      </c>
      <c r="O188" s="46" t="s">
        <v>9</v>
      </c>
      <c r="P188" s="46" t="s">
        <v>9</v>
      </c>
      <c r="Q188">
        <v>1</v>
      </c>
      <c r="T188">
        <v>1</v>
      </c>
      <c r="V188" s="46" t="s">
        <v>9</v>
      </c>
      <c r="X188" s="46" t="s">
        <v>9</v>
      </c>
      <c r="Y188" s="46" t="s">
        <v>9</v>
      </c>
      <c r="Z188">
        <v>2</v>
      </c>
      <c r="AA188" s="46" t="s">
        <v>9</v>
      </c>
      <c r="AB188" s="46" t="s">
        <v>9</v>
      </c>
      <c r="AC188" s="46" t="s">
        <v>9</v>
      </c>
      <c r="AD188" s="46" t="s">
        <v>9</v>
      </c>
      <c r="AE188" s="46" t="s">
        <v>9</v>
      </c>
      <c r="AF188" s="46" t="s">
        <v>9</v>
      </c>
      <c r="AG188" s="46" t="s">
        <v>9</v>
      </c>
      <c r="AH188" s="46" t="s">
        <v>9</v>
      </c>
      <c r="AI188" s="46" t="s">
        <v>9</v>
      </c>
      <c r="AJ188" s="46" t="s">
        <v>9</v>
      </c>
      <c r="AK188" s="46" t="s">
        <v>9</v>
      </c>
      <c r="AL188" s="46" t="s">
        <v>9</v>
      </c>
      <c r="AM188" s="46" t="s">
        <v>9</v>
      </c>
      <c r="AN188" s="46" t="s">
        <v>9</v>
      </c>
      <c r="AO188" s="46" t="s">
        <v>59</v>
      </c>
      <c r="AP188" s="46" t="s">
        <v>59</v>
      </c>
      <c r="AQ188" s="46" t="s">
        <v>59</v>
      </c>
      <c r="AR188" s="46" t="s">
        <v>9</v>
      </c>
      <c r="AS188" s="46" t="s">
        <v>9</v>
      </c>
      <c r="AT188" s="46" t="s">
        <v>9</v>
      </c>
      <c r="AU188" s="46" t="s">
        <v>9</v>
      </c>
      <c r="AV188" s="46" t="s">
        <v>9</v>
      </c>
      <c r="AW188" s="46" t="s">
        <v>59</v>
      </c>
      <c r="AX188" s="46" t="s">
        <v>9</v>
      </c>
      <c r="AY188" s="46" t="s">
        <v>9</v>
      </c>
    </row>
    <row r="189" spans="1:51" x14ac:dyDescent="0.5">
      <c r="A189" s="46" t="s">
        <v>675</v>
      </c>
      <c r="B189" s="46" t="s">
        <v>676</v>
      </c>
      <c r="C189" s="46" t="s">
        <v>1241</v>
      </c>
      <c r="D189" s="46" t="s">
        <v>55</v>
      </c>
      <c r="E189" s="46" t="s">
        <v>10</v>
      </c>
      <c r="F189" s="46" t="s">
        <v>483</v>
      </c>
      <c r="G189" s="46" t="s">
        <v>9</v>
      </c>
      <c r="H189" s="46" t="s">
        <v>59</v>
      </c>
      <c r="I189" s="46" t="s">
        <v>9</v>
      </c>
      <c r="J189">
        <v>3</v>
      </c>
      <c r="K189" s="46" t="s">
        <v>85</v>
      </c>
      <c r="L189">
        <v>2</v>
      </c>
      <c r="M189">
        <v>23</v>
      </c>
      <c r="N189" s="46" t="s">
        <v>59</v>
      </c>
      <c r="O189" s="46" t="s">
        <v>9</v>
      </c>
      <c r="P189" s="46" t="s">
        <v>9</v>
      </c>
      <c r="R189">
        <v>2</v>
      </c>
      <c r="V189" s="46" t="s">
        <v>9</v>
      </c>
      <c r="X189" s="46" t="s">
        <v>9</v>
      </c>
      <c r="Y189" s="46" t="s">
        <v>9</v>
      </c>
      <c r="Z189">
        <v>2</v>
      </c>
      <c r="AA189" s="46" t="s">
        <v>9</v>
      </c>
      <c r="AB189" s="46" t="s">
        <v>9</v>
      </c>
      <c r="AC189" s="46" t="s">
        <v>9</v>
      </c>
      <c r="AD189" s="46" t="s">
        <v>9</v>
      </c>
      <c r="AE189" s="46" t="s">
        <v>59</v>
      </c>
      <c r="AF189" s="46" t="s">
        <v>9</v>
      </c>
      <c r="AG189" s="46" t="s">
        <v>59</v>
      </c>
      <c r="AH189" s="46" t="s">
        <v>59</v>
      </c>
      <c r="AI189" s="46" t="s">
        <v>59</v>
      </c>
      <c r="AJ189" s="46" t="s">
        <v>9</v>
      </c>
      <c r="AK189" s="46" t="s">
        <v>9</v>
      </c>
      <c r="AL189" s="46" t="s">
        <v>9</v>
      </c>
      <c r="AM189" s="46" t="s">
        <v>9</v>
      </c>
      <c r="AN189" s="46" t="s">
        <v>9</v>
      </c>
      <c r="AO189" s="46" t="s">
        <v>59</v>
      </c>
      <c r="AP189" s="46" t="s">
        <v>9</v>
      </c>
      <c r="AQ189" s="46" t="s">
        <v>9</v>
      </c>
      <c r="AR189" s="46" t="s">
        <v>9</v>
      </c>
      <c r="AS189" s="46" t="s">
        <v>59</v>
      </c>
      <c r="AT189" s="46" t="s">
        <v>9</v>
      </c>
      <c r="AU189" s="46" t="s">
        <v>9</v>
      </c>
      <c r="AV189" s="46" t="s">
        <v>9</v>
      </c>
      <c r="AW189" s="46" t="s">
        <v>9</v>
      </c>
      <c r="AX189" s="46" t="s">
        <v>9</v>
      </c>
      <c r="AY189" s="46" t="s">
        <v>59</v>
      </c>
    </row>
    <row r="190" spans="1:51" x14ac:dyDescent="0.5">
      <c r="A190" s="46" t="s">
        <v>677</v>
      </c>
      <c r="B190" s="46" t="s">
        <v>678</v>
      </c>
      <c r="C190" s="46" t="s">
        <v>1241</v>
      </c>
      <c r="D190" s="46" t="s">
        <v>9</v>
      </c>
      <c r="E190" s="46" t="s">
        <v>9</v>
      </c>
      <c r="F190" s="46" t="s">
        <v>9</v>
      </c>
      <c r="G190" s="46" t="s">
        <v>9</v>
      </c>
      <c r="H190" s="46" t="s">
        <v>9</v>
      </c>
      <c r="I190" s="46" t="s">
        <v>9</v>
      </c>
      <c r="J190">
        <v>8</v>
      </c>
      <c r="K190" s="46" t="s">
        <v>58</v>
      </c>
      <c r="L190">
        <v>4</v>
      </c>
      <c r="M190">
        <v>23</v>
      </c>
      <c r="N190" s="46" t="s">
        <v>59</v>
      </c>
      <c r="O190" s="46" t="s">
        <v>9</v>
      </c>
      <c r="P190" s="46" t="s">
        <v>59</v>
      </c>
      <c r="Q190">
        <v>2</v>
      </c>
      <c r="R190">
        <v>1</v>
      </c>
      <c r="V190" s="46" t="s">
        <v>9</v>
      </c>
      <c r="X190" s="46" t="s">
        <v>9</v>
      </c>
      <c r="Y190" s="46" t="s">
        <v>9</v>
      </c>
      <c r="Z190">
        <v>3</v>
      </c>
      <c r="AA190" s="46" t="s">
        <v>9</v>
      </c>
      <c r="AB190" s="46" t="s">
        <v>9</v>
      </c>
      <c r="AC190" s="46" t="s">
        <v>9</v>
      </c>
      <c r="AD190" s="46" t="s">
        <v>9</v>
      </c>
      <c r="AE190" s="46" t="s">
        <v>9</v>
      </c>
      <c r="AF190" s="46" t="s">
        <v>59</v>
      </c>
      <c r="AG190" s="46" t="s">
        <v>9</v>
      </c>
      <c r="AH190" s="46" t="s">
        <v>59</v>
      </c>
      <c r="AI190" s="46" t="s">
        <v>9</v>
      </c>
      <c r="AJ190" s="46" t="s">
        <v>59</v>
      </c>
      <c r="AK190" s="46" t="s">
        <v>9</v>
      </c>
      <c r="AL190" s="46" t="s">
        <v>9</v>
      </c>
      <c r="AM190" s="46" t="s">
        <v>9</v>
      </c>
      <c r="AN190" s="46" t="s">
        <v>9</v>
      </c>
      <c r="AO190" s="46" t="s">
        <v>9</v>
      </c>
      <c r="AP190" s="46" t="s">
        <v>9</v>
      </c>
      <c r="AQ190" s="46" t="s">
        <v>59</v>
      </c>
      <c r="AR190" s="46" t="s">
        <v>9</v>
      </c>
      <c r="AS190" s="46" t="s">
        <v>59</v>
      </c>
      <c r="AT190" s="46" t="s">
        <v>9</v>
      </c>
      <c r="AU190" s="46" t="s">
        <v>9</v>
      </c>
      <c r="AV190" s="46" t="s">
        <v>9</v>
      </c>
      <c r="AW190" s="46" t="s">
        <v>9</v>
      </c>
      <c r="AX190" s="46" t="s">
        <v>9</v>
      </c>
      <c r="AY190" s="46" t="s">
        <v>9</v>
      </c>
    </row>
    <row r="191" spans="1:51" x14ac:dyDescent="0.5">
      <c r="A191" s="46" t="s">
        <v>679</v>
      </c>
      <c r="B191" s="46" t="s">
        <v>680</v>
      </c>
      <c r="C191" s="46" t="s">
        <v>1241</v>
      </c>
      <c r="D191" s="46" t="s">
        <v>55</v>
      </c>
      <c r="E191" s="46" t="s">
        <v>71</v>
      </c>
      <c r="F191" s="46" t="s">
        <v>364</v>
      </c>
      <c r="G191" s="46" t="s">
        <v>9</v>
      </c>
      <c r="H191" s="46" t="s">
        <v>9</v>
      </c>
      <c r="I191" s="46" t="s">
        <v>9</v>
      </c>
      <c r="J191">
        <v>7</v>
      </c>
      <c r="K191" s="46" t="s">
        <v>73</v>
      </c>
      <c r="L191">
        <v>4</v>
      </c>
      <c r="M191">
        <v>56</v>
      </c>
      <c r="N191" s="46" t="s">
        <v>9</v>
      </c>
      <c r="O191" s="46" t="s">
        <v>9</v>
      </c>
      <c r="P191" s="46" t="s">
        <v>59</v>
      </c>
      <c r="R191">
        <v>1</v>
      </c>
      <c r="T191">
        <v>1</v>
      </c>
      <c r="V191" s="46" t="s">
        <v>9</v>
      </c>
      <c r="W191">
        <v>1</v>
      </c>
      <c r="X191" s="46" t="s">
        <v>9</v>
      </c>
      <c r="Y191" s="46" t="s">
        <v>9</v>
      </c>
      <c r="Z191">
        <v>3</v>
      </c>
      <c r="AA191" s="46" t="s">
        <v>9</v>
      </c>
      <c r="AB191" s="46" t="s">
        <v>9</v>
      </c>
      <c r="AC191" s="46" t="s">
        <v>9</v>
      </c>
      <c r="AD191" s="46" t="s">
        <v>59</v>
      </c>
      <c r="AE191" s="46" t="s">
        <v>9</v>
      </c>
      <c r="AF191" s="46" t="s">
        <v>9</v>
      </c>
      <c r="AG191" s="46" t="s">
        <v>9</v>
      </c>
      <c r="AH191" s="46" t="s">
        <v>59</v>
      </c>
      <c r="AI191" s="46" t="s">
        <v>9</v>
      </c>
      <c r="AJ191" s="46" t="s">
        <v>59</v>
      </c>
      <c r="AK191" s="46" t="s">
        <v>9</v>
      </c>
      <c r="AL191" s="46" t="s">
        <v>9</v>
      </c>
      <c r="AM191" s="46" t="s">
        <v>9</v>
      </c>
      <c r="AN191" s="46" t="s">
        <v>9</v>
      </c>
      <c r="AO191" s="46" t="s">
        <v>9</v>
      </c>
      <c r="AP191" s="46" t="s">
        <v>9</v>
      </c>
      <c r="AQ191" s="46" t="s">
        <v>9</v>
      </c>
      <c r="AR191" s="46" t="s">
        <v>59</v>
      </c>
      <c r="AS191" s="46" t="s">
        <v>9</v>
      </c>
      <c r="AT191" s="46" t="s">
        <v>59</v>
      </c>
      <c r="AU191" s="46" t="s">
        <v>9</v>
      </c>
      <c r="AV191" s="46" t="s">
        <v>9</v>
      </c>
      <c r="AW191" s="46" t="s">
        <v>59</v>
      </c>
      <c r="AX191" s="46" t="s">
        <v>59</v>
      </c>
      <c r="AY191" s="46" t="s">
        <v>9</v>
      </c>
    </row>
    <row r="192" spans="1:51" x14ac:dyDescent="0.5">
      <c r="A192" s="46" t="s">
        <v>681</v>
      </c>
      <c r="B192" s="46" t="s">
        <v>682</v>
      </c>
      <c r="C192" s="46" t="s">
        <v>1241</v>
      </c>
      <c r="D192" s="46" t="s">
        <v>55</v>
      </c>
      <c r="E192" s="46" t="s">
        <v>10</v>
      </c>
      <c r="F192" s="46" t="s">
        <v>76</v>
      </c>
      <c r="G192" s="46" t="s">
        <v>9</v>
      </c>
      <c r="H192" s="46" t="s">
        <v>59</v>
      </c>
      <c r="I192" s="46" t="s">
        <v>9</v>
      </c>
      <c r="J192">
        <v>2</v>
      </c>
      <c r="K192" s="46" t="s">
        <v>58</v>
      </c>
      <c r="L192">
        <v>3</v>
      </c>
      <c r="M192">
        <v>46</v>
      </c>
      <c r="N192" s="46" t="s">
        <v>9</v>
      </c>
      <c r="O192" s="46" t="s">
        <v>59</v>
      </c>
      <c r="P192" s="46" t="s">
        <v>59</v>
      </c>
      <c r="Q192">
        <v>1</v>
      </c>
      <c r="V192" s="46" t="s">
        <v>9</v>
      </c>
      <c r="X192" s="46" t="s">
        <v>9</v>
      </c>
      <c r="Y192" s="46" t="s">
        <v>9</v>
      </c>
      <c r="Z192">
        <v>1</v>
      </c>
      <c r="AA192" s="46" t="s">
        <v>9</v>
      </c>
      <c r="AB192" s="46" t="s">
        <v>9</v>
      </c>
      <c r="AC192" s="46" t="s">
        <v>9</v>
      </c>
      <c r="AD192" s="46" t="s">
        <v>59</v>
      </c>
      <c r="AE192" s="46" t="s">
        <v>59</v>
      </c>
      <c r="AF192" s="46" t="s">
        <v>59</v>
      </c>
      <c r="AG192" s="46" t="s">
        <v>59</v>
      </c>
      <c r="AH192" s="46" t="s">
        <v>9</v>
      </c>
      <c r="AI192" s="46" t="s">
        <v>59</v>
      </c>
      <c r="AJ192" s="46" t="s">
        <v>9</v>
      </c>
      <c r="AK192" s="46" t="s">
        <v>9</v>
      </c>
      <c r="AL192" s="46" t="s">
        <v>9</v>
      </c>
      <c r="AM192" s="46" t="s">
        <v>9</v>
      </c>
      <c r="AN192" s="46" t="s">
        <v>59</v>
      </c>
      <c r="AO192" s="46" t="s">
        <v>9</v>
      </c>
      <c r="AP192" s="46" t="s">
        <v>9</v>
      </c>
      <c r="AQ192" s="46" t="s">
        <v>59</v>
      </c>
      <c r="AR192" s="46" t="s">
        <v>9</v>
      </c>
      <c r="AS192" s="46" t="s">
        <v>9</v>
      </c>
      <c r="AT192" s="46" t="s">
        <v>9</v>
      </c>
      <c r="AU192" s="46" t="s">
        <v>9</v>
      </c>
      <c r="AV192" s="46" t="s">
        <v>9</v>
      </c>
      <c r="AW192" s="46" t="s">
        <v>9</v>
      </c>
      <c r="AX192" s="46" t="s">
        <v>9</v>
      </c>
      <c r="AY192" s="46" t="s">
        <v>9</v>
      </c>
    </row>
    <row r="193" spans="1:51" x14ac:dyDescent="0.5">
      <c r="A193" s="46" t="s">
        <v>683</v>
      </c>
      <c r="B193" s="46" t="s">
        <v>684</v>
      </c>
      <c r="C193" s="46" t="s">
        <v>1241</v>
      </c>
      <c r="D193" s="46" t="s">
        <v>55</v>
      </c>
      <c r="E193" s="46" t="s">
        <v>10</v>
      </c>
      <c r="F193" s="46" t="s">
        <v>685</v>
      </c>
      <c r="G193" s="46" t="s">
        <v>9</v>
      </c>
      <c r="H193" s="46" t="s">
        <v>59</v>
      </c>
      <c r="I193" s="46" t="s">
        <v>9</v>
      </c>
      <c r="J193">
        <v>2</v>
      </c>
      <c r="K193" s="46" t="s">
        <v>58</v>
      </c>
      <c r="L193">
        <v>4</v>
      </c>
      <c r="M193">
        <v>20</v>
      </c>
      <c r="N193" s="46" t="s">
        <v>59</v>
      </c>
      <c r="O193" s="46" t="s">
        <v>9</v>
      </c>
      <c r="P193" s="46" t="s">
        <v>9</v>
      </c>
      <c r="Q193">
        <v>1</v>
      </c>
      <c r="R193">
        <v>1</v>
      </c>
      <c r="V193" s="46" t="s">
        <v>9</v>
      </c>
      <c r="X193" s="46" t="s">
        <v>9</v>
      </c>
      <c r="Y193" s="46" t="s">
        <v>9</v>
      </c>
      <c r="Z193">
        <v>2</v>
      </c>
      <c r="AA193" s="46" t="s">
        <v>9</v>
      </c>
      <c r="AB193" s="46" t="s">
        <v>9</v>
      </c>
      <c r="AC193" s="46" t="s">
        <v>9</v>
      </c>
      <c r="AD193" s="46" t="s">
        <v>9</v>
      </c>
      <c r="AE193" s="46" t="s">
        <v>59</v>
      </c>
      <c r="AF193" s="46" t="s">
        <v>9</v>
      </c>
      <c r="AG193" s="46" t="s">
        <v>59</v>
      </c>
      <c r="AH193" s="46" t="s">
        <v>59</v>
      </c>
      <c r="AI193" s="46" t="s">
        <v>59</v>
      </c>
      <c r="AJ193" s="46" t="s">
        <v>9</v>
      </c>
      <c r="AK193" s="46" t="s">
        <v>9</v>
      </c>
      <c r="AL193" s="46" t="s">
        <v>9</v>
      </c>
      <c r="AM193" s="46" t="s">
        <v>9</v>
      </c>
      <c r="AN193" s="46" t="s">
        <v>9</v>
      </c>
      <c r="AO193" s="46" t="s">
        <v>59</v>
      </c>
      <c r="AP193" s="46" t="s">
        <v>9</v>
      </c>
      <c r="AQ193" s="46" t="s">
        <v>59</v>
      </c>
      <c r="AR193" s="46" t="s">
        <v>9</v>
      </c>
      <c r="AS193" s="46" t="s">
        <v>59</v>
      </c>
      <c r="AT193" s="46" t="s">
        <v>9</v>
      </c>
      <c r="AU193" s="46" t="s">
        <v>9</v>
      </c>
      <c r="AV193" s="46" t="s">
        <v>9</v>
      </c>
      <c r="AW193" s="46" t="s">
        <v>9</v>
      </c>
      <c r="AX193" s="46" t="s">
        <v>9</v>
      </c>
      <c r="AY193" s="46" t="s">
        <v>9</v>
      </c>
    </row>
    <row r="194" spans="1:51" x14ac:dyDescent="0.5">
      <c r="A194" s="46" t="s">
        <v>686</v>
      </c>
      <c r="B194" s="46" t="s">
        <v>687</v>
      </c>
      <c r="C194" s="46" t="s">
        <v>1241</v>
      </c>
      <c r="D194" s="46" t="s">
        <v>55</v>
      </c>
      <c r="E194" s="46" t="s">
        <v>79</v>
      </c>
      <c r="F194" s="46" t="s">
        <v>688</v>
      </c>
      <c r="G194" s="46" t="s">
        <v>9</v>
      </c>
      <c r="H194" s="46" t="s">
        <v>9</v>
      </c>
      <c r="I194" s="46" t="s">
        <v>9</v>
      </c>
      <c r="J194">
        <v>6</v>
      </c>
      <c r="K194" s="46" t="s">
        <v>85</v>
      </c>
      <c r="L194">
        <v>2</v>
      </c>
      <c r="M194">
        <v>28</v>
      </c>
      <c r="N194" s="46" t="s">
        <v>59</v>
      </c>
      <c r="O194" s="46" t="s">
        <v>9</v>
      </c>
      <c r="P194" s="46" t="s">
        <v>9</v>
      </c>
      <c r="R194">
        <v>2</v>
      </c>
      <c r="V194" s="46" t="s">
        <v>9</v>
      </c>
      <c r="X194" s="46" t="s">
        <v>9</v>
      </c>
      <c r="Y194" s="46" t="s">
        <v>9</v>
      </c>
      <c r="Z194">
        <v>2</v>
      </c>
      <c r="AA194" s="46" t="s">
        <v>59</v>
      </c>
      <c r="AB194" s="46" t="s">
        <v>9</v>
      </c>
      <c r="AC194" s="46" t="s">
        <v>9</v>
      </c>
      <c r="AD194" s="46" t="s">
        <v>59</v>
      </c>
      <c r="AE194" s="46" t="s">
        <v>9</v>
      </c>
      <c r="AF194" s="46" t="s">
        <v>9</v>
      </c>
      <c r="AG194" s="46" t="s">
        <v>9</v>
      </c>
      <c r="AH194" s="46" t="s">
        <v>59</v>
      </c>
      <c r="AI194" s="46" t="s">
        <v>9</v>
      </c>
      <c r="AJ194" s="46" t="s">
        <v>9</v>
      </c>
      <c r="AK194" s="46" t="s">
        <v>9</v>
      </c>
      <c r="AL194" s="46" t="s">
        <v>9</v>
      </c>
      <c r="AM194" s="46" t="s">
        <v>9</v>
      </c>
      <c r="AN194" s="46" t="s">
        <v>9</v>
      </c>
      <c r="AO194" s="46" t="s">
        <v>59</v>
      </c>
      <c r="AP194" s="46" t="s">
        <v>9</v>
      </c>
      <c r="AQ194" s="46" t="s">
        <v>9</v>
      </c>
      <c r="AR194" s="46" t="s">
        <v>9</v>
      </c>
      <c r="AS194" s="46" t="s">
        <v>59</v>
      </c>
      <c r="AT194" s="46" t="s">
        <v>9</v>
      </c>
      <c r="AU194" s="46" t="s">
        <v>9</v>
      </c>
      <c r="AV194" s="46" t="s">
        <v>9</v>
      </c>
      <c r="AW194" s="46" t="s">
        <v>9</v>
      </c>
      <c r="AX194" s="46" t="s">
        <v>9</v>
      </c>
      <c r="AY194" s="46" t="s">
        <v>59</v>
      </c>
    </row>
    <row r="195" spans="1:51" x14ac:dyDescent="0.5">
      <c r="A195" s="46" t="s">
        <v>407</v>
      </c>
      <c r="B195" s="46" t="s">
        <v>408</v>
      </c>
      <c r="C195" s="46" t="s">
        <v>68</v>
      </c>
      <c r="D195" s="46" t="s">
        <v>83</v>
      </c>
      <c r="E195" s="46" t="s">
        <v>167</v>
      </c>
      <c r="F195" s="46" t="s">
        <v>168</v>
      </c>
      <c r="G195" s="46" t="s">
        <v>59</v>
      </c>
      <c r="H195" s="46" t="s">
        <v>9</v>
      </c>
      <c r="I195" s="46" t="s">
        <v>9</v>
      </c>
      <c r="J195">
        <v>4</v>
      </c>
      <c r="K195" s="46" t="s">
        <v>73</v>
      </c>
      <c r="L195">
        <v>2</v>
      </c>
      <c r="M195">
        <v>157</v>
      </c>
      <c r="N195" s="46" t="s">
        <v>59</v>
      </c>
      <c r="O195" s="46" t="s">
        <v>59</v>
      </c>
      <c r="P195" s="46" t="s">
        <v>59</v>
      </c>
      <c r="U195">
        <v>1</v>
      </c>
      <c r="V195" s="46" t="s">
        <v>9</v>
      </c>
      <c r="W195">
        <v>1</v>
      </c>
      <c r="X195" s="46" t="s">
        <v>9</v>
      </c>
      <c r="Y195" s="46" t="s">
        <v>59</v>
      </c>
      <c r="Z195">
        <v>2</v>
      </c>
      <c r="AA195" s="46" t="s">
        <v>9</v>
      </c>
      <c r="AB195" s="46" t="s">
        <v>9</v>
      </c>
      <c r="AC195" s="46" t="s">
        <v>9</v>
      </c>
      <c r="AD195" s="46" t="s">
        <v>59</v>
      </c>
      <c r="AE195" s="46" t="s">
        <v>9</v>
      </c>
      <c r="AF195" s="46" t="s">
        <v>59</v>
      </c>
      <c r="AG195" s="46" t="s">
        <v>9</v>
      </c>
      <c r="AH195" s="46" t="s">
        <v>9</v>
      </c>
      <c r="AI195" s="46" t="s">
        <v>59</v>
      </c>
      <c r="AJ195" s="46" t="s">
        <v>9</v>
      </c>
      <c r="AK195" s="46" t="s">
        <v>9</v>
      </c>
      <c r="AL195" s="46" t="s">
        <v>59</v>
      </c>
      <c r="AM195" s="46" t="s">
        <v>9</v>
      </c>
      <c r="AN195" s="46" t="s">
        <v>9</v>
      </c>
      <c r="AO195" s="46" t="s">
        <v>9</v>
      </c>
      <c r="AP195" s="46" t="s">
        <v>59</v>
      </c>
      <c r="AQ195" s="46" t="s">
        <v>9</v>
      </c>
      <c r="AR195" s="46" t="s">
        <v>59</v>
      </c>
      <c r="AS195" s="46" t="s">
        <v>9</v>
      </c>
      <c r="AT195" s="46" t="s">
        <v>59</v>
      </c>
      <c r="AU195" s="46" t="s">
        <v>9</v>
      </c>
      <c r="AV195" s="46" t="s">
        <v>59</v>
      </c>
      <c r="AW195" s="46" t="s">
        <v>9</v>
      </c>
      <c r="AX195" s="46" t="s">
        <v>9</v>
      </c>
      <c r="AY195" s="46" t="s">
        <v>9</v>
      </c>
    </row>
    <row r="196" spans="1:51" x14ac:dyDescent="0.5">
      <c r="A196" s="46" t="s">
        <v>412</v>
      </c>
      <c r="B196" s="46" t="s">
        <v>413</v>
      </c>
      <c r="C196" s="46" t="s">
        <v>68</v>
      </c>
      <c r="D196" s="46" t="s">
        <v>83</v>
      </c>
      <c r="E196" s="46" t="s">
        <v>116</v>
      </c>
      <c r="F196" s="46" t="s">
        <v>117</v>
      </c>
      <c r="G196" s="46" t="s">
        <v>9</v>
      </c>
      <c r="H196" s="46" t="s">
        <v>9</v>
      </c>
      <c r="I196" s="46" t="s">
        <v>59</v>
      </c>
      <c r="J196">
        <v>7</v>
      </c>
      <c r="K196" s="46" t="s">
        <v>65</v>
      </c>
      <c r="L196">
        <v>2</v>
      </c>
      <c r="M196">
        <v>50</v>
      </c>
      <c r="N196" s="46" t="s">
        <v>9</v>
      </c>
      <c r="O196" s="46" t="s">
        <v>9</v>
      </c>
      <c r="P196" s="46" t="s">
        <v>59</v>
      </c>
      <c r="Q196">
        <v>3</v>
      </c>
      <c r="V196" s="46" t="s">
        <v>9</v>
      </c>
      <c r="X196" s="46" t="s">
        <v>9</v>
      </c>
      <c r="Y196" s="46" t="s">
        <v>9</v>
      </c>
      <c r="Z196">
        <v>3</v>
      </c>
      <c r="AA196" s="46" t="s">
        <v>9</v>
      </c>
      <c r="AB196" s="46" t="s">
        <v>9</v>
      </c>
      <c r="AC196" s="46" t="s">
        <v>9</v>
      </c>
      <c r="AD196" s="46" t="s">
        <v>59</v>
      </c>
      <c r="AE196" s="46" t="s">
        <v>9</v>
      </c>
      <c r="AF196" s="46" t="s">
        <v>9</v>
      </c>
      <c r="AG196" s="46" t="s">
        <v>9</v>
      </c>
      <c r="AH196" s="46" t="s">
        <v>9</v>
      </c>
      <c r="AI196" s="46" t="s">
        <v>9</v>
      </c>
      <c r="AJ196" s="46" t="s">
        <v>59</v>
      </c>
      <c r="AK196" s="46" t="s">
        <v>59</v>
      </c>
      <c r="AL196" s="46" t="s">
        <v>9</v>
      </c>
      <c r="AM196" s="46" t="s">
        <v>9</v>
      </c>
      <c r="AN196" s="46" t="s">
        <v>59</v>
      </c>
      <c r="AO196" s="46" t="s">
        <v>9</v>
      </c>
      <c r="AP196" s="46" t="s">
        <v>9</v>
      </c>
      <c r="AQ196" s="46" t="s">
        <v>9</v>
      </c>
      <c r="AR196" s="46" t="s">
        <v>9</v>
      </c>
      <c r="AS196" s="46" t="s">
        <v>9</v>
      </c>
      <c r="AT196" s="46" t="s">
        <v>9</v>
      </c>
      <c r="AU196" s="46" t="s">
        <v>9</v>
      </c>
      <c r="AV196" s="46" t="s">
        <v>9</v>
      </c>
      <c r="AW196" s="46" t="s">
        <v>9</v>
      </c>
      <c r="AX196" s="46" t="s">
        <v>59</v>
      </c>
      <c r="AY196" s="46" t="s">
        <v>9</v>
      </c>
    </row>
    <row r="197" spans="1:51" x14ac:dyDescent="0.5">
      <c r="A197" s="46" t="s">
        <v>416</v>
      </c>
      <c r="B197" s="46" t="s">
        <v>417</v>
      </c>
      <c r="C197" s="46" t="s">
        <v>68</v>
      </c>
      <c r="D197" s="46" t="s">
        <v>55</v>
      </c>
      <c r="E197" s="46" t="s">
        <v>104</v>
      </c>
      <c r="F197" s="46" t="s">
        <v>418</v>
      </c>
      <c r="G197" s="46" t="s">
        <v>9</v>
      </c>
      <c r="H197" s="46" t="s">
        <v>9</v>
      </c>
      <c r="I197" s="46" t="s">
        <v>9</v>
      </c>
      <c r="J197">
        <v>5</v>
      </c>
      <c r="K197" s="46" t="s">
        <v>85</v>
      </c>
      <c r="L197">
        <v>2</v>
      </c>
      <c r="M197">
        <v>33</v>
      </c>
      <c r="N197" s="46" t="s">
        <v>9</v>
      </c>
      <c r="O197" s="46" t="s">
        <v>59</v>
      </c>
      <c r="P197" s="46" t="s">
        <v>9</v>
      </c>
      <c r="Q197">
        <v>1</v>
      </c>
      <c r="U197">
        <v>1</v>
      </c>
      <c r="V197" s="46" t="s">
        <v>9</v>
      </c>
      <c r="W197">
        <v>1</v>
      </c>
      <c r="X197" s="46" t="s">
        <v>9</v>
      </c>
      <c r="Y197" s="46" t="s">
        <v>9</v>
      </c>
      <c r="Z197">
        <v>3</v>
      </c>
      <c r="AA197" s="46" t="s">
        <v>59</v>
      </c>
      <c r="AB197" s="46" t="s">
        <v>9</v>
      </c>
      <c r="AC197" s="46" t="s">
        <v>9</v>
      </c>
      <c r="AD197" s="46" t="s">
        <v>59</v>
      </c>
      <c r="AE197" s="46" t="s">
        <v>9</v>
      </c>
      <c r="AF197" s="46" t="s">
        <v>9</v>
      </c>
      <c r="AG197" s="46" t="s">
        <v>9</v>
      </c>
      <c r="AH197" s="46" t="s">
        <v>9</v>
      </c>
      <c r="AI197" s="46" t="s">
        <v>9</v>
      </c>
      <c r="AJ197" s="46" t="s">
        <v>59</v>
      </c>
      <c r="AK197" s="46" t="s">
        <v>9</v>
      </c>
      <c r="AL197" s="46" t="s">
        <v>9</v>
      </c>
      <c r="AM197" s="46" t="s">
        <v>9</v>
      </c>
      <c r="AN197" s="46" t="s">
        <v>9</v>
      </c>
      <c r="AO197" s="46" t="s">
        <v>9</v>
      </c>
      <c r="AP197" s="46" t="s">
        <v>9</v>
      </c>
      <c r="AQ197" s="46" t="s">
        <v>9</v>
      </c>
      <c r="AR197" s="46" t="s">
        <v>59</v>
      </c>
      <c r="AS197" s="46" t="s">
        <v>9</v>
      </c>
      <c r="AT197" s="46" t="s">
        <v>9</v>
      </c>
      <c r="AU197" s="46" t="s">
        <v>59</v>
      </c>
      <c r="AV197" s="46" t="s">
        <v>59</v>
      </c>
      <c r="AW197" s="46" t="s">
        <v>9</v>
      </c>
      <c r="AX197" s="46" t="s">
        <v>9</v>
      </c>
      <c r="AY197" s="46" t="s">
        <v>59</v>
      </c>
    </row>
    <row r="198" spans="1:51" x14ac:dyDescent="0.5">
      <c r="A198" s="46" t="s">
        <v>689</v>
      </c>
      <c r="B198" s="46" t="s">
        <v>690</v>
      </c>
      <c r="C198" s="46" t="s">
        <v>1241</v>
      </c>
      <c r="D198" s="46" t="s">
        <v>55</v>
      </c>
      <c r="E198" s="46" t="s">
        <v>56</v>
      </c>
      <c r="F198" s="46" t="s">
        <v>57</v>
      </c>
      <c r="G198" s="46" t="s">
        <v>9</v>
      </c>
      <c r="H198" s="46" t="s">
        <v>9</v>
      </c>
      <c r="I198" s="46" t="s">
        <v>9</v>
      </c>
      <c r="J198">
        <v>1</v>
      </c>
      <c r="K198" s="46" t="s">
        <v>58</v>
      </c>
      <c r="L198">
        <v>3</v>
      </c>
      <c r="M198">
        <v>41</v>
      </c>
      <c r="N198" s="46" t="s">
        <v>59</v>
      </c>
      <c r="O198" s="46" t="s">
        <v>9</v>
      </c>
      <c r="P198" s="46" t="s">
        <v>9</v>
      </c>
      <c r="Q198">
        <v>1</v>
      </c>
      <c r="R198">
        <v>1</v>
      </c>
      <c r="V198" s="46" t="s">
        <v>9</v>
      </c>
      <c r="X198" s="46" t="s">
        <v>59</v>
      </c>
      <c r="Y198" s="46" t="s">
        <v>9</v>
      </c>
      <c r="Z198">
        <v>1</v>
      </c>
      <c r="AA198" s="46" t="s">
        <v>59</v>
      </c>
      <c r="AB198" s="46" t="s">
        <v>9</v>
      </c>
      <c r="AC198" s="46" t="s">
        <v>9</v>
      </c>
      <c r="AD198" s="46" t="s">
        <v>59</v>
      </c>
      <c r="AE198" s="46" t="s">
        <v>59</v>
      </c>
      <c r="AF198" s="46" t="s">
        <v>9</v>
      </c>
      <c r="AG198" s="46" t="s">
        <v>9</v>
      </c>
      <c r="AH198" s="46" t="s">
        <v>59</v>
      </c>
      <c r="AI198" s="46" t="s">
        <v>9</v>
      </c>
      <c r="AJ198" s="46" t="s">
        <v>9</v>
      </c>
      <c r="AK198" s="46" t="s">
        <v>9</v>
      </c>
      <c r="AL198" s="46" t="s">
        <v>9</v>
      </c>
      <c r="AM198" s="46" t="s">
        <v>9</v>
      </c>
      <c r="AN198" s="46" t="s">
        <v>9</v>
      </c>
      <c r="AO198" s="46" t="s">
        <v>59</v>
      </c>
      <c r="AP198" s="46" t="s">
        <v>9</v>
      </c>
      <c r="AQ198" s="46" t="s">
        <v>59</v>
      </c>
      <c r="AR198" s="46" t="s">
        <v>9</v>
      </c>
      <c r="AS198" s="46" t="s">
        <v>9</v>
      </c>
      <c r="AT198" s="46" t="s">
        <v>9</v>
      </c>
      <c r="AU198" s="46" t="s">
        <v>9</v>
      </c>
      <c r="AV198" s="46" t="s">
        <v>9</v>
      </c>
      <c r="AW198" s="46" t="s">
        <v>9</v>
      </c>
      <c r="AX198" s="46" t="s">
        <v>9</v>
      </c>
      <c r="AY198" s="46" t="s">
        <v>9</v>
      </c>
    </row>
    <row r="199" spans="1:51" x14ac:dyDescent="0.5">
      <c r="A199" s="46" t="s">
        <v>691</v>
      </c>
      <c r="B199" s="46" t="s">
        <v>692</v>
      </c>
      <c r="C199" s="46" t="s">
        <v>100</v>
      </c>
      <c r="D199" s="46" t="s">
        <v>55</v>
      </c>
      <c r="E199" s="46" t="s">
        <v>9</v>
      </c>
      <c r="F199" s="46" t="s">
        <v>474</v>
      </c>
      <c r="G199" s="46" t="s">
        <v>9</v>
      </c>
      <c r="H199" s="46" t="s">
        <v>9</v>
      </c>
      <c r="I199" s="46" t="s">
        <v>9</v>
      </c>
      <c r="J199">
        <v>3</v>
      </c>
      <c r="K199" s="46" t="s">
        <v>65</v>
      </c>
      <c r="L199">
        <v>4</v>
      </c>
      <c r="M199">
        <v>78</v>
      </c>
      <c r="N199" s="46" t="s">
        <v>9</v>
      </c>
      <c r="O199" s="46" t="s">
        <v>9</v>
      </c>
      <c r="P199" s="46" t="s">
        <v>59</v>
      </c>
      <c r="Q199">
        <v>1</v>
      </c>
      <c r="S199">
        <v>1</v>
      </c>
      <c r="V199" s="46" t="s">
        <v>9</v>
      </c>
      <c r="X199" s="46" t="s">
        <v>9</v>
      </c>
      <c r="Y199" s="46" t="s">
        <v>9</v>
      </c>
      <c r="Z199">
        <v>2</v>
      </c>
      <c r="AA199" s="46" t="s">
        <v>59</v>
      </c>
      <c r="AB199" s="46" t="s">
        <v>9</v>
      </c>
      <c r="AC199" s="46" t="s">
        <v>9</v>
      </c>
      <c r="AD199" s="46" t="s">
        <v>59</v>
      </c>
      <c r="AE199" s="46" t="s">
        <v>59</v>
      </c>
      <c r="AF199" s="46" t="s">
        <v>9</v>
      </c>
      <c r="AG199" s="46" t="s">
        <v>9</v>
      </c>
      <c r="AH199" s="46" t="s">
        <v>9</v>
      </c>
      <c r="AI199" s="46" t="s">
        <v>9</v>
      </c>
      <c r="AJ199" s="46" t="s">
        <v>9</v>
      </c>
      <c r="AK199" s="46" t="s">
        <v>59</v>
      </c>
      <c r="AL199" s="46" t="s">
        <v>9</v>
      </c>
      <c r="AM199" s="46" t="s">
        <v>59</v>
      </c>
      <c r="AN199" s="46" t="s">
        <v>9</v>
      </c>
      <c r="AO199" s="46" t="s">
        <v>9</v>
      </c>
      <c r="AP199" s="46" t="s">
        <v>59</v>
      </c>
      <c r="AQ199" s="46" t="s">
        <v>9</v>
      </c>
      <c r="AR199" s="46" t="s">
        <v>9</v>
      </c>
      <c r="AS199" s="46" t="s">
        <v>9</v>
      </c>
      <c r="AT199" s="46" t="s">
        <v>9</v>
      </c>
      <c r="AU199" s="46" t="s">
        <v>9</v>
      </c>
      <c r="AV199" s="46" t="s">
        <v>9</v>
      </c>
      <c r="AW199" s="46" t="s">
        <v>9</v>
      </c>
      <c r="AX199" s="46" t="s">
        <v>59</v>
      </c>
      <c r="AY199" s="46" t="s">
        <v>9</v>
      </c>
    </row>
    <row r="200" spans="1:51" x14ac:dyDescent="0.5">
      <c r="A200" s="46" t="s">
        <v>693</v>
      </c>
      <c r="B200" s="46" t="s">
        <v>694</v>
      </c>
      <c r="C200" s="46" t="s">
        <v>1241</v>
      </c>
      <c r="D200" s="46" t="s">
        <v>55</v>
      </c>
      <c r="E200" s="46" t="s">
        <v>56</v>
      </c>
      <c r="F200" s="46" t="s">
        <v>369</v>
      </c>
      <c r="G200" s="46" t="s">
        <v>9</v>
      </c>
      <c r="H200" s="46" t="s">
        <v>9</v>
      </c>
      <c r="I200" s="46" t="s">
        <v>9</v>
      </c>
      <c r="J200">
        <v>2</v>
      </c>
      <c r="K200" s="46" t="s">
        <v>58</v>
      </c>
      <c r="L200">
        <v>3</v>
      </c>
      <c r="M200">
        <v>23</v>
      </c>
      <c r="N200" s="46" t="s">
        <v>59</v>
      </c>
      <c r="O200" s="46" t="s">
        <v>9</v>
      </c>
      <c r="P200" s="46" t="s">
        <v>9</v>
      </c>
      <c r="Q200">
        <v>1</v>
      </c>
      <c r="R200">
        <v>1</v>
      </c>
      <c r="V200" s="46" t="s">
        <v>9</v>
      </c>
      <c r="X200" s="46" t="s">
        <v>59</v>
      </c>
      <c r="Y200" s="46" t="s">
        <v>9</v>
      </c>
      <c r="Z200">
        <v>1</v>
      </c>
      <c r="AA200" s="46" t="s">
        <v>59</v>
      </c>
      <c r="AB200" s="46" t="s">
        <v>9</v>
      </c>
      <c r="AC200" s="46" t="s">
        <v>9</v>
      </c>
      <c r="AD200" s="46" t="s">
        <v>59</v>
      </c>
      <c r="AE200" s="46" t="s">
        <v>59</v>
      </c>
      <c r="AF200" s="46" t="s">
        <v>9</v>
      </c>
      <c r="AG200" s="46" t="s">
        <v>9</v>
      </c>
      <c r="AH200" s="46" t="s">
        <v>59</v>
      </c>
      <c r="AI200" s="46" t="s">
        <v>9</v>
      </c>
      <c r="AJ200" s="46" t="s">
        <v>9</v>
      </c>
      <c r="AK200" s="46" t="s">
        <v>9</v>
      </c>
      <c r="AL200" s="46" t="s">
        <v>9</v>
      </c>
      <c r="AM200" s="46" t="s">
        <v>9</v>
      </c>
      <c r="AN200" s="46" t="s">
        <v>9</v>
      </c>
      <c r="AO200" s="46" t="s">
        <v>59</v>
      </c>
      <c r="AP200" s="46" t="s">
        <v>9</v>
      </c>
      <c r="AQ200" s="46" t="s">
        <v>59</v>
      </c>
      <c r="AR200" s="46" t="s">
        <v>9</v>
      </c>
      <c r="AS200" s="46" t="s">
        <v>59</v>
      </c>
      <c r="AT200" s="46" t="s">
        <v>9</v>
      </c>
      <c r="AU200" s="46" t="s">
        <v>9</v>
      </c>
      <c r="AV200" s="46" t="s">
        <v>9</v>
      </c>
      <c r="AW200" s="46" t="s">
        <v>9</v>
      </c>
      <c r="AX200" s="46" t="s">
        <v>9</v>
      </c>
      <c r="AY200" s="46" t="s">
        <v>9</v>
      </c>
    </row>
    <row r="201" spans="1:51" x14ac:dyDescent="0.5">
      <c r="A201" s="46" t="s">
        <v>695</v>
      </c>
      <c r="B201" s="46" t="s">
        <v>696</v>
      </c>
      <c r="C201" s="46" t="s">
        <v>1241</v>
      </c>
      <c r="D201" s="46" t="s">
        <v>83</v>
      </c>
      <c r="E201" s="46" t="s">
        <v>116</v>
      </c>
      <c r="F201" s="46" t="s">
        <v>147</v>
      </c>
      <c r="G201" s="46" t="s">
        <v>9</v>
      </c>
      <c r="H201" s="46" t="s">
        <v>9</v>
      </c>
      <c r="I201" s="46" t="s">
        <v>59</v>
      </c>
      <c r="J201">
        <v>4</v>
      </c>
      <c r="K201" s="46" t="s">
        <v>58</v>
      </c>
      <c r="L201">
        <v>2</v>
      </c>
      <c r="M201">
        <v>36</v>
      </c>
      <c r="N201" s="46" t="s">
        <v>59</v>
      </c>
      <c r="O201" s="46" t="s">
        <v>9</v>
      </c>
      <c r="P201" s="46" t="s">
        <v>9</v>
      </c>
      <c r="Q201">
        <v>1</v>
      </c>
      <c r="T201">
        <v>1</v>
      </c>
      <c r="V201" s="46" t="s">
        <v>9</v>
      </c>
      <c r="X201" s="46" t="s">
        <v>9</v>
      </c>
      <c r="Y201" s="46" t="s">
        <v>9</v>
      </c>
      <c r="Z201">
        <v>2</v>
      </c>
      <c r="AA201" s="46" t="s">
        <v>9</v>
      </c>
      <c r="AB201" s="46" t="s">
        <v>9</v>
      </c>
      <c r="AC201" s="46" t="s">
        <v>9</v>
      </c>
      <c r="AD201" s="46" t="s">
        <v>59</v>
      </c>
      <c r="AE201" s="46" t="s">
        <v>9</v>
      </c>
      <c r="AF201" s="46" t="s">
        <v>9</v>
      </c>
      <c r="AG201" s="46" t="s">
        <v>9</v>
      </c>
      <c r="AH201" s="46" t="s">
        <v>9</v>
      </c>
      <c r="AI201" s="46" t="s">
        <v>9</v>
      </c>
      <c r="AJ201" s="46" t="s">
        <v>9</v>
      </c>
      <c r="AK201" s="46" t="s">
        <v>9</v>
      </c>
      <c r="AL201" s="46" t="s">
        <v>9</v>
      </c>
      <c r="AM201" s="46" t="s">
        <v>9</v>
      </c>
      <c r="AN201" s="46" t="s">
        <v>9</v>
      </c>
      <c r="AO201" s="46" t="s">
        <v>59</v>
      </c>
      <c r="AP201" s="46" t="s">
        <v>9</v>
      </c>
      <c r="AQ201" s="46" t="s">
        <v>59</v>
      </c>
      <c r="AR201" s="46" t="s">
        <v>9</v>
      </c>
      <c r="AS201" s="46" t="s">
        <v>9</v>
      </c>
      <c r="AT201" s="46" t="s">
        <v>9</v>
      </c>
      <c r="AU201" s="46" t="s">
        <v>9</v>
      </c>
      <c r="AV201" s="46" t="s">
        <v>9</v>
      </c>
      <c r="AW201" s="46" t="s">
        <v>59</v>
      </c>
      <c r="AX201" s="46" t="s">
        <v>9</v>
      </c>
      <c r="AY201" s="46" t="s">
        <v>9</v>
      </c>
    </row>
    <row r="202" spans="1:51" x14ac:dyDescent="0.5">
      <c r="A202" s="46" t="s">
        <v>475</v>
      </c>
      <c r="B202" s="46" t="s">
        <v>476</v>
      </c>
      <c r="C202" s="46" t="s">
        <v>477</v>
      </c>
      <c r="D202" s="46" t="s">
        <v>83</v>
      </c>
      <c r="E202" s="46" t="s">
        <v>9</v>
      </c>
      <c r="F202" s="46" t="s">
        <v>478</v>
      </c>
      <c r="G202" s="46" t="s">
        <v>9</v>
      </c>
      <c r="H202" s="46" t="s">
        <v>9</v>
      </c>
      <c r="I202" s="46" t="s">
        <v>59</v>
      </c>
      <c r="J202">
        <v>7</v>
      </c>
      <c r="K202" s="46" t="s">
        <v>65</v>
      </c>
      <c r="L202">
        <v>1</v>
      </c>
      <c r="M202">
        <v>235</v>
      </c>
      <c r="N202" s="46" t="s">
        <v>9</v>
      </c>
      <c r="O202" s="46" t="s">
        <v>9</v>
      </c>
      <c r="P202" s="46" t="s">
        <v>59</v>
      </c>
      <c r="Q202">
        <v>1</v>
      </c>
      <c r="R202">
        <v>1</v>
      </c>
      <c r="S202">
        <v>1</v>
      </c>
      <c r="V202" s="46" t="s">
        <v>9</v>
      </c>
      <c r="X202" s="46" t="s">
        <v>9</v>
      </c>
      <c r="Y202" s="46" t="s">
        <v>9</v>
      </c>
      <c r="Z202">
        <v>3</v>
      </c>
      <c r="AA202" s="46" t="s">
        <v>59</v>
      </c>
      <c r="AB202" s="46" t="s">
        <v>9</v>
      </c>
      <c r="AC202" s="46" t="s">
        <v>9</v>
      </c>
      <c r="AD202" s="46" t="s">
        <v>59</v>
      </c>
      <c r="AE202" s="46" t="s">
        <v>9</v>
      </c>
      <c r="AF202" s="46" t="s">
        <v>9</v>
      </c>
      <c r="AG202" s="46" t="s">
        <v>9</v>
      </c>
      <c r="AH202" s="46" t="s">
        <v>59</v>
      </c>
      <c r="AI202" s="46" t="s">
        <v>9</v>
      </c>
      <c r="AJ202" s="46" t="s">
        <v>59</v>
      </c>
      <c r="AK202" s="46" t="s">
        <v>59</v>
      </c>
      <c r="AL202" s="46" t="s">
        <v>9</v>
      </c>
      <c r="AM202" s="46" t="s">
        <v>59</v>
      </c>
      <c r="AN202" s="46" t="s">
        <v>9</v>
      </c>
      <c r="AO202" s="46" t="s">
        <v>9</v>
      </c>
      <c r="AP202" s="46" t="s">
        <v>59</v>
      </c>
      <c r="AQ202" s="46" t="s">
        <v>9</v>
      </c>
      <c r="AR202" s="46" t="s">
        <v>9</v>
      </c>
      <c r="AS202" s="46" t="s">
        <v>9</v>
      </c>
      <c r="AT202" s="46" t="s">
        <v>9</v>
      </c>
      <c r="AU202" s="46" t="s">
        <v>9</v>
      </c>
      <c r="AV202" s="46" t="s">
        <v>9</v>
      </c>
      <c r="AW202" s="46" t="s">
        <v>9</v>
      </c>
      <c r="AX202" s="46" t="s">
        <v>59</v>
      </c>
      <c r="AY202" s="46" t="s">
        <v>9</v>
      </c>
    </row>
    <row r="203" spans="1:51" x14ac:dyDescent="0.5">
      <c r="A203" s="46" t="s">
        <v>697</v>
      </c>
      <c r="B203" s="46" t="s">
        <v>698</v>
      </c>
      <c r="C203" s="46" t="s">
        <v>1241</v>
      </c>
      <c r="D203" s="46" t="s">
        <v>83</v>
      </c>
      <c r="E203" s="46" t="s">
        <v>116</v>
      </c>
      <c r="F203" s="46" t="s">
        <v>491</v>
      </c>
      <c r="G203" s="46" t="s">
        <v>9</v>
      </c>
      <c r="H203" s="46" t="s">
        <v>9</v>
      </c>
      <c r="I203" s="46" t="s">
        <v>9</v>
      </c>
      <c r="J203">
        <v>3</v>
      </c>
      <c r="K203" s="46" t="s">
        <v>97</v>
      </c>
      <c r="L203">
        <v>2</v>
      </c>
      <c r="M203">
        <v>25</v>
      </c>
      <c r="N203" s="46" t="s">
        <v>59</v>
      </c>
      <c r="O203" s="46" t="s">
        <v>9</v>
      </c>
      <c r="P203" s="46" t="s">
        <v>9</v>
      </c>
      <c r="Q203">
        <v>1</v>
      </c>
      <c r="T203">
        <v>1</v>
      </c>
      <c r="V203" s="46" t="s">
        <v>9</v>
      </c>
      <c r="X203" s="46" t="s">
        <v>59</v>
      </c>
      <c r="Y203" s="46" t="s">
        <v>9</v>
      </c>
      <c r="Z203">
        <v>1</v>
      </c>
      <c r="AA203" s="46" t="s">
        <v>59</v>
      </c>
      <c r="AB203" s="46" t="s">
        <v>9</v>
      </c>
      <c r="AC203" s="46" t="s">
        <v>9</v>
      </c>
      <c r="AD203" s="46" t="s">
        <v>59</v>
      </c>
      <c r="AE203" s="46" t="s">
        <v>59</v>
      </c>
      <c r="AF203" s="46" t="s">
        <v>9</v>
      </c>
      <c r="AG203" s="46" t="s">
        <v>9</v>
      </c>
      <c r="AH203" s="46" t="s">
        <v>9</v>
      </c>
      <c r="AI203" s="46" t="s">
        <v>9</v>
      </c>
      <c r="AJ203" s="46" t="s">
        <v>9</v>
      </c>
      <c r="AK203" s="46" t="s">
        <v>59</v>
      </c>
      <c r="AL203" s="46" t="s">
        <v>9</v>
      </c>
      <c r="AM203" s="46" t="s">
        <v>9</v>
      </c>
      <c r="AN203" s="46" t="s">
        <v>9</v>
      </c>
      <c r="AO203" s="46" t="s">
        <v>59</v>
      </c>
      <c r="AP203" s="46" t="s">
        <v>9</v>
      </c>
      <c r="AQ203" s="46" t="s">
        <v>59</v>
      </c>
      <c r="AR203" s="46" t="s">
        <v>9</v>
      </c>
      <c r="AS203" s="46" t="s">
        <v>59</v>
      </c>
      <c r="AT203" s="46" t="s">
        <v>59</v>
      </c>
      <c r="AU203" s="46" t="s">
        <v>9</v>
      </c>
      <c r="AV203" s="46" t="s">
        <v>9</v>
      </c>
      <c r="AW203" s="46" t="s">
        <v>59</v>
      </c>
      <c r="AX203" s="46" t="s">
        <v>9</v>
      </c>
      <c r="AY203" s="46" t="s">
        <v>59</v>
      </c>
    </row>
    <row r="204" spans="1:51" x14ac:dyDescent="0.5">
      <c r="A204" s="46" t="s">
        <v>699</v>
      </c>
      <c r="B204" s="46" t="s">
        <v>700</v>
      </c>
      <c r="C204" s="46" t="s">
        <v>1241</v>
      </c>
      <c r="D204" s="46" t="s">
        <v>55</v>
      </c>
      <c r="E204" s="46" t="s">
        <v>56</v>
      </c>
      <c r="F204" s="46" t="s">
        <v>57</v>
      </c>
      <c r="G204" s="46" t="s">
        <v>9</v>
      </c>
      <c r="H204" s="46" t="s">
        <v>9</v>
      </c>
      <c r="I204" s="46" t="s">
        <v>9</v>
      </c>
      <c r="J204">
        <v>4</v>
      </c>
      <c r="K204" s="46" t="s">
        <v>58</v>
      </c>
      <c r="L204">
        <v>3</v>
      </c>
      <c r="M204">
        <v>43</v>
      </c>
      <c r="N204" s="46" t="s">
        <v>59</v>
      </c>
      <c r="O204" s="46" t="s">
        <v>59</v>
      </c>
      <c r="P204" s="46" t="s">
        <v>59</v>
      </c>
      <c r="Q204">
        <v>1</v>
      </c>
      <c r="R204">
        <v>1</v>
      </c>
      <c r="V204" s="46" t="s">
        <v>9</v>
      </c>
      <c r="W204">
        <v>1</v>
      </c>
      <c r="X204" s="46" t="s">
        <v>9</v>
      </c>
      <c r="Y204" s="46" t="s">
        <v>9</v>
      </c>
      <c r="Z204">
        <v>3</v>
      </c>
      <c r="AA204" s="46" t="s">
        <v>59</v>
      </c>
      <c r="AB204" s="46" t="s">
        <v>9</v>
      </c>
      <c r="AC204" s="46" t="s">
        <v>9</v>
      </c>
      <c r="AD204" s="46" t="s">
        <v>59</v>
      </c>
      <c r="AE204" s="46" t="s">
        <v>9</v>
      </c>
      <c r="AF204" s="46" t="s">
        <v>59</v>
      </c>
      <c r="AG204" s="46" t="s">
        <v>9</v>
      </c>
      <c r="AH204" s="46" t="s">
        <v>59</v>
      </c>
      <c r="AI204" s="46" t="s">
        <v>9</v>
      </c>
      <c r="AJ204" s="46" t="s">
        <v>59</v>
      </c>
      <c r="AK204" s="46" t="s">
        <v>9</v>
      </c>
      <c r="AL204" s="46" t="s">
        <v>9</v>
      </c>
      <c r="AM204" s="46" t="s">
        <v>9</v>
      </c>
      <c r="AN204" s="46" t="s">
        <v>9</v>
      </c>
      <c r="AO204" s="46" t="s">
        <v>9</v>
      </c>
      <c r="AP204" s="46" t="s">
        <v>9</v>
      </c>
      <c r="AQ204" s="46" t="s">
        <v>59</v>
      </c>
      <c r="AR204" s="46" t="s">
        <v>59</v>
      </c>
      <c r="AS204" s="46" t="s">
        <v>9</v>
      </c>
      <c r="AT204" s="46" t="s">
        <v>9</v>
      </c>
      <c r="AU204" s="46" t="s">
        <v>9</v>
      </c>
      <c r="AV204" s="46" t="s">
        <v>9</v>
      </c>
      <c r="AW204" s="46" t="s">
        <v>9</v>
      </c>
      <c r="AX204" s="46" t="s">
        <v>9</v>
      </c>
      <c r="AY204" s="46" t="s">
        <v>9</v>
      </c>
    </row>
    <row r="205" spans="1:51" x14ac:dyDescent="0.5">
      <c r="A205" s="46" t="s">
        <v>421</v>
      </c>
      <c r="B205" s="46" t="s">
        <v>422</v>
      </c>
      <c r="C205" s="46" t="s">
        <v>68</v>
      </c>
      <c r="D205" s="46" t="s">
        <v>55</v>
      </c>
      <c r="E205" s="46" t="s">
        <v>63</v>
      </c>
      <c r="F205" s="46" t="s">
        <v>423</v>
      </c>
      <c r="G205" s="46" t="s">
        <v>9</v>
      </c>
      <c r="H205" s="46" t="s">
        <v>9</v>
      </c>
      <c r="I205" s="46" t="s">
        <v>9</v>
      </c>
      <c r="J205">
        <v>1</v>
      </c>
      <c r="K205" s="46" t="s">
        <v>65</v>
      </c>
      <c r="L205">
        <v>6</v>
      </c>
      <c r="M205">
        <v>48</v>
      </c>
      <c r="N205" s="46" t="s">
        <v>9</v>
      </c>
      <c r="O205" s="46" t="s">
        <v>59</v>
      </c>
      <c r="P205" s="46" t="s">
        <v>9</v>
      </c>
      <c r="R205">
        <v>3</v>
      </c>
      <c r="V205" s="46" t="s">
        <v>9</v>
      </c>
      <c r="X205" s="46" t="s">
        <v>9</v>
      </c>
      <c r="Y205" s="46" t="s">
        <v>9</v>
      </c>
      <c r="Z205">
        <v>3</v>
      </c>
      <c r="AA205" s="46" t="s">
        <v>59</v>
      </c>
      <c r="AB205" s="46" t="s">
        <v>9</v>
      </c>
      <c r="AC205" s="46" t="s">
        <v>9</v>
      </c>
      <c r="AD205" s="46" t="s">
        <v>59</v>
      </c>
      <c r="AE205" s="46" t="s">
        <v>59</v>
      </c>
      <c r="AF205" s="46" t="s">
        <v>9</v>
      </c>
      <c r="AG205" s="46" t="s">
        <v>9</v>
      </c>
      <c r="AH205" s="46" t="s">
        <v>59</v>
      </c>
      <c r="AI205" s="46" t="s">
        <v>9</v>
      </c>
      <c r="AJ205" s="46" t="s">
        <v>59</v>
      </c>
      <c r="AK205" s="46" t="s">
        <v>59</v>
      </c>
      <c r="AL205" s="46" t="s">
        <v>9</v>
      </c>
      <c r="AM205" s="46" t="s">
        <v>9</v>
      </c>
      <c r="AN205" s="46" t="s">
        <v>9</v>
      </c>
      <c r="AO205" s="46" t="s">
        <v>9</v>
      </c>
      <c r="AP205" s="46" t="s">
        <v>9</v>
      </c>
      <c r="AQ205" s="46" t="s">
        <v>9</v>
      </c>
      <c r="AR205" s="46" t="s">
        <v>9</v>
      </c>
      <c r="AS205" s="46" t="s">
        <v>9</v>
      </c>
      <c r="AT205" s="46" t="s">
        <v>9</v>
      </c>
      <c r="AU205" s="46" t="s">
        <v>59</v>
      </c>
      <c r="AV205" s="46" t="s">
        <v>9</v>
      </c>
      <c r="AW205" s="46" t="s">
        <v>9</v>
      </c>
      <c r="AX205" s="46" t="s">
        <v>9</v>
      </c>
      <c r="AY205" s="46" t="s">
        <v>9</v>
      </c>
    </row>
    <row r="206" spans="1:51" x14ac:dyDescent="0.5">
      <c r="A206" s="46" t="s">
        <v>701</v>
      </c>
      <c r="B206" s="46" t="s">
        <v>702</v>
      </c>
      <c r="C206" s="46" t="s">
        <v>1241</v>
      </c>
      <c r="D206" s="46" t="s">
        <v>55</v>
      </c>
      <c r="E206" s="46" t="s">
        <v>88</v>
      </c>
      <c r="F206" s="46" t="s">
        <v>748</v>
      </c>
      <c r="G206" s="46" t="s">
        <v>59</v>
      </c>
      <c r="H206" s="46" t="s">
        <v>9</v>
      </c>
      <c r="I206" s="46" t="s">
        <v>9</v>
      </c>
      <c r="J206">
        <v>3</v>
      </c>
      <c r="K206" s="46" t="s">
        <v>73</v>
      </c>
      <c r="L206">
        <v>2</v>
      </c>
      <c r="M206">
        <v>102</v>
      </c>
      <c r="N206" s="46" t="s">
        <v>59</v>
      </c>
      <c r="O206" s="46" t="s">
        <v>9</v>
      </c>
      <c r="P206" s="46" t="s">
        <v>9</v>
      </c>
      <c r="U206">
        <v>1</v>
      </c>
      <c r="V206" s="46" t="s">
        <v>9</v>
      </c>
      <c r="X206" s="46" t="s">
        <v>9</v>
      </c>
      <c r="Y206" s="46" t="s">
        <v>9</v>
      </c>
      <c r="Z206">
        <v>1</v>
      </c>
      <c r="AA206" s="46" t="s">
        <v>59</v>
      </c>
      <c r="AB206" s="46" t="s">
        <v>9</v>
      </c>
      <c r="AC206" s="46" t="s">
        <v>9</v>
      </c>
      <c r="AD206" s="46" t="s">
        <v>59</v>
      </c>
      <c r="AE206" s="46" t="s">
        <v>59</v>
      </c>
      <c r="AF206" s="46" t="s">
        <v>9</v>
      </c>
      <c r="AG206" s="46" t="s">
        <v>9</v>
      </c>
      <c r="AH206" s="46" t="s">
        <v>9</v>
      </c>
      <c r="AI206" s="46" t="s">
        <v>59</v>
      </c>
      <c r="AJ206" s="46" t="s">
        <v>9</v>
      </c>
      <c r="AK206" s="46" t="s">
        <v>9</v>
      </c>
      <c r="AL206" s="46" t="s">
        <v>59</v>
      </c>
      <c r="AM206" s="46" t="s">
        <v>9</v>
      </c>
      <c r="AN206" s="46" t="s">
        <v>9</v>
      </c>
      <c r="AO206" s="46" t="s">
        <v>59</v>
      </c>
      <c r="AP206" s="46" t="s">
        <v>59</v>
      </c>
      <c r="AQ206" s="46" t="s">
        <v>9</v>
      </c>
      <c r="AR206" s="46" t="s">
        <v>9</v>
      </c>
      <c r="AS206" s="46" t="s">
        <v>9</v>
      </c>
      <c r="AT206" s="46" t="s">
        <v>59</v>
      </c>
      <c r="AU206" s="46" t="s">
        <v>9</v>
      </c>
      <c r="AV206" s="46" t="s">
        <v>59</v>
      </c>
      <c r="AW206" s="46" t="s">
        <v>9</v>
      </c>
      <c r="AX206" s="46" t="s">
        <v>9</v>
      </c>
      <c r="AY206" s="46" t="s">
        <v>9</v>
      </c>
    </row>
    <row r="207" spans="1:51" x14ac:dyDescent="0.5">
      <c r="A207" s="46" t="s">
        <v>703</v>
      </c>
      <c r="B207" s="46" t="s">
        <v>704</v>
      </c>
      <c r="C207" s="46" t="s">
        <v>1241</v>
      </c>
      <c r="D207" s="46" t="s">
        <v>55</v>
      </c>
      <c r="E207" s="46" t="s">
        <v>88</v>
      </c>
      <c r="F207" s="46" t="s">
        <v>186</v>
      </c>
      <c r="G207" s="46" t="s">
        <v>59</v>
      </c>
      <c r="H207" s="46" t="s">
        <v>9</v>
      </c>
      <c r="I207" s="46" t="s">
        <v>9</v>
      </c>
      <c r="J207">
        <v>5</v>
      </c>
      <c r="K207" s="46" t="s">
        <v>73</v>
      </c>
      <c r="L207">
        <v>2</v>
      </c>
      <c r="M207">
        <v>124</v>
      </c>
      <c r="N207" s="46" t="s">
        <v>59</v>
      </c>
      <c r="O207" s="46" t="s">
        <v>59</v>
      </c>
      <c r="P207" s="46" t="s">
        <v>59</v>
      </c>
      <c r="U207">
        <v>2</v>
      </c>
      <c r="V207" s="46" t="s">
        <v>9</v>
      </c>
      <c r="X207" s="46" t="s">
        <v>9</v>
      </c>
      <c r="Y207" s="46" t="s">
        <v>9</v>
      </c>
      <c r="Z207">
        <v>2</v>
      </c>
      <c r="AA207" s="46" t="s">
        <v>59</v>
      </c>
      <c r="AB207" s="46" t="s">
        <v>9</v>
      </c>
      <c r="AC207" s="46" t="s">
        <v>9</v>
      </c>
      <c r="AD207" s="46" t="s">
        <v>59</v>
      </c>
      <c r="AE207" s="46" t="s">
        <v>9</v>
      </c>
      <c r="AF207" s="46" t="s">
        <v>59</v>
      </c>
      <c r="AG207" s="46" t="s">
        <v>9</v>
      </c>
      <c r="AH207" s="46" t="s">
        <v>9</v>
      </c>
      <c r="AI207" s="46" t="s">
        <v>59</v>
      </c>
      <c r="AJ207" s="46" t="s">
        <v>9</v>
      </c>
      <c r="AK207" s="46" t="s">
        <v>9</v>
      </c>
      <c r="AL207" s="46" t="s">
        <v>59</v>
      </c>
      <c r="AM207" s="46" t="s">
        <v>9</v>
      </c>
      <c r="AN207" s="46" t="s">
        <v>9</v>
      </c>
      <c r="AO207" s="46" t="s">
        <v>9</v>
      </c>
      <c r="AP207" s="46" t="s">
        <v>59</v>
      </c>
      <c r="AQ207" s="46" t="s">
        <v>9</v>
      </c>
      <c r="AR207" s="46" t="s">
        <v>9</v>
      </c>
      <c r="AS207" s="46" t="s">
        <v>9</v>
      </c>
      <c r="AT207" s="46" t="s">
        <v>59</v>
      </c>
      <c r="AU207" s="46" t="s">
        <v>9</v>
      </c>
      <c r="AV207" s="46" t="s">
        <v>59</v>
      </c>
      <c r="AW207" s="46" t="s">
        <v>9</v>
      </c>
      <c r="AX207" s="46" t="s">
        <v>9</v>
      </c>
      <c r="AY207" s="46" t="s">
        <v>9</v>
      </c>
    </row>
    <row r="208" spans="1:51" x14ac:dyDescent="0.5">
      <c r="A208" s="46" t="s">
        <v>705</v>
      </c>
      <c r="B208" s="46" t="s">
        <v>706</v>
      </c>
      <c r="C208" s="46" t="s">
        <v>1241</v>
      </c>
      <c r="D208" s="46" t="s">
        <v>55</v>
      </c>
      <c r="E208" s="46" t="s">
        <v>10</v>
      </c>
      <c r="F208" s="46" t="s">
        <v>309</v>
      </c>
      <c r="G208" s="46" t="s">
        <v>9</v>
      </c>
      <c r="H208" s="46" t="s">
        <v>59</v>
      </c>
      <c r="I208" s="46" t="s">
        <v>9</v>
      </c>
      <c r="J208">
        <v>2</v>
      </c>
      <c r="K208" s="46" t="s">
        <v>85</v>
      </c>
      <c r="L208">
        <v>3</v>
      </c>
      <c r="M208">
        <v>33</v>
      </c>
      <c r="N208" s="46" t="s">
        <v>9</v>
      </c>
      <c r="O208" s="46" t="s">
        <v>59</v>
      </c>
      <c r="P208" s="46" t="s">
        <v>59</v>
      </c>
      <c r="R208">
        <v>1</v>
      </c>
      <c r="V208" s="46" t="s">
        <v>9</v>
      </c>
      <c r="X208" s="46" t="s">
        <v>9</v>
      </c>
      <c r="Y208" s="46" t="s">
        <v>9</v>
      </c>
      <c r="Z208">
        <v>1</v>
      </c>
      <c r="AA208" s="46" t="s">
        <v>59</v>
      </c>
      <c r="AB208" s="46" t="s">
        <v>9</v>
      </c>
      <c r="AC208" s="46" t="s">
        <v>9</v>
      </c>
      <c r="AD208" s="46" t="s">
        <v>59</v>
      </c>
      <c r="AE208" s="46" t="s">
        <v>59</v>
      </c>
      <c r="AF208" s="46" t="s">
        <v>59</v>
      </c>
      <c r="AG208" s="46" t="s">
        <v>59</v>
      </c>
      <c r="AH208" s="46" t="s">
        <v>59</v>
      </c>
      <c r="AI208" s="46" t="s">
        <v>59</v>
      </c>
      <c r="AJ208" s="46" t="s">
        <v>9</v>
      </c>
      <c r="AK208" s="46" t="s">
        <v>9</v>
      </c>
      <c r="AL208" s="46" t="s">
        <v>9</v>
      </c>
      <c r="AM208" s="46" t="s">
        <v>9</v>
      </c>
      <c r="AN208" s="46" t="s">
        <v>9</v>
      </c>
      <c r="AO208" s="46" t="s">
        <v>9</v>
      </c>
      <c r="AP208" s="46" t="s">
        <v>9</v>
      </c>
      <c r="AQ208" s="46" t="s">
        <v>9</v>
      </c>
      <c r="AR208" s="46" t="s">
        <v>9</v>
      </c>
      <c r="AS208" s="46" t="s">
        <v>9</v>
      </c>
      <c r="AT208" s="46" t="s">
        <v>9</v>
      </c>
      <c r="AU208" s="46" t="s">
        <v>9</v>
      </c>
      <c r="AV208" s="46" t="s">
        <v>9</v>
      </c>
      <c r="AW208" s="46" t="s">
        <v>9</v>
      </c>
      <c r="AX208" s="46" t="s">
        <v>9</v>
      </c>
      <c r="AY208" s="46" t="s">
        <v>59</v>
      </c>
    </row>
    <row r="209" spans="1:51" x14ac:dyDescent="0.5">
      <c r="A209" s="46" t="s">
        <v>707</v>
      </c>
      <c r="B209" s="46" t="s">
        <v>708</v>
      </c>
      <c r="C209" s="46" t="s">
        <v>1241</v>
      </c>
      <c r="D209" s="46" t="s">
        <v>55</v>
      </c>
      <c r="E209" s="46" t="s">
        <v>10</v>
      </c>
      <c r="F209" s="46" t="s">
        <v>76</v>
      </c>
      <c r="G209" s="46" t="s">
        <v>9</v>
      </c>
      <c r="H209" s="46" t="s">
        <v>59</v>
      </c>
      <c r="I209" s="46" t="s">
        <v>9</v>
      </c>
      <c r="J209">
        <v>4</v>
      </c>
      <c r="K209" s="46" t="s">
        <v>65</v>
      </c>
      <c r="L209">
        <v>2</v>
      </c>
      <c r="M209">
        <v>122</v>
      </c>
      <c r="N209" s="46" t="s">
        <v>9</v>
      </c>
      <c r="O209" s="46" t="s">
        <v>9</v>
      </c>
      <c r="P209" s="46" t="s">
        <v>59</v>
      </c>
      <c r="V209" s="46" t="s">
        <v>9</v>
      </c>
      <c r="W209">
        <v>2</v>
      </c>
      <c r="X209" s="46" t="s">
        <v>9</v>
      </c>
      <c r="Y209" s="46" t="s">
        <v>9</v>
      </c>
      <c r="Z209">
        <v>2</v>
      </c>
      <c r="AA209" s="46" t="s">
        <v>59</v>
      </c>
      <c r="AB209" s="46" t="s">
        <v>9</v>
      </c>
      <c r="AC209" s="46" t="s">
        <v>9</v>
      </c>
      <c r="AD209" s="46" t="s">
        <v>9</v>
      </c>
      <c r="AE209" s="46" t="s">
        <v>9</v>
      </c>
      <c r="AF209" s="46" t="s">
        <v>9</v>
      </c>
      <c r="AG209" s="46" t="s">
        <v>59</v>
      </c>
      <c r="AH209" s="46" t="s">
        <v>9</v>
      </c>
      <c r="AI209" s="46" t="s">
        <v>59</v>
      </c>
      <c r="AJ209" s="46" t="s">
        <v>9</v>
      </c>
      <c r="AK209" s="46" t="s">
        <v>59</v>
      </c>
      <c r="AL209" s="46" t="s">
        <v>9</v>
      </c>
      <c r="AM209" s="46" t="s">
        <v>9</v>
      </c>
      <c r="AN209" s="46" t="s">
        <v>9</v>
      </c>
      <c r="AO209" s="46" t="s">
        <v>9</v>
      </c>
      <c r="AP209" s="46" t="s">
        <v>59</v>
      </c>
      <c r="AQ209" s="46" t="s">
        <v>9</v>
      </c>
      <c r="AR209" s="46" t="s">
        <v>59</v>
      </c>
      <c r="AS209" s="46" t="s">
        <v>9</v>
      </c>
      <c r="AT209" s="46" t="s">
        <v>9</v>
      </c>
      <c r="AU209" s="46" t="s">
        <v>9</v>
      </c>
      <c r="AV209" s="46" t="s">
        <v>9</v>
      </c>
      <c r="AW209" s="46" t="s">
        <v>9</v>
      </c>
      <c r="AX209" s="46" t="s">
        <v>59</v>
      </c>
      <c r="AY209" s="46" t="s">
        <v>9</v>
      </c>
    </row>
    <row r="210" spans="1:51" x14ac:dyDescent="0.5">
      <c r="A210" s="46" t="s">
        <v>709</v>
      </c>
      <c r="B210" s="46" t="s">
        <v>710</v>
      </c>
      <c r="C210" s="46" t="s">
        <v>1241</v>
      </c>
      <c r="D210" s="46" t="s">
        <v>55</v>
      </c>
      <c r="E210" s="46" t="s">
        <v>131</v>
      </c>
      <c r="F210" s="46" t="s">
        <v>711</v>
      </c>
      <c r="G210" s="46" t="s">
        <v>9</v>
      </c>
      <c r="H210" s="46" t="s">
        <v>9</v>
      </c>
      <c r="I210" s="46" t="s">
        <v>9</v>
      </c>
      <c r="J210">
        <v>6</v>
      </c>
      <c r="K210" s="46" t="s">
        <v>85</v>
      </c>
      <c r="L210">
        <v>3</v>
      </c>
      <c r="M210">
        <v>33</v>
      </c>
      <c r="N210" s="46" t="s">
        <v>59</v>
      </c>
      <c r="O210" s="46" t="s">
        <v>9</v>
      </c>
      <c r="P210" s="46" t="s">
        <v>9</v>
      </c>
      <c r="Q210">
        <v>1</v>
      </c>
      <c r="R210">
        <v>1</v>
      </c>
      <c r="T210">
        <v>1</v>
      </c>
      <c r="V210" s="46" t="s">
        <v>9</v>
      </c>
      <c r="X210" s="46" t="s">
        <v>9</v>
      </c>
      <c r="Y210" s="46" t="s">
        <v>9</v>
      </c>
      <c r="Z210">
        <v>3</v>
      </c>
      <c r="AA210" s="46" t="s">
        <v>59</v>
      </c>
      <c r="AB210" s="46" t="s">
        <v>9</v>
      </c>
      <c r="AC210" s="46" t="s">
        <v>9</v>
      </c>
      <c r="AD210" s="46" t="s">
        <v>59</v>
      </c>
      <c r="AE210" s="46" t="s">
        <v>9</v>
      </c>
      <c r="AF210" s="46" t="s">
        <v>9</v>
      </c>
      <c r="AG210" s="46" t="s">
        <v>9</v>
      </c>
      <c r="AH210" s="46" t="s">
        <v>59</v>
      </c>
      <c r="AI210" s="46" t="s">
        <v>9</v>
      </c>
      <c r="AJ210" s="46" t="s">
        <v>59</v>
      </c>
      <c r="AK210" s="46" t="s">
        <v>9</v>
      </c>
      <c r="AL210" s="46" t="s">
        <v>9</v>
      </c>
      <c r="AM210" s="46" t="s">
        <v>9</v>
      </c>
      <c r="AN210" s="46" t="s">
        <v>9</v>
      </c>
      <c r="AO210" s="46" t="s">
        <v>59</v>
      </c>
      <c r="AP210" s="46" t="s">
        <v>9</v>
      </c>
      <c r="AQ210" s="46" t="s">
        <v>9</v>
      </c>
      <c r="AR210" s="46" t="s">
        <v>9</v>
      </c>
      <c r="AS210" s="46" t="s">
        <v>9</v>
      </c>
      <c r="AT210" s="46" t="s">
        <v>9</v>
      </c>
      <c r="AU210" s="46" t="s">
        <v>9</v>
      </c>
      <c r="AV210" s="46" t="s">
        <v>9</v>
      </c>
      <c r="AW210" s="46" t="s">
        <v>59</v>
      </c>
      <c r="AX210" s="46" t="s">
        <v>9</v>
      </c>
      <c r="AY210" s="46" t="s">
        <v>59</v>
      </c>
    </row>
    <row r="211" spans="1:51" x14ac:dyDescent="0.5">
      <c r="A211" s="46" t="s">
        <v>712</v>
      </c>
      <c r="B211" s="46" t="s">
        <v>713</v>
      </c>
      <c r="C211" s="46" t="s">
        <v>1241</v>
      </c>
      <c r="D211" s="46" t="s">
        <v>83</v>
      </c>
      <c r="E211" s="46" t="s">
        <v>116</v>
      </c>
      <c r="F211" s="46" t="s">
        <v>147</v>
      </c>
      <c r="G211" s="46" t="s">
        <v>9</v>
      </c>
      <c r="H211" s="46" t="s">
        <v>9</v>
      </c>
      <c r="I211" s="46" t="s">
        <v>59</v>
      </c>
      <c r="J211">
        <v>6</v>
      </c>
      <c r="K211" s="46" t="s">
        <v>73</v>
      </c>
      <c r="L211">
        <v>2</v>
      </c>
      <c r="M211">
        <v>127</v>
      </c>
      <c r="N211" s="46" t="s">
        <v>9</v>
      </c>
      <c r="O211" s="46" t="s">
        <v>9</v>
      </c>
      <c r="P211" s="46" t="s">
        <v>59</v>
      </c>
      <c r="Q211">
        <v>1</v>
      </c>
      <c r="R211">
        <v>1</v>
      </c>
      <c r="S211">
        <v>1</v>
      </c>
      <c r="V211" s="46" t="s">
        <v>9</v>
      </c>
      <c r="X211" s="46" t="s">
        <v>9</v>
      </c>
      <c r="Y211" s="46" t="s">
        <v>9</v>
      </c>
      <c r="Z211">
        <v>3</v>
      </c>
      <c r="AA211" s="46" t="s">
        <v>59</v>
      </c>
      <c r="AB211" s="46" t="s">
        <v>9</v>
      </c>
      <c r="AC211" s="46" t="s">
        <v>9</v>
      </c>
      <c r="AD211" s="46" t="s">
        <v>59</v>
      </c>
      <c r="AE211" s="46" t="s">
        <v>9</v>
      </c>
      <c r="AF211" s="46" t="s">
        <v>9</v>
      </c>
      <c r="AG211" s="46" t="s">
        <v>9</v>
      </c>
      <c r="AH211" s="46" t="s">
        <v>59</v>
      </c>
      <c r="AI211" s="46" t="s">
        <v>9</v>
      </c>
      <c r="AJ211" s="46" t="s">
        <v>59</v>
      </c>
      <c r="AK211" s="46" t="s">
        <v>9</v>
      </c>
      <c r="AL211" s="46" t="s">
        <v>9</v>
      </c>
      <c r="AM211" s="46" t="s">
        <v>59</v>
      </c>
      <c r="AN211" s="46" t="s">
        <v>9</v>
      </c>
      <c r="AO211" s="46" t="s">
        <v>9</v>
      </c>
      <c r="AP211" s="46" t="s">
        <v>59</v>
      </c>
      <c r="AQ211" s="46" t="s">
        <v>9</v>
      </c>
      <c r="AR211" s="46" t="s">
        <v>9</v>
      </c>
      <c r="AS211" s="46" t="s">
        <v>9</v>
      </c>
      <c r="AT211" s="46" t="s">
        <v>59</v>
      </c>
      <c r="AU211" s="46" t="s">
        <v>9</v>
      </c>
      <c r="AV211" s="46" t="s">
        <v>9</v>
      </c>
      <c r="AW211" s="46" t="s">
        <v>9</v>
      </c>
      <c r="AX211" s="46" t="s">
        <v>59</v>
      </c>
      <c r="AY211" s="46" t="s">
        <v>9</v>
      </c>
    </row>
    <row r="212" spans="1:51" x14ac:dyDescent="0.5">
      <c r="A212" s="46" t="s">
        <v>714</v>
      </c>
      <c r="B212" s="46" t="s">
        <v>715</v>
      </c>
      <c r="C212" s="46" t="s">
        <v>1241</v>
      </c>
      <c r="D212" s="46" t="s">
        <v>83</v>
      </c>
      <c r="E212" s="46" t="s">
        <v>116</v>
      </c>
      <c r="F212" s="46" t="s">
        <v>491</v>
      </c>
      <c r="G212" s="46" t="s">
        <v>9</v>
      </c>
      <c r="H212" s="46" t="s">
        <v>9</v>
      </c>
      <c r="I212" s="46" t="s">
        <v>9</v>
      </c>
      <c r="J212">
        <v>2</v>
      </c>
      <c r="K212" s="46" t="s">
        <v>85</v>
      </c>
      <c r="L212">
        <v>3</v>
      </c>
      <c r="M212">
        <v>20</v>
      </c>
      <c r="N212" s="46" t="s">
        <v>59</v>
      </c>
      <c r="O212" s="46" t="s">
        <v>9</v>
      </c>
      <c r="P212" s="46" t="s">
        <v>9</v>
      </c>
      <c r="Q212">
        <v>1</v>
      </c>
      <c r="R212">
        <v>1</v>
      </c>
      <c r="T212">
        <v>1</v>
      </c>
      <c r="V212" s="46" t="s">
        <v>9</v>
      </c>
      <c r="X212" s="46" t="s">
        <v>59</v>
      </c>
      <c r="Y212" s="46" t="s">
        <v>9</v>
      </c>
      <c r="Z212">
        <v>1</v>
      </c>
      <c r="AA212" s="46" t="s">
        <v>59</v>
      </c>
      <c r="AB212" s="46" t="s">
        <v>9</v>
      </c>
      <c r="AC212" s="46" t="s">
        <v>9</v>
      </c>
      <c r="AD212" s="46" t="s">
        <v>59</v>
      </c>
      <c r="AE212" s="46" t="s">
        <v>59</v>
      </c>
      <c r="AF212" s="46" t="s">
        <v>9</v>
      </c>
      <c r="AG212" s="46" t="s">
        <v>9</v>
      </c>
      <c r="AH212" s="46" t="s">
        <v>59</v>
      </c>
      <c r="AI212" s="46" t="s">
        <v>9</v>
      </c>
      <c r="AJ212" s="46" t="s">
        <v>9</v>
      </c>
      <c r="AK212" s="46" t="s">
        <v>9</v>
      </c>
      <c r="AL212" s="46" t="s">
        <v>9</v>
      </c>
      <c r="AM212" s="46" t="s">
        <v>9</v>
      </c>
      <c r="AN212" s="46" t="s">
        <v>9</v>
      </c>
      <c r="AO212" s="46" t="s">
        <v>59</v>
      </c>
      <c r="AP212" s="46" t="s">
        <v>9</v>
      </c>
      <c r="AQ212" s="46" t="s">
        <v>9</v>
      </c>
      <c r="AR212" s="46" t="s">
        <v>9</v>
      </c>
      <c r="AS212" s="46" t="s">
        <v>59</v>
      </c>
      <c r="AT212" s="46" t="s">
        <v>9</v>
      </c>
      <c r="AU212" s="46" t="s">
        <v>9</v>
      </c>
      <c r="AV212" s="46" t="s">
        <v>9</v>
      </c>
      <c r="AW212" s="46" t="s">
        <v>59</v>
      </c>
      <c r="AX212" s="46" t="s">
        <v>9</v>
      </c>
      <c r="AY212" s="46" t="s">
        <v>59</v>
      </c>
    </row>
    <row r="213" spans="1:51" x14ac:dyDescent="0.5">
      <c r="A213" s="46" t="s">
        <v>716</v>
      </c>
      <c r="B213" s="46" t="s">
        <v>717</v>
      </c>
      <c r="C213" s="46" t="s">
        <v>1241</v>
      </c>
      <c r="D213" s="46" t="s">
        <v>55</v>
      </c>
      <c r="E213" s="46" t="s">
        <v>131</v>
      </c>
      <c r="F213" s="46" t="s">
        <v>132</v>
      </c>
      <c r="G213" s="46" t="s">
        <v>9</v>
      </c>
      <c r="H213" s="46" t="s">
        <v>9</v>
      </c>
      <c r="I213" s="46" t="s">
        <v>9</v>
      </c>
      <c r="J213">
        <v>4</v>
      </c>
      <c r="K213" s="46" t="s">
        <v>85</v>
      </c>
      <c r="L213">
        <v>2</v>
      </c>
      <c r="M213">
        <v>10</v>
      </c>
      <c r="N213" s="46" t="s">
        <v>59</v>
      </c>
      <c r="O213" s="46" t="s">
        <v>59</v>
      </c>
      <c r="P213" s="46" t="s">
        <v>59</v>
      </c>
      <c r="V213" s="46" t="s">
        <v>9</v>
      </c>
      <c r="W213">
        <v>1</v>
      </c>
      <c r="X213" s="46" t="s">
        <v>9</v>
      </c>
      <c r="Y213" s="46" t="s">
        <v>9</v>
      </c>
      <c r="Z213">
        <v>1</v>
      </c>
      <c r="AA213" s="46" t="s">
        <v>59</v>
      </c>
      <c r="AB213" s="46" t="s">
        <v>9</v>
      </c>
      <c r="AC213" s="46" t="s">
        <v>9</v>
      </c>
      <c r="AD213" s="46" t="s">
        <v>59</v>
      </c>
      <c r="AE213" s="46" t="s">
        <v>9</v>
      </c>
      <c r="AF213" s="46" t="s">
        <v>59</v>
      </c>
      <c r="AG213" s="46" t="s">
        <v>9</v>
      </c>
      <c r="AH213" s="46" t="s">
        <v>9</v>
      </c>
      <c r="AI213" s="46" t="s">
        <v>9</v>
      </c>
      <c r="AJ213" s="46" t="s">
        <v>9</v>
      </c>
      <c r="AK213" s="46" t="s">
        <v>9</v>
      </c>
      <c r="AL213" s="46" t="s">
        <v>9</v>
      </c>
      <c r="AM213" s="46" t="s">
        <v>9</v>
      </c>
      <c r="AN213" s="46" t="s">
        <v>9</v>
      </c>
      <c r="AO213" s="46" t="s">
        <v>9</v>
      </c>
      <c r="AP213" s="46" t="s">
        <v>9</v>
      </c>
      <c r="AQ213" s="46" t="s">
        <v>9</v>
      </c>
      <c r="AR213" s="46" t="s">
        <v>59</v>
      </c>
      <c r="AS213" s="46" t="s">
        <v>59</v>
      </c>
      <c r="AT213" s="46" t="s">
        <v>9</v>
      </c>
      <c r="AU213" s="46" t="s">
        <v>9</v>
      </c>
      <c r="AV213" s="46" t="s">
        <v>9</v>
      </c>
      <c r="AW213" s="46" t="s">
        <v>9</v>
      </c>
      <c r="AX213" s="46" t="s">
        <v>9</v>
      </c>
      <c r="AY213" s="46" t="s">
        <v>59</v>
      </c>
    </row>
    <row r="214" spans="1:51" x14ac:dyDescent="0.5">
      <c r="A214" s="46" t="s">
        <v>718</v>
      </c>
      <c r="B214" s="46" t="s">
        <v>719</v>
      </c>
      <c r="C214" s="46" t="s">
        <v>1241</v>
      </c>
      <c r="D214" s="46" t="s">
        <v>55</v>
      </c>
      <c r="E214" s="46" t="s">
        <v>71</v>
      </c>
      <c r="F214" s="46" t="s">
        <v>474</v>
      </c>
      <c r="G214" s="46" t="s">
        <v>9</v>
      </c>
      <c r="H214" s="46" t="s">
        <v>9</v>
      </c>
      <c r="I214" s="46" t="s">
        <v>9</v>
      </c>
      <c r="J214">
        <v>0</v>
      </c>
      <c r="K214" s="46" t="s">
        <v>73</v>
      </c>
      <c r="L214">
        <v>5</v>
      </c>
      <c r="M214">
        <v>48</v>
      </c>
      <c r="N214" s="46" t="s">
        <v>9</v>
      </c>
      <c r="O214" s="46" t="s">
        <v>9</v>
      </c>
      <c r="P214" s="46" t="s">
        <v>59</v>
      </c>
      <c r="Q214">
        <v>1</v>
      </c>
      <c r="R214">
        <v>1</v>
      </c>
      <c r="V214" s="46" t="s">
        <v>9</v>
      </c>
      <c r="X214" s="46" t="s">
        <v>59</v>
      </c>
      <c r="Y214" s="46" t="s">
        <v>9</v>
      </c>
      <c r="Z214">
        <v>1</v>
      </c>
      <c r="AA214" s="46" t="s">
        <v>9</v>
      </c>
      <c r="AB214" s="46" t="s">
        <v>9</v>
      </c>
      <c r="AC214" s="46" t="s">
        <v>9</v>
      </c>
      <c r="AD214" s="46" t="s">
        <v>59</v>
      </c>
      <c r="AE214" s="46" t="s">
        <v>59</v>
      </c>
      <c r="AF214" s="46" t="s">
        <v>9</v>
      </c>
      <c r="AG214" s="46" t="s">
        <v>9</v>
      </c>
      <c r="AH214" s="46" t="s">
        <v>59</v>
      </c>
      <c r="AI214" s="46" t="s">
        <v>9</v>
      </c>
      <c r="AJ214" s="46" t="s">
        <v>9</v>
      </c>
      <c r="AK214" s="46" t="s">
        <v>9</v>
      </c>
      <c r="AL214" s="46" t="s">
        <v>9</v>
      </c>
      <c r="AM214" s="46" t="s">
        <v>9</v>
      </c>
      <c r="AN214" s="46" t="s">
        <v>9</v>
      </c>
      <c r="AO214" s="46" t="s">
        <v>9</v>
      </c>
      <c r="AP214" s="46" t="s">
        <v>9</v>
      </c>
      <c r="AQ214" s="46" t="s">
        <v>9</v>
      </c>
      <c r="AR214" s="46" t="s">
        <v>9</v>
      </c>
      <c r="AS214" s="46" t="s">
        <v>9</v>
      </c>
      <c r="AT214" s="46" t="s">
        <v>59</v>
      </c>
      <c r="AU214" s="46" t="s">
        <v>9</v>
      </c>
      <c r="AV214" s="46" t="s">
        <v>9</v>
      </c>
      <c r="AW214" s="46" t="s">
        <v>9</v>
      </c>
      <c r="AX214" s="46" t="s">
        <v>59</v>
      </c>
      <c r="AY214" s="46" t="s">
        <v>9</v>
      </c>
    </row>
    <row r="215" spans="1:51" x14ac:dyDescent="0.5">
      <c r="A215" s="46" t="s">
        <v>426</v>
      </c>
      <c r="B215" s="46" t="s">
        <v>427</v>
      </c>
      <c r="C215" s="46" t="s">
        <v>68</v>
      </c>
      <c r="D215" s="46" t="s">
        <v>95</v>
      </c>
      <c r="E215" s="46" t="s">
        <v>10</v>
      </c>
      <c r="F215" s="46" t="s">
        <v>428</v>
      </c>
      <c r="G215" s="46" t="s">
        <v>9</v>
      </c>
      <c r="H215" s="46" t="s">
        <v>59</v>
      </c>
      <c r="I215" s="46" t="s">
        <v>9</v>
      </c>
      <c r="J215">
        <v>2</v>
      </c>
      <c r="K215" s="46" t="s">
        <v>65</v>
      </c>
      <c r="L215">
        <v>2</v>
      </c>
      <c r="M215">
        <v>56</v>
      </c>
      <c r="N215" s="46" t="s">
        <v>9</v>
      </c>
      <c r="O215" s="46" t="s">
        <v>59</v>
      </c>
      <c r="P215" s="46" t="s">
        <v>59</v>
      </c>
      <c r="Q215">
        <v>1</v>
      </c>
      <c r="V215" s="46" t="s">
        <v>9</v>
      </c>
      <c r="W215">
        <v>1</v>
      </c>
      <c r="X215" s="46" t="s">
        <v>9</v>
      </c>
      <c r="Y215" s="46" t="s">
        <v>9</v>
      </c>
      <c r="Z215">
        <v>2</v>
      </c>
      <c r="AA215" s="46" t="s">
        <v>9</v>
      </c>
      <c r="AB215" s="46" t="s">
        <v>9</v>
      </c>
      <c r="AC215" s="46" t="s">
        <v>9</v>
      </c>
      <c r="AD215" s="46" t="s">
        <v>9</v>
      </c>
      <c r="AE215" s="46" t="s">
        <v>59</v>
      </c>
      <c r="AF215" s="46" t="s">
        <v>59</v>
      </c>
      <c r="AG215" s="46" t="s">
        <v>59</v>
      </c>
      <c r="AH215" s="46" t="s">
        <v>9</v>
      </c>
      <c r="AI215" s="46" t="s">
        <v>59</v>
      </c>
      <c r="AJ215" s="46" t="s">
        <v>9</v>
      </c>
      <c r="AK215" s="46" t="s">
        <v>59</v>
      </c>
      <c r="AL215" s="46" t="s">
        <v>9</v>
      </c>
      <c r="AM215" s="46" t="s">
        <v>9</v>
      </c>
      <c r="AN215" s="46" t="s">
        <v>9</v>
      </c>
      <c r="AO215" s="46" t="s">
        <v>9</v>
      </c>
      <c r="AP215" s="46" t="s">
        <v>9</v>
      </c>
      <c r="AQ215" s="46" t="s">
        <v>9</v>
      </c>
      <c r="AR215" s="46" t="s">
        <v>59</v>
      </c>
      <c r="AS215" s="46" t="s">
        <v>9</v>
      </c>
      <c r="AT215" s="46" t="s">
        <v>9</v>
      </c>
      <c r="AU215" s="46" t="s">
        <v>9</v>
      </c>
      <c r="AV215" s="46" t="s">
        <v>9</v>
      </c>
      <c r="AW215" s="46" t="s">
        <v>9</v>
      </c>
      <c r="AX215" s="46" t="s">
        <v>9</v>
      </c>
      <c r="AY215" s="46" t="s">
        <v>9</v>
      </c>
    </row>
    <row r="216" spans="1:51" x14ac:dyDescent="0.5">
      <c r="A216" s="46" t="s">
        <v>720</v>
      </c>
      <c r="B216" s="46" t="s">
        <v>721</v>
      </c>
      <c r="C216" s="46" t="s">
        <v>1241</v>
      </c>
      <c r="D216" s="46" t="s">
        <v>55</v>
      </c>
      <c r="E216" s="46" t="s">
        <v>10</v>
      </c>
      <c r="F216" s="46" t="s">
        <v>239</v>
      </c>
      <c r="G216" s="46" t="s">
        <v>9</v>
      </c>
      <c r="H216" s="46" t="s">
        <v>59</v>
      </c>
      <c r="I216" s="46" t="s">
        <v>9</v>
      </c>
      <c r="J216">
        <v>5</v>
      </c>
      <c r="K216" s="46" t="s">
        <v>65</v>
      </c>
      <c r="L216">
        <v>1</v>
      </c>
      <c r="M216">
        <v>196</v>
      </c>
      <c r="N216" s="46" t="s">
        <v>9</v>
      </c>
      <c r="O216" s="46" t="s">
        <v>59</v>
      </c>
      <c r="P216" s="46" t="s">
        <v>59</v>
      </c>
      <c r="R216">
        <v>2</v>
      </c>
      <c r="V216" s="46" t="s">
        <v>9</v>
      </c>
      <c r="W216">
        <v>1</v>
      </c>
      <c r="X216" s="46" t="s">
        <v>9</v>
      </c>
      <c r="Y216" s="46" t="s">
        <v>9</v>
      </c>
      <c r="Z216">
        <v>3</v>
      </c>
      <c r="AA216" s="46" t="s">
        <v>9</v>
      </c>
      <c r="AB216" s="46" t="s">
        <v>59</v>
      </c>
      <c r="AC216" s="46" t="s">
        <v>9</v>
      </c>
      <c r="AD216" s="46" t="s">
        <v>9</v>
      </c>
      <c r="AE216" s="46" t="s">
        <v>9</v>
      </c>
      <c r="AF216" s="46" t="s">
        <v>59</v>
      </c>
      <c r="AG216" s="46" t="s">
        <v>59</v>
      </c>
      <c r="AH216" s="46" t="s">
        <v>59</v>
      </c>
      <c r="AI216" s="46" t="s">
        <v>59</v>
      </c>
      <c r="AJ216" s="46" t="s">
        <v>59</v>
      </c>
      <c r="AK216" s="46" t="s">
        <v>59</v>
      </c>
      <c r="AL216" s="46" t="s">
        <v>9</v>
      </c>
      <c r="AM216" s="46" t="s">
        <v>9</v>
      </c>
      <c r="AN216" s="46" t="s">
        <v>9</v>
      </c>
      <c r="AO216" s="46" t="s">
        <v>9</v>
      </c>
      <c r="AP216" s="46" t="s">
        <v>59</v>
      </c>
      <c r="AQ216" s="46" t="s">
        <v>9</v>
      </c>
      <c r="AR216" s="46" t="s">
        <v>59</v>
      </c>
      <c r="AS216" s="46" t="s">
        <v>9</v>
      </c>
      <c r="AT216" s="46" t="s">
        <v>9</v>
      </c>
      <c r="AU216" s="46" t="s">
        <v>9</v>
      </c>
      <c r="AV216" s="46" t="s">
        <v>9</v>
      </c>
      <c r="AW216" s="46" t="s">
        <v>9</v>
      </c>
      <c r="AX216" s="46" t="s">
        <v>9</v>
      </c>
      <c r="AY216" s="46" t="s">
        <v>9</v>
      </c>
    </row>
    <row r="217" spans="1:51" x14ac:dyDescent="0.5">
      <c r="A217" s="46" t="s">
        <v>722</v>
      </c>
      <c r="B217" s="46" t="s">
        <v>723</v>
      </c>
      <c r="C217" s="46" t="s">
        <v>1241</v>
      </c>
      <c r="D217" s="46" t="s">
        <v>83</v>
      </c>
      <c r="E217" s="46" t="s">
        <v>116</v>
      </c>
      <c r="F217" s="46" t="s">
        <v>494</v>
      </c>
      <c r="G217" s="46" t="s">
        <v>9</v>
      </c>
      <c r="H217" s="46" t="s">
        <v>9</v>
      </c>
      <c r="I217" s="46" t="s">
        <v>9</v>
      </c>
      <c r="J217">
        <v>2</v>
      </c>
      <c r="K217" s="46" t="s">
        <v>65</v>
      </c>
      <c r="L217">
        <v>3</v>
      </c>
      <c r="M217">
        <v>18</v>
      </c>
      <c r="N217" s="46" t="s">
        <v>9</v>
      </c>
      <c r="O217" s="46" t="s">
        <v>59</v>
      </c>
      <c r="P217" s="46" t="s">
        <v>9</v>
      </c>
      <c r="Q217">
        <v>1</v>
      </c>
      <c r="R217">
        <v>1</v>
      </c>
      <c r="V217" s="46" t="s">
        <v>9</v>
      </c>
      <c r="X217" s="46" t="s">
        <v>59</v>
      </c>
      <c r="Y217" s="46" t="s">
        <v>9</v>
      </c>
      <c r="Z217">
        <v>1</v>
      </c>
      <c r="AA217" s="46" t="s">
        <v>9</v>
      </c>
      <c r="AB217" s="46" t="s">
        <v>59</v>
      </c>
      <c r="AC217" s="46" t="s">
        <v>9</v>
      </c>
      <c r="AD217" s="46" t="s">
        <v>9</v>
      </c>
      <c r="AE217" s="46" t="s">
        <v>59</v>
      </c>
      <c r="AF217" s="46" t="s">
        <v>9</v>
      </c>
      <c r="AG217" s="46" t="s">
        <v>9</v>
      </c>
      <c r="AH217" s="46" t="s">
        <v>59</v>
      </c>
      <c r="AI217" s="46" t="s">
        <v>9</v>
      </c>
      <c r="AJ217" s="46" t="s">
        <v>9</v>
      </c>
      <c r="AK217" s="46" t="s">
        <v>59</v>
      </c>
      <c r="AL217" s="46" t="s">
        <v>9</v>
      </c>
      <c r="AM217" s="46" t="s">
        <v>9</v>
      </c>
      <c r="AN217" s="46" t="s">
        <v>9</v>
      </c>
      <c r="AO217" s="46" t="s">
        <v>9</v>
      </c>
      <c r="AP217" s="46" t="s">
        <v>9</v>
      </c>
      <c r="AQ217" s="46" t="s">
        <v>9</v>
      </c>
      <c r="AR217" s="46" t="s">
        <v>9</v>
      </c>
      <c r="AS217" s="46" t="s">
        <v>59</v>
      </c>
      <c r="AT217" s="46" t="s">
        <v>9</v>
      </c>
      <c r="AU217" s="46" t="s">
        <v>59</v>
      </c>
      <c r="AV217" s="46" t="s">
        <v>9</v>
      </c>
      <c r="AW217" s="46" t="s">
        <v>9</v>
      </c>
      <c r="AX217" s="46" t="s">
        <v>9</v>
      </c>
      <c r="AY217" s="46" t="s">
        <v>9</v>
      </c>
    </row>
    <row r="218" spans="1:51" x14ac:dyDescent="0.5">
      <c r="A218" s="46" t="s">
        <v>429</v>
      </c>
      <c r="B218" s="46" t="s">
        <v>430</v>
      </c>
      <c r="C218" s="46" t="s">
        <v>68</v>
      </c>
      <c r="D218" s="46" t="s">
        <v>55</v>
      </c>
      <c r="E218" s="46" t="s">
        <v>71</v>
      </c>
      <c r="F218" s="46" t="s">
        <v>433</v>
      </c>
      <c r="G218" s="46" t="s">
        <v>9</v>
      </c>
      <c r="H218" s="46" t="s">
        <v>9</v>
      </c>
      <c r="I218" s="46" t="s">
        <v>9</v>
      </c>
      <c r="J218">
        <v>1</v>
      </c>
      <c r="K218" s="46" t="s">
        <v>85</v>
      </c>
      <c r="L218">
        <v>4</v>
      </c>
      <c r="M218">
        <v>20</v>
      </c>
      <c r="N218" s="46" t="s">
        <v>9</v>
      </c>
      <c r="O218" s="46" t="s">
        <v>9</v>
      </c>
      <c r="P218" s="46" t="s">
        <v>59</v>
      </c>
      <c r="Q218">
        <v>1</v>
      </c>
      <c r="V218" s="46" t="s">
        <v>9</v>
      </c>
      <c r="X218" s="46" t="s">
        <v>9</v>
      </c>
      <c r="Y218" s="46" t="s">
        <v>9</v>
      </c>
      <c r="Z218">
        <v>1</v>
      </c>
      <c r="AA218" s="46" t="s">
        <v>9</v>
      </c>
      <c r="AB218" s="46" t="s">
        <v>9</v>
      </c>
      <c r="AC218" s="46" t="s">
        <v>59</v>
      </c>
      <c r="AD218" s="46" t="s">
        <v>9</v>
      </c>
      <c r="AE218" s="46" t="s">
        <v>59</v>
      </c>
      <c r="AF218" s="46" t="s">
        <v>9</v>
      </c>
      <c r="AG218" s="46" t="s">
        <v>9</v>
      </c>
      <c r="AH218" s="46" t="s">
        <v>9</v>
      </c>
      <c r="AI218" s="46" t="s">
        <v>9</v>
      </c>
      <c r="AJ218" s="46" t="s">
        <v>9</v>
      </c>
      <c r="AK218" s="46" t="s">
        <v>9</v>
      </c>
      <c r="AL218" s="46" t="s">
        <v>9</v>
      </c>
      <c r="AM218" s="46" t="s">
        <v>9</v>
      </c>
      <c r="AN218" s="46" t="s">
        <v>59</v>
      </c>
      <c r="AO218" s="46" t="s">
        <v>9</v>
      </c>
      <c r="AP218" s="46" t="s">
        <v>9</v>
      </c>
      <c r="AQ218" s="46" t="s">
        <v>9</v>
      </c>
      <c r="AR218" s="46" t="s">
        <v>9</v>
      </c>
      <c r="AS218" s="46" t="s">
        <v>59</v>
      </c>
      <c r="AT218" s="46" t="s">
        <v>9</v>
      </c>
      <c r="AU218" s="46" t="s">
        <v>9</v>
      </c>
      <c r="AV218" s="46" t="s">
        <v>9</v>
      </c>
      <c r="AW218" s="46" t="s">
        <v>9</v>
      </c>
      <c r="AX218" s="46" t="s">
        <v>59</v>
      </c>
      <c r="AY218" s="46" t="s">
        <v>59</v>
      </c>
    </row>
    <row r="219" spans="1:51" x14ac:dyDescent="0.5">
      <c r="A219" s="46" t="s">
        <v>724</v>
      </c>
      <c r="B219" s="46" t="s">
        <v>725</v>
      </c>
      <c r="C219" s="46" t="s">
        <v>1241</v>
      </c>
      <c r="D219" s="46" t="s">
        <v>83</v>
      </c>
      <c r="E219" s="46" t="s">
        <v>63</v>
      </c>
      <c r="F219" s="46" t="s">
        <v>726</v>
      </c>
      <c r="G219" s="46" t="s">
        <v>9</v>
      </c>
      <c r="H219" s="46" t="s">
        <v>9</v>
      </c>
      <c r="I219" s="46" t="s">
        <v>9</v>
      </c>
      <c r="J219">
        <v>5</v>
      </c>
      <c r="K219" s="46" t="s">
        <v>85</v>
      </c>
      <c r="L219">
        <v>3</v>
      </c>
      <c r="M219">
        <v>33</v>
      </c>
      <c r="N219" s="46" t="s">
        <v>9</v>
      </c>
      <c r="O219" s="46" t="s">
        <v>59</v>
      </c>
      <c r="P219" s="46" t="s">
        <v>9</v>
      </c>
      <c r="Q219">
        <v>3</v>
      </c>
      <c r="V219" s="46" t="s">
        <v>9</v>
      </c>
      <c r="X219" s="46" t="s">
        <v>9</v>
      </c>
      <c r="Y219" s="46" t="s">
        <v>9</v>
      </c>
      <c r="Z219">
        <v>3</v>
      </c>
      <c r="AA219" s="46" t="s">
        <v>9</v>
      </c>
      <c r="AB219" s="46" t="s">
        <v>9</v>
      </c>
      <c r="AC219" s="46" t="s">
        <v>59</v>
      </c>
      <c r="AD219" s="46" t="s">
        <v>9</v>
      </c>
      <c r="AE219" s="46" t="s">
        <v>9</v>
      </c>
      <c r="AF219" s="46" t="s">
        <v>9</v>
      </c>
      <c r="AG219" s="46" t="s">
        <v>9</v>
      </c>
      <c r="AH219" s="46" t="s">
        <v>9</v>
      </c>
      <c r="AI219" s="46" t="s">
        <v>9</v>
      </c>
      <c r="AJ219" s="46" t="s">
        <v>59</v>
      </c>
      <c r="AK219" s="46" t="s">
        <v>9</v>
      </c>
      <c r="AL219" s="46" t="s">
        <v>9</v>
      </c>
      <c r="AM219" s="46" t="s">
        <v>9</v>
      </c>
      <c r="AN219" s="46" t="s">
        <v>59</v>
      </c>
      <c r="AO219" s="46" t="s">
        <v>9</v>
      </c>
      <c r="AP219" s="46" t="s">
        <v>9</v>
      </c>
      <c r="AQ219" s="46" t="s">
        <v>9</v>
      </c>
      <c r="AR219" s="46" t="s">
        <v>9</v>
      </c>
      <c r="AS219" s="46" t="s">
        <v>9</v>
      </c>
      <c r="AT219" s="46" t="s">
        <v>9</v>
      </c>
      <c r="AU219" s="46" t="s">
        <v>59</v>
      </c>
      <c r="AV219" s="46" t="s">
        <v>9</v>
      </c>
      <c r="AW219" s="46" t="s">
        <v>9</v>
      </c>
      <c r="AX219" s="46" t="s">
        <v>9</v>
      </c>
      <c r="AY219" s="46" t="s">
        <v>59</v>
      </c>
    </row>
    <row r="220" spans="1:51" x14ac:dyDescent="0.5">
      <c r="A220" s="46" t="s">
        <v>727</v>
      </c>
      <c r="B220" s="46" t="s">
        <v>728</v>
      </c>
      <c r="C220" s="46" t="s">
        <v>100</v>
      </c>
      <c r="D220" s="46" t="s">
        <v>55</v>
      </c>
      <c r="E220" s="46" t="s">
        <v>9</v>
      </c>
      <c r="F220" s="46" t="s">
        <v>353</v>
      </c>
      <c r="G220" s="46" t="s">
        <v>9</v>
      </c>
      <c r="H220" s="46" t="s">
        <v>9</v>
      </c>
      <c r="I220" s="46" t="s">
        <v>9</v>
      </c>
      <c r="J220">
        <v>0</v>
      </c>
      <c r="K220" s="46" t="s">
        <v>65</v>
      </c>
      <c r="L220">
        <v>6</v>
      </c>
      <c r="M220">
        <v>36</v>
      </c>
      <c r="N220" s="46" t="s">
        <v>9</v>
      </c>
      <c r="O220" s="46" t="s">
        <v>59</v>
      </c>
      <c r="P220" s="46" t="s">
        <v>9</v>
      </c>
      <c r="R220">
        <v>1</v>
      </c>
      <c r="V220" s="46" t="s">
        <v>9</v>
      </c>
      <c r="X220" s="46" t="s">
        <v>9</v>
      </c>
      <c r="Y220" s="46" t="s">
        <v>9</v>
      </c>
      <c r="Z220">
        <v>1</v>
      </c>
      <c r="AA220" s="46" t="s">
        <v>9</v>
      </c>
      <c r="AB220" s="46" t="s">
        <v>9</v>
      </c>
      <c r="AC220" s="46" t="s">
        <v>9</v>
      </c>
      <c r="AD220" s="46" t="s">
        <v>9</v>
      </c>
      <c r="AE220" s="46" t="s">
        <v>59</v>
      </c>
      <c r="AF220" s="46" t="s">
        <v>9</v>
      </c>
      <c r="AG220" s="46" t="s">
        <v>9</v>
      </c>
      <c r="AH220" s="46" t="s">
        <v>59</v>
      </c>
      <c r="AI220" s="46" t="s">
        <v>9</v>
      </c>
      <c r="AJ220" s="46" t="s">
        <v>9</v>
      </c>
      <c r="AK220" s="46" t="s">
        <v>59</v>
      </c>
      <c r="AL220" s="46" t="s">
        <v>9</v>
      </c>
      <c r="AM220" s="46" t="s">
        <v>9</v>
      </c>
      <c r="AN220" s="46" t="s">
        <v>9</v>
      </c>
      <c r="AO220" s="46" t="s">
        <v>9</v>
      </c>
      <c r="AP220" s="46" t="s">
        <v>9</v>
      </c>
      <c r="AQ220" s="46" t="s">
        <v>9</v>
      </c>
      <c r="AR220" s="46" t="s">
        <v>9</v>
      </c>
      <c r="AS220" s="46" t="s">
        <v>9</v>
      </c>
      <c r="AT220" s="46" t="s">
        <v>9</v>
      </c>
      <c r="AU220" s="46" t="s">
        <v>59</v>
      </c>
      <c r="AV220" s="46" t="s">
        <v>9</v>
      </c>
      <c r="AW220" s="46" t="s">
        <v>9</v>
      </c>
      <c r="AX220" s="46" t="s">
        <v>9</v>
      </c>
      <c r="AY220" s="46" t="s">
        <v>9</v>
      </c>
    </row>
    <row r="221" spans="1:51" x14ac:dyDescent="0.5">
      <c r="A221" s="46" t="s">
        <v>729</v>
      </c>
      <c r="B221" s="46" t="s">
        <v>730</v>
      </c>
      <c r="C221" s="46" t="s">
        <v>1241</v>
      </c>
      <c r="D221" s="46" t="s">
        <v>55</v>
      </c>
      <c r="E221" s="46" t="s">
        <v>79</v>
      </c>
      <c r="F221" s="46" t="s">
        <v>531</v>
      </c>
      <c r="G221" s="46" t="s">
        <v>9</v>
      </c>
      <c r="H221" s="46" t="s">
        <v>9</v>
      </c>
      <c r="I221" s="46" t="s">
        <v>9</v>
      </c>
      <c r="J221">
        <v>8</v>
      </c>
      <c r="K221" s="46" t="s">
        <v>85</v>
      </c>
      <c r="L221">
        <v>2</v>
      </c>
      <c r="M221">
        <v>38</v>
      </c>
      <c r="N221" s="46" t="s">
        <v>9</v>
      </c>
      <c r="O221" s="46" t="s">
        <v>59</v>
      </c>
      <c r="P221" s="46" t="s">
        <v>9</v>
      </c>
      <c r="Q221">
        <v>2</v>
      </c>
      <c r="T221">
        <v>1</v>
      </c>
      <c r="V221" s="46" t="s">
        <v>9</v>
      </c>
      <c r="X221" s="46" t="s">
        <v>9</v>
      </c>
      <c r="Y221" s="46" t="s">
        <v>9</v>
      </c>
      <c r="Z221">
        <v>3</v>
      </c>
      <c r="AA221" s="46" t="s">
        <v>59</v>
      </c>
      <c r="AB221" s="46" t="s">
        <v>9</v>
      </c>
      <c r="AC221" s="46" t="s">
        <v>9</v>
      </c>
      <c r="AD221" s="46" t="s">
        <v>9</v>
      </c>
      <c r="AE221" s="46" t="s">
        <v>9</v>
      </c>
      <c r="AF221" s="46" t="s">
        <v>9</v>
      </c>
      <c r="AG221" s="46" t="s">
        <v>9</v>
      </c>
      <c r="AH221" s="46" t="s">
        <v>9</v>
      </c>
      <c r="AI221" s="46" t="s">
        <v>9</v>
      </c>
      <c r="AJ221" s="46" t="s">
        <v>59</v>
      </c>
      <c r="AK221" s="46" t="s">
        <v>9</v>
      </c>
      <c r="AL221" s="46" t="s">
        <v>9</v>
      </c>
      <c r="AM221" s="46" t="s">
        <v>9</v>
      </c>
      <c r="AN221" s="46" t="s">
        <v>9</v>
      </c>
      <c r="AO221" s="46" t="s">
        <v>9</v>
      </c>
      <c r="AP221" s="46" t="s">
        <v>9</v>
      </c>
      <c r="AQ221" s="46" t="s">
        <v>9</v>
      </c>
      <c r="AR221" s="46" t="s">
        <v>9</v>
      </c>
      <c r="AS221" s="46" t="s">
        <v>9</v>
      </c>
      <c r="AT221" s="46" t="s">
        <v>9</v>
      </c>
      <c r="AU221" s="46" t="s">
        <v>59</v>
      </c>
      <c r="AV221" s="46" t="s">
        <v>9</v>
      </c>
      <c r="AW221" s="46" t="s">
        <v>59</v>
      </c>
      <c r="AX221" s="46" t="s">
        <v>9</v>
      </c>
      <c r="AY221" s="46" t="s">
        <v>59</v>
      </c>
    </row>
    <row r="222" spans="1:51" x14ac:dyDescent="0.5">
      <c r="A222" s="46" t="s">
        <v>434</v>
      </c>
      <c r="B222" s="46" t="s">
        <v>435</v>
      </c>
      <c r="C222" s="46" t="s">
        <v>68</v>
      </c>
      <c r="D222" s="46" t="s">
        <v>55</v>
      </c>
      <c r="E222" s="46" t="s">
        <v>116</v>
      </c>
      <c r="F222" s="46" t="s">
        <v>436</v>
      </c>
      <c r="G222" s="46" t="s">
        <v>9</v>
      </c>
      <c r="H222" s="46" t="s">
        <v>9</v>
      </c>
      <c r="I222" s="46" t="s">
        <v>9</v>
      </c>
      <c r="J222">
        <v>2</v>
      </c>
      <c r="K222" s="46" t="s">
        <v>58</v>
      </c>
      <c r="L222">
        <v>5</v>
      </c>
      <c r="M222">
        <v>20</v>
      </c>
      <c r="N222" s="46" t="s">
        <v>59</v>
      </c>
      <c r="O222" s="46" t="s">
        <v>9</v>
      </c>
      <c r="P222" s="46" t="s">
        <v>9</v>
      </c>
      <c r="Q222">
        <v>1</v>
      </c>
      <c r="R222">
        <v>1</v>
      </c>
      <c r="V222" s="46" t="s">
        <v>9</v>
      </c>
      <c r="X222" s="46" t="s">
        <v>9</v>
      </c>
      <c r="Y222" s="46" t="s">
        <v>9</v>
      </c>
      <c r="Z222">
        <v>2</v>
      </c>
      <c r="AA222" s="46" t="s">
        <v>59</v>
      </c>
      <c r="AB222" s="46" t="s">
        <v>9</v>
      </c>
      <c r="AC222" s="46" t="s">
        <v>9</v>
      </c>
      <c r="AD222" s="46" t="s">
        <v>9</v>
      </c>
      <c r="AE222" s="46" t="s">
        <v>59</v>
      </c>
      <c r="AF222" s="46" t="s">
        <v>9</v>
      </c>
      <c r="AG222" s="46" t="s">
        <v>9</v>
      </c>
      <c r="AH222" s="46" t="s">
        <v>59</v>
      </c>
      <c r="AI222" s="46" t="s">
        <v>9</v>
      </c>
      <c r="AJ222" s="46" t="s">
        <v>9</v>
      </c>
      <c r="AK222" s="46" t="s">
        <v>9</v>
      </c>
      <c r="AL222" s="46" t="s">
        <v>9</v>
      </c>
      <c r="AM222" s="46" t="s">
        <v>9</v>
      </c>
      <c r="AN222" s="46" t="s">
        <v>9</v>
      </c>
      <c r="AO222" s="46" t="s">
        <v>59</v>
      </c>
      <c r="AP222" s="46" t="s">
        <v>9</v>
      </c>
      <c r="AQ222" s="46" t="s">
        <v>59</v>
      </c>
      <c r="AR222" s="46" t="s">
        <v>9</v>
      </c>
      <c r="AS222" s="46" t="s">
        <v>59</v>
      </c>
      <c r="AT222" s="46" t="s">
        <v>9</v>
      </c>
      <c r="AU222" s="46" t="s">
        <v>9</v>
      </c>
      <c r="AV222" s="46" t="s">
        <v>9</v>
      </c>
      <c r="AW222" s="46" t="s">
        <v>9</v>
      </c>
      <c r="AX222" s="46" t="s">
        <v>9</v>
      </c>
      <c r="AY222" s="46" t="s">
        <v>9</v>
      </c>
    </row>
    <row r="223" spans="1:51" x14ac:dyDescent="0.5">
      <c r="A223" s="46" t="s">
        <v>437</v>
      </c>
      <c r="B223" s="46" t="s">
        <v>438</v>
      </c>
      <c r="C223" s="46" t="s">
        <v>68</v>
      </c>
      <c r="D223" s="46" t="s">
        <v>62</v>
      </c>
      <c r="E223" s="46" t="s">
        <v>439</v>
      </c>
      <c r="F223" s="46" t="s">
        <v>440</v>
      </c>
      <c r="G223" s="46" t="s">
        <v>9</v>
      </c>
      <c r="H223" s="46" t="s">
        <v>59</v>
      </c>
      <c r="I223" s="46" t="s">
        <v>9</v>
      </c>
      <c r="J223">
        <v>5</v>
      </c>
      <c r="K223" s="46" t="s">
        <v>58</v>
      </c>
      <c r="L223">
        <v>2</v>
      </c>
      <c r="M223">
        <v>35</v>
      </c>
      <c r="N223" s="46" t="s">
        <v>9</v>
      </c>
      <c r="O223" s="46" t="s">
        <v>59</v>
      </c>
      <c r="P223" s="46" t="s">
        <v>59</v>
      </c>
      <c r="Q223">
        <v>1</v>
      </c>
      <c r="R223">
        <v>1</v>
      </c>
      <c r="V223" s="46" t="s">
        <v>9</v>
      </c>
      <c r="X223" s="46" t="s">
        <v>9</v>
      </c>
      <c r="Y223" s="46" t="s">
        <v>9</v>
      </c>
      <c r="Z223">
        <v>2</v>
      </c>
      <c r="AA223" s="46" t="s">
        <v>9</v>
      </c>
      <c r="AB223" s="46" t="s">
        <v>9</v>
      </c>
      <c r="AC223" s="46" t="s">
        <v>9</v>
      </c>
      <c r="AD223" s="46" t="s">
        <v>9</v>
      </c>
      <c r="AE223" s="46" t="s">
        <v>9</v>
      </c>
      <c r="AF223" s="46" t="s">
        <v>59</v>
      </c>
      <c r="AG223" s="46" t="s">
        <v>59</v>
      </c>
      <c r="AH223" s="46" t="s">
        <v>59</v>
      </c>
      <c r="AI223" s="46" t="s">
        <v>59</v>
      </c>
      <c r="AJ223" s="46" t="s">
        <v>9</v>
      </c>
      <c r="AK223" s="46" t="s">
        <v>9</v>
      </c>
      <c r="AL223" s="46" t="s">
        <v>9</v>
      </c>
      <c r="AM223" s="46" t="s">
        <v>9</v>
      </c>
      <c r="AN223" s="46" t="s">
        <v>9</v>
      </c>
      <c r="AO223" s="46" t="s">
        <v>9</v>
      </c>
      <c r="AP223" s="46" t="s">
        <v>9</v>
      </c>
      <c r="AQ223" s="46" t="s">
        <v>59</v>
      </c>
      <c r="AR223" s="46" t="s">
        <v>9</v>
      </c>
      <c r="AS223" s="46" t="s">
        <v>9</v>
      </c>
      <c r="AT223" s="46" t="s">
        <v>9</v>
      </c>
      <c r="AU223" s="46" t="s">
        <v>9</v>
      </c>
      <c r="AV223" s="46" t="s">
        <v>9</v>
      </c>
      <c r="AW223" s="46" t="s">
        <v>9</v>
      </c>
      <c r="AX223" s="46" t="s">
        <v>9</v>
      </c>
      <c r="AY223" s="46" t="s">
        <v>9</v>
      </c>
    </row>
    <row r="224" spans="1:51" x14ac:dyDescent="0.5">
      <c r="A224" s="46" t="s">
        <v>731</v>
      </c>
      <c r="B224" s="46" t="s">
        <v>732</v>
      </c>
      <c r="C224" s="46" t="s">
        <v>1241</v>
      </c>
      <c r="D224" s="46" t="s">
        <v>55</v>
      </c>
      <c r="E224" s="46" t="s">
        <v>88</v>
      </c>
      <c r="F224" s="46" t="s">
        <v>125</v>
      </c>
      <c r="G224" s="46" t="s">
        <v>59</v>
      </c>
      <c r="H224" s="46" t="s">
        <v>9</v>
      </c>
      <c r="I224" s="46" t="s">
        <v>9</v>
      </c>
      <c r="J224">
        <v>4</v>
      </c>
      <c r="K224" s="46" t="s">
        <v>73</v>
      </c>
      <c r="L224">
        <v>2</v>
      </c>
      <c r="M224">
        <v>104</v>
      </c>
      <c r="N224" s="46" t="s">
        <v>9</v>
      </c>
      <c r="O224" s="46" t="s">
        <v>9</v>
      </c>
      <c r="P224" s="46" t="s">
        <v>59</v>
      </c>
      <c r="Q224">
        <v>1</v>
      </c>
      <c r="S224">
        <v>1</v>
      </c>
      <c r="V224" s="46" t="s">
        <v>9</v>
      </c>
      <c r="X224" s="46" t="s">
        <v>59</v>
      </c>
      <c r="Y224" s="46" t="s">
        <v>9</v>
      </c>
      <c r="Z224">
        <v>1</v>
      </c>
      <c r="AA224" s="46" t="s">
        <v>9</v>
      </c>
      <c r="AB224" s="46" t="s">
        <v>9</v>
      </c>
      <c r="AC224" s="46" t="s">
        <v>9</v>
      </c>
      <c r="AD224" s="46" t="s">
        <v>59</v>
      </c>
      <c r="AE224" s="46" t="s">
        <v>9</v>
      </c>
      <c r="AF224" s="46" t="s">
        <v>9</v>
      </c>
      <c r="AG224" s="46" t="s">
        <v>9</v>
      </c>
      <c r="AH224" s="46" t="s">
        <v>9</v>
      </c>
      <c r="AI224" s="46" t="s">
        <v>9</v>
      </c>
      <c r="AJ224" s="46" t="s">
        <v>9</v>
      </c>
      <c r="AK224" s="46" t="s">
        <v>9</v>
      </c>
      <c r="AL224" s="46" t="s">
        <v>59</v>
      </c>
      <c r="AM224" s="46" t="s">
        <v>59</v>
      </c>
      <c r="AN224" s="46" t="s">
        <v>9</v>
      </c>
      <c r="AO224" s="46" t="s">
        <v>9</v>
      </c>
      <c r="AP224" s="46" t="s">
        <v>59</v>
      </c>
      <c r="AQ224" s="46" t="s">
        <v>9</v>
      </c>
      <c r="AR224" s="46" t="s">
        <v>9</v>
      </c>
      <c r="AS224" s="46" t="s">
        <v>9</v>
      </c>
      <c r="AT224" s="46" t="s">
        <v>59</v>
      </c>
      <c r="AU224" s="46" t="s">
        <v>9</v>
      </c>
      <c r="AV224" s="46" t="s">
        <v>9</v>
      </c>
      <c r="AW224" s="46" t="s">
        <v>9</v>
      </c>
      <c r="AX224" s="46" t="s">
        <v>59</v>
      </c>
      <c r="AY224" s="46" t="s">
        <v>9</v>
      </c>
    </row>
    <row r="225" spans="1:51" x14ac:dyDescent="0.5">
      <c r="A225" s="46" t="s">
        <v>441</v>
      </c>
      <c r="B225" s="46" t="s">
        <v>442</v>
      </c>
      <c r="C225" s="46" t="s">
        <v>68</v>
      </c>
      <c r="D225" s="46" t="s">
        <v>83</v>
      </c>
      <c r="E225" s="46" t="s">
        <v>116</v>
      </c>
      <c r="F225" s="46" t="s">
        <v>372</v>
      </c>
      <c r="G225" s="46" t="s">
        <v>9</v>
      </c>
      <c r="H225" s="46" t="s">
        <v>9</v>
      </c>
      <c r="I225" s="46" t="s">
        <v>59</v>
      </c>
      <c r="J225">
        <v>4</v>
      </c>
      <c r="K225" s="46" t="s">
        <v>65</v>
      </c>
      <c r="L225">
        <v>3</v>
      </c>
      <c r="M225">
        <v>138</v>
      </c>
      <c r="N225" s="46" t="s">
        <v>9</v>
      </c>
      <c r="O225" s="46" t="s">
        <v>59</v>
      </c>
      <c r="P225" s="46" t="s">
        <v>59</v>
      </c>
      <c r="U225">
        <v>2</v>
      </c>
      <c r="V225" s="46" t="s">
        <v>9</v>
      </c>
      <c r="X225" s="46" t="s">
        <v>9</v>
      </c>
      <c r="Y225" s="46" t="s">
        <v>9</v>
      </c>
      <c r="Z225">
        <v>2</v>
      </c>
      <c r="AA225" s="46" t="s">
        <v>9</v>
      </c>
      <c r="AB225" s="46" t="s">
        <v>9</v>
      </c>
      <c r="AC225" s="46" t="s">
        <v>9</v>
      </c>
      <c r="AD225" s="46" t="s">
        <v>59</v>
      </c>
      <c r="AE225" s="46" t="s">
        <v>9</v>
      </c>
      <c r="AF225" s="46" t="s">
        <v>59</v>
      </c>
      <c r="AG225" s="46" t="s">
        <v>9</v>
      </c>
      <c r="AH225" s="46" t="s">
        <v>9</v>
      </c>
      <c r="AI225" s="46" t="s">
        <v>9</v>
      </c>
      <c r="AJ225" s="46" t="s">
        <v>9</v>
      </c>
      <c r="AK225" s="46" t="s">
        <v>59</v>
      </c>
      <c r="AL225" s="46" t="s">
        <v>9</v>
      </c>
      <c r="AM225" s="46" t="s">
        <v>9</v>
      </c>
      <c r="AN225" s="46" t="s">
        <v>9</v>
      </c>
      <c r="AO225" s="46" t="s">
        <v>9</v>
      </c>
      <c r="AP225" s="46" t="s">
        <v>59</v>
      </c>
      <c r="AQ225" s="46" t="s">
        <v>9</v>
      </c>
      <c r="AR225" s="46" t="s">
        <v>9</v>
      </c>
      <c r="AS225" s="46" t="s">
        <v>9</v>
      </c>
      <c r="AT225" s="46" t="s">
        <v>9</v>
      </c>
      <c r="AU225" s="46" t="s">
        <v>9</v>
      </c>
      <c r="AV225" s="46" t="s">
        <v>59</v>
      </c>
      <c r="AW225" s="46" t="s">
        <v>9</v>
      </c>
      <c r="AX225" s="46" t="s">
        <v>9</v>
      </c>
      <c r="AY225" s="46" t="s">
        <v>9</v>
      </c>
    </row>
    <row r="226" spans="1:51" x14ac:dyDescent="0.5">
      <c r="A226" s="46" t="s">
        <v>733</v>
      </c>
      <c r="B226" s="46" t="s">
        <v>734</v>
      </c>
      <c r="C226" s="46" t="s">
        <v>1241</v>
      </c>
      <c r="D226" s="46" t="s">
        <v>55</v>
      </c>
      <c r="E226" s="46" t="s">
        <v>116</v>
      </c>
      <c r="F226" s="46" t="s">
        <v>209</v>
      </c>
      <c r="G226" s="46" t="s">
        <v>9</v>
      </c>
      <c r="H226" s="46" t="s">
        <v>9</v>
      </c>
      <c r="I226" s="46" t="s">
        <v>9</v>
      </c>
      <c r="J226">
        <v>0</v>
      </c>
      <c r="K226" s="46" t="s">
        <v>85</v>
      </c>
      <c r="L226">
        <v>5</v>
      </c>
      <c r="M226">
        <v>20</v>
      </c>
      <c r="N226" s="46" t="s">
        <v>59</v>
      </c>
      <c r="O226" s="46" t="s">
        <v>59</v>
      </c>
      <c r="P226" s="46" t="s">
        <v>59</v>
      </c>
      <c r="Q226">
        <v>1</v>
      </c>
      <c r="R226">
        <v>1</v>
      </c>
      <c r="T226">
        <v>1</v>
      </c>
      <c r="V226" s="46" t="s">
        <v>9</v>
      </c>
      <c r="X226" s="46" t="s">
        <v>59</v>
      </c>
      <c r="Y226" s="46" t="s">
        <v>9</v>
      </c>
      <c r="Z226">
        <v>1</v>
      </c>
      <c r="AA226" s="46" t="s">
        <v>9</v>
      </c>
      <c r="AB226" s="46" t="s">
        <v>9</v>
      </c>
      <c r="AC226" s="46" t="s">
        <v>9</v>
      </c>
      <c r="AD226" s="46" t="s">
        <v>9</v>
      </c>
      <c r="AE226" s="46" t="s">
        <v>59</v>
      </c>
      <c r="AF226" s="46" t="s">
        <v>59</v>
      </c>
      <c r="AG226" s="46" t="s">
        <v>9</v>
      </c>
      <c r="AH226" s="46" t="s">
        <v>59</v>
      </c>
      <c r="AI226" s="46" t="s">
        <v>9</v>
      </c>
      <c r="AJ226" s="46" t="s">
        <v>9</v>
      </c>
      <c r="AK226" s="46" t="s">
        <v>9</v>
      </c>
      <c r="AL226" s="46" t="s">
        <v>9</v>
      </c>
      <c r="AM226" s="46" t="s">
        <v>9</v>
      </c>
      <c r="AN226" s="46" t="s">
        <v>9</v>
      </c>
      <c r="AO226" s="46" t="s">
        <v>9</v>
      </c>
      <c r="AP226" s="46" t="s">
        <v>9</v>
      </c>
      <c r="AQ226" s="46" t="s">
        <v>9</v>
      </c>
      <c r="AR226" s="46" t="s">
        <v>9</v>
      </c>
      <c r="AS226" s="46" t="s">
        <v>59</v>
      </c>
      <c r="AT226" s="46" t="s">
        <v>9</v>
      </c>
      <c r="AU226" s="46" t="s">
        <v>9</v>
      </c>
      <c r="AV226" s="46" t="s">
        <v>9</v>
      </c>
      <c r="AW226" s="46" t="s">
        <v>59</v>
      </c>
      <c r="AX226" s="46" t="s">
        <v>9</v>
      </c>
      <c r="AY226" s="46" t="s">
        <v>59</v>
      </c>
    </row>
    <row r="227" spans="1:51" x14ac:dyDescent="0.5">
      <c r="A227" s="46" t="s">
        <v>735</v>
      </c>
      <c r="B227" s="46" t="s">
        <v>736</v>
      </c>
      <c r="C227" s="46" t="s">
        <v>1241</v>
      </c>
      <c r="D227" s="46" t="s">
        <v>83</v>
      </c>
      <c r="E227" s="46" t="s">
        <v>116</v>
      </c>
      <c r="F227" s="46" t="s">
        <v>147</v>
      </c>
      <c r="G227" s="46" t="s">
        <v>9</v>
      </c>
      <c r="H227" s="46" t="s">
        <v>9</v>
      </c>
      <c r="I227" s="46" t="s">
        <v>59</v>
      </c>
      <c r="J227">
        <v>5</v>
      </c>
      <c r="K227" s="46" t="s">
        <v>58</v>
      </c>
      <c r="L227">
        <v>1</v>
      </c>
      <c r="M227">
        <v>102</v>
      </c>
      <c r="N227" s="46" t="s">
        <v>59</v>
      </c>
      <c r="O227" s="46" t="s">
        <v>9</v>
      </c>
      <c r="P227" s="46" t="s">
        <v>9</v>
      </c>
      <c r="U227">
        <v>2</v>
      </c>
      <c r="V227" s="46" t="s">
        <v>9</v>
      </c>
      <c r="X227" s="46" t="s">
        <v>9</v>
      </c>
      <c r="Y227" s="46" t="s">
        <v>9</v>
      </c>
      <c r="Z227">
        <v>2</v>
      </c>
      <c r="AA227" s="46" t="s">
        <v>9</v>
      </c>
      <c r="AB227" s="46" t="s">
        <v>9</v>
      </c>
      <c r="AC227" s="46" t="s">
        <v>9</v>
      </c>
      <c r="AD227" s="46" t="s">
        <v>9</v>
      </c>
      <c r="AE227" s="46" t="s">
        <v>9</v>
      </c>
      <c r="AF227" s="46" t="s">
        <v>9</v>
      </c>
      <c r="AG227" s="46" t="s">
        <v>9</v>
      </c>
      <c r="AH227" s="46" t="s">
        <v>9</v>
      </c>
      <c r="AI227" s="46" t="s">
        <v>9</v>
      </c>
      <c r="AJ227" s="46" t="s">
        <v>9</v>
      </c>
      <c r="AK227" s="46" t="s">
        <v>9</v>
      </c>
      <c r="AL227" s="46" t="s">
        <v>9</v>
      </c>
      <c r="AM227" s="46" t="s">
        <v>9</v>
      </c>
      <c r="AN227" s="46" t="s">
        <v>9</v>
      </c>
      <c r="AO227" s="46" t="s">
        <v>59</v>
      </c>
      <c r="AP227" s="46" t="s">
        <v>59</v>
      </c>
      <c r="AQ227" s="46" t="s">
        <v>59</v>
      </c>
      <c r="AR227" s="46" t="s">
        <v>9</v>
      </c>
      <c r="AS227" s="46" t="s">
        <v>9</v>
      </c>
      <c r="AT227" s="46" t="s">
        <v>9</v>
      </c>
      <c r="AU227" s="46" t="s">
        <v>9</v>
      </c>
      <c r="AV227" s="46" t="s">
        <v>59</v>
      </c>
      <c r="AW227" s="46" t="s">
        <v>9</v>
      </c>
      <c r="AX227" s="46" t="s">
        <v>9</v>
      </c>
      <c r="AY227" s="46" t="s">
        <v>9</v>
      </c>
    </row>
    <row r="228" spans="1:51" x14ac:dyDescent="0.5">
      <c r="A228" s="46" t="s">
        <v>737</v>
      </c>
      <c r="B228" s="46" t="s">
        <v>738</v>
      </c>
      <c r="C228" s="46" t="s">
        <v>1241</v>
      </c>
      <c r="D228" s="46" t="s">
        <v>55</v>
      </c>
      <c r="E228" s="46" t="s">
        <v>71</v>
      </c>
      <c r="F228" s="46" t="s">
        <v>364</v>
      </c>
      <c r="G228" s="46" t="s">
        <v>9</v>
      </c>
      <c r="H228" s="46" t="s">
        <v>9</v>
      </c>
      <c r="I228" s="46" t="s">
        <v>9</v>
      </c>
      <c r="J228">
        <v>5</v>
      </c>
      <c r="K228" s="46" t="s">
        <v>65</v>
      </c>
      <c r="L228">
        <v>2</v>
      </c>
      <c r="M228">
        <v>38</v>
      </c>
      <c r="N228" s="46" t="s">
        <v>9</v>
      </c>
      <c r="O228" s="46" t="s">
        <v>9</v>
      </c>
      <c r="P228" s="46" t="s">
        <v>59</v>
      </c>
      <c r="Q228">
        <v>1</v>
      </c>
      <c r="V228" s="46" t="s">
        <v>9</v>
      </c>
      <c r="X228" s="46" t="s">
        <v>9</v>
      </c>
      <c r="Y228" s="46" t="s">
        <v>9</v>
      </c>
      <c r="Z228">
        <v>1</v>
      </c>
      <c r="AA228" s="46" t="s">
        <v>9</v>
      </c>
      <c r="AB228" s="46" t="s">
        <v>9</v>
      </c>
      <c r="AC228" s="46" t="s">
        <v>9</v>
      </c>
      <c r="AD228" s="46" t="s">
        <v>9</v>
      </c>
      <c r="AE228" s="46" t="s">
        <v>9</v>
      </c>
      <c r="AF228" s="46" t="s">
        <v>9</v>
      </c>
      <c r="AG228" s="46" t="s">
        <v>9</v>
      </c>
      <c r="AH228" s="46" t="s">
        <v>9</v>
      </c>
      <c r="AI228" s="46" t="s">
        <v>9</v>
      </c>
      <c r="AJ228" s="46" t="s">
        <v>9</v>
      </c>
      <c r="AK228" s="46" t="s">
        <v>59</v>
      </c>
      <c r="AL228" s="46" t="s">
        <v>9</v>
      </c>
      <c r="AM228" s="46" t="s">
        <v>9</v>
      </c>
      <c r="AN228" s="46" t="s">
        <v>59</v>
      </c>
      <c r="AO228" s="46" t="s">
        <v>9</v>
      </c>
      <c r="AP228" s="46" t="s">
        <v>9</v>
      </c>
      <c r="AQ228" s="46" t="s">
        <v>9</v>
      </c>
      <c r="AR228" s="46" t="s">
        <v>9</v>
      </c>
      <c r="AS228" s="46" t="s">
        <v>9</v>
      </c>
      <c r="AT228" s="46" t="s">
        <v>9</v>
      </c>
      <c r="AU228" s="46" t="s">
        <v>9</v>
      </c>
      <c r="AV228" s="46" t="s">
        <v>9</v>
      </c>
      <c r="AW228" s="46" t="s">
        <v>9</v>
      </c>
      <c r="AX228" s="46" t="s">
        <v>59</v>
      </c>
      <c r="AY228" s="46" t="s">
        <v>9</v>
      </c>
    </row>
    <row r="229" spans="1:51" x14ac:dyDescent="0.5">
      <c r="A229" s="46" t="s">
        <v>739</v>
      </c>
      <c r="B229" s="46" t="s">
        <v>740</v>
      </c>
      <c r="C229" s="46" t="s">
        <v>1241</v>
      </c>
      <c r="D229" s="46" t="s">
        <v>55</v>
      </c>
      <c r="E229" s="46" t="s">
        <v>79</v>
      </c>
      <c r="F229" s="46" t="s">
        <v>741</v>
      </c>
      <c r="G229" s="46" t="s">
        <v>9</v>
      </c>
      <c r="H229" s="46" t="s">
        <v>9</v>
      </c>
      <c r="I229" s="46" t="s">
        <v>9</v>
      </c>
      <c r="J229">
        <v>0</v>
      </c>
      <c r="K229" s="46" t="s">
        <v>65</v>
      </c>
      <c r="L229">
        <v>4</v>
      </c>
      <c r="M229">
        <v>28</v>
      </c>
      <c r="N229" s="46" t="s">
        <v>59</v>
      </c>
      <c r="O229" s="46" t="s">
        <v>59</v>
      </c>
      <c r="P229" s="46" t="s">
        <v>9</v>
      </c>
      <c r="Q229">
        <v>1</v>
      </c>
      <c r="R229">
        <v>1</v>
      </c>
      <c r="T229">
        <v>1</v>
      </c>
      <c r="V229" s="46" t="s">
        <v>9</v>
      </c>
      <c r="X229" s="46" t="s">
        <v>59</v>
      </c>
      <c r="Y229" s="46" t="s">
        <v>9</v>
      </c>
      <c r="Z229">
        <v>1</v>
      </c>
      <c r="AA229" s="46" t="s">
        <v>9</v>
      </c>
      <c r="AB229" s="46" t="s">
        <v>9</v>
      </c>
      <c r="AC229" s="46" t="s">
        <v>9</v>
      </c>
      <c r="AD229" s="46" t="s">
        <v>9</v>
      </c>
      <c r="AE229" s="46" t="s">
        <v>59</v>
      </c>
      <c r="AF229" s="46" t="s">
        <v>59</v>
      </c>
      <c r="AG229" s="46" t="s">
        <v>9</v>
      </c>
      <c r="AH229" s="46" t="s">
        <v>59</v>
      </c>
      <c r="AI229" s="46" t="s">
        <v>9</v>
      </c>
      <c r="AJ229" s="46" t="s">
        <v>9</v>
      </c>
      <c r="AK229" s="46" t="s">
        <v>59</v>
      </c>
      <c r="AL229" s="46" t="s">
        <v>9</v>
      </c>
      <c r="AM229" s="46" t="s">
        <v>9</v>
      </c>
      <c r="AN229" s="46" t="s">
        <v>9</v>
      </c>
      <c r="AO229" s="46" t="s">
        <v>9</v>
      </c>
      <c r="AP229" s="46" t="s">
        <v>9</v>
      </c>
      <c r="AQ229" s="46" t="s">
        <v>9</v>
      </c>
      <c r="AR229" s="46" t="s">
        <v>9</v>
      </c>
      <c r="AS229" s="46" t="s">
        <v>59</v>
      </c>
      <c r="AT229" s="46" t="s">
        <v>9</v>
      </c>
      <c r="AU229" s="46" t="s">
        <v>9</v>
      </c>
      <c r="AV229" s="46" t="s">
        <v>9</v>
      </c>
      <c r="AW229" s="46" t="s">
        <v>59</v>
      </c>
      <c r="AX229" s="46" t="s">
        <v>9</v>
      </c>
      <c r="AY229" s="46" t="s">
        <v>9</v>
      </c>
    </row>
    <row r="230" spans="1:51" x14ac:dyDescent="0.5">
      <c r="A230" s="46" t="s">
        <v>742</v>
      </c>
      <c r="B230" s="46" t="s">
        <v>743</v>
      </c>
      <c r="C230" s="46" t="s">
        <v>1241</v>
      </c>
      <c r="D230" s="46" t="s">
        <v>83</v>
      </c>
      <c r="E230" s="46" t="s">
        <v>116</v>
      </c>
      <c r="F230" s="46" t="s">
        <v>147</v>
      </c>
      <c r="G230" s="46" t="s">
        <v>9</v>
      </c>
      <c r="H230" s="46" t="s">
        <v>9</v>
      </c>
      <c r="I230" s="46" t="s">
        <v>59</v>
      </c>
      <c r="J230">
        <v>3</v>
      </c>
      <c r="K230" s="46" t="s">
        <v>65</v>
      </c>
      <c r="L230">
        <v>3</v>
      </c>
      <c r="M230">
        <v>25</v>
      </c>
      <c r="N230" s="46" t="s">
        <v>9</v>
      </c>
      <c r="O230" s="46" t="s">
        <v>59</v>
      </c>
      <c r="P230" s="46" t="s">
        <v>9</v>
      </c>
      <c r="Q230">
        <v>1</v>
      </c>
      <c r="R230">
        <v>1</v>
      </c>
      <c r="V230" s="46" t="s">
        <v>9</v>
      </c>
      <c r="X230" s="46" t="s">
        <v>9</v>
      </c>
      <c r="Y230" s="46" t="s">
        <v>9</v>
      </c>
      <c r="Z230">
        <v>2</v>
      </c>
      <c r="AA230" s="46" t="s">
        <v>9</v>
      </c>
      <c r="AB230" s="46" t="s">
        <v>9</v>
      </c>
      <c r="AC230" s="46" t="s">
        <v>59</v>
      </c>
      <c r="AD230" s="46" t="s">
        <v>9</v>
      </c>
      <c r="AE230" s="46" t="s">
        <v>59</v>
      </c>
      <c r="AF230" s="46" t="s">
        <v>9</v>
      </c>
      <c r="AG230" s="46" t="s">
        <v>9</v>
      </c>
      <c r="AH230" s="46" t="s">
        <v>59</v>
      </c>
      <c r="AI230" s="46" t="s">
        <v>9</v>
      </c>
      <c r="AJ230" s="46" t="s">
        <v>9</v>
      </c>
      <c r="AK230" s="46" t="s">
        <v>59</v>
      </c>
      <c r="AL230" s="46" t="s">
        <v>9</v>
      </c>
      <c r="AM230" s="46" t="s">
        <v>9</v>
      </c>
      <c r="AN230" s="46" t="s">
        <v>9</v>
      </c>
      <c r="AO230" s="46" t="s">
        <v>9</v>
      </c>
      <c r="AP230" s="46" t="s">
        <v>9</v>
      </c>
      <c r="AQ230" s="46" t="s">
        <v>9</v>
      </c>
      <c r="AR230" s="46" t="s">
        <v>9</v>
      </c>
      <c r="AS230" s="46" t="s">
        <v>59</v>
      </c>
      <c r="AT230" s="46" t="s">
        <v>9</v>
      </c>
      <c r="AU230" s="46" t="s">
        <v>59</v>
      </c>
      <c r="AV230" s="46" t="s">
        <v>9</v>
      </c>
      <c r="AW230" s="46" t="s">
        <v>9</v>
      </c>
      <c r="AX230" s="46" t="s">
        <v>9</v>
      </c>
      <c r="AY230" s="46" t="s">
        <v>9</v>
      </c>
    </row>
    <row r="231" spans="1:51" x14ac:dyDescent="0.5">
      <c r="A231" s="46" t="s">
        <v>443</v>
      </c>
      <c r="B231" s="46" t="s">
        <v>444</v>
      </c>
      <c r="C231" s="46" t="s">
        <v>68</v>
      </c>
      <c r="D231" s="46" t="s">
        <v>55</v>
      </c>
      <c r="E231" s="46" t="s">
        <v>71</v>
      </c>
      <c r="F231" s="46" t="s">
        <v>445</v>
      </c>
      <c r="G231" s="46" t="s">
        <v>9</v>
      </c>
      <c r="H231" s="46" t="s">
        <v>9</v>
      </c>
      <c r="I231" s="46" t="s">
        <v>9</v>
      </c>
      <c r="J231">
        <v>3</v>
      </c>
      <c r="K231" s="46" t="s">
        <v>73</v>
      </c>
      <c r="L231">
        <v>2</v>
      </c>
      <c r="M231">
        <v>86</v>
      </c>
      <c r="N231" s="46" t="s">
        <v>9</v>
      </c>
      <c r="O231" s="46" t="s">
        <v>9</v>
      </c>
      <c r="P231" s="46" t="s">
        <v>59</v>
      </c>
      <c r="Q231">
        <v>1</v>
      </c>
      <c r="S231">
        <v>1</v>
      </c>
      <c r="V231" s="46" t="s">
        <v>9</v>
      </c>
      <c r="X231" s="46" t="s">
        <v>9</v>
      </c>
      <c r="Y231" s="46" t="s">
        <v>9</v>
      </c>
      <c r="Z231">
        <v>2</v>
      </c>
      <c r="AA231" s="46" t="s">
        <v>9</v>
      </c>
      <c r="AB231" s="46" t="s">
        <v>9</v>
      </c>
      <c r="AC231" s="46" t="s">
        <v>9</v>
      </c>
      <c r="AD231" s="46" t="s">
        <v>9</v>
      </c>
      <c r="AE231" s="46" t="s">
        <v>59</v>
      </c>
      <c r="AF231" s="46" t="s">
        <v>9</v>
      </c>
      <c r="AG231" s="46" t="s">
        <v>9</v>
      </c>
      <c r="AH231" s="46" t="s">
        <v>9</v>
      </c>
      <c r="AI231" s="46" t="s">
        <v>9</v>
      </c>
      <c r="AJ231" s="46" t="s">
        <v>9</v>
      </c>
      <c r="AK231" s="46" t="s">
        <v>9</v>
      </c>
      <c r="AL231" s="46" t="s">
        <v>9</v>
      </c>
      <c r="AM231" s="46" t="s">
        <v>59</v>
      </c>
      <c r="AN231" s="46" t="s">
        <v>9</v>
      </c>
      <c r="AO231" s="46" t="s">
        <v>9</v>
      </c>
      <c r="AP231" s="46" t="s">
        <v>59</v>
      </c>
      <c r="AQ231" s="46" t="s">
        <v>9</v>
      </c>
      <c r="AR231" s="46" t="s">
        <v>9</v>
      </c>
      <c r="AS231" s="46" t="s">
        <v>9</v>
      </c>
      <c r="AT231" s="46" t="s">
        <v>59</v>
      </c>
      <c r="AU231" s="46" t="s">
        <v>9</v>
      </c>
      <c r="AV231" s="46" t="s">
        <v>9</v>
      </c>
      <c r="AW231" s="46" t="s">
        <v>9</v>
      </c>
      <c r="AX231" s="46" t="s">
        <v>59</v>
      </c>
      <c r="AY231" s="46" t="s">
        <v>9</v>
      </c>
    </row>
    <row r="232" spans="1:51" x14ac:dyDescent="0.5">
      <c r="A232" s="46" t="s">
        <v>744</v>
      </c>
      <c r="B232" s="46" t="s">
        <v>745</v>
      </c>
      <c r="C232" s="46" t="s">
        <v>1241</v>
      </c>
      <c r="D232" s="46" t="s">
        <v>55</v>
      </c>
      <c r="E232" s="46" t="s">
        <v>56</v>
      </c>
      <c r="F232" s="46" t="s">
        <v>57</v>
      </c>
      <c r="G232" s="46" t="s">
        <v>9</v>
      </c>
      <c r="H232" s="46" t="s">
        <v>9</v>
      </c>
      <c r="I232" s="46" t="s">
        <v>9</v>
      </c>
      <c r="J232">
        <v>5</v>
      </c>
      <c r="K232" s="46" t="s">
        <v>85</v>
      </c>
      <c r="L232">
        <v>2</v>
      </c>
      <c r="M232">
        <v>48</v>
      </c>
      <c r="N232" s="46" t="s">
        <v>59</v>
      </c>
      <c r="O232" s="46" t="s">
        <v>9</v>
      </c>
      <c r="P232" s="46" t="s">
        <v>9</v>
      </c>
      <c r="R232">
        <v>2</v>
      </c>
      <c r="V232" s="46" t="s">
        <v>9</v>
      </c>
      <c r="W232">
        <v>1</v>
      </c>
      <c r="X232" s="46" t="s">
        <v>9</v>
      </c>
      <c r="Y232" s="46" t="s">
        <v>9</v>
      </c>
      <c r="Z232">
        <v>3</v>
      </c>
      <c r="AA232" s="46" t="s">
        <v>9</v>
      </c>
      <c r="AB232" s="46" t="s">
        <v>9</v>
      </c>
      <c r="AC232" s="46" t="s">
        <v>59</v>
      </c>
      <c r="AD232" s="46" t="s">
        <v>9</v>
      </c>
      <c r="AE232" s="46" t="s">
        <v>9</v>
      </c>
      <c r="AF232" s="46" t="s">
        <v>9</v>
      </c>
      <c r="AG232" s="46" t="s">
        <v>9</v>
      </c>
      <c r="AH232" s="46" t="s">
        <v>59</v>
      </c>
      <c r="AI232" s="46" t="s">
        <v>9</v>
      </c>
      <c r="AJ232" s="46" t="s">
        <v>59</v>
      </c>
      <c r="AK232" s="46" t="s">
        <v>9</v>
      </c>
      <c r="AL232" s="46" t="s">
        <v>9</v>
      </c>
      <c r="AM232" s="46" t="s">
        <v>9</v>
      </c>
      <c r="AN232" s="46" t="s">
        <v>9</v>
      </c>
      <c r="AO232" s="46" t="s">
        <v>59</v>
      </c>
      <c r="AP232" s="46" t="s">
        <v>9</v>
      </c>
      <c r="AQ232" s="46" t="s">
        <v>9</v>
      </c>
      <c r="AR232" s="46" t="s">
        <v>59</v>
      </c>
      <c r="AS232" s="46" t="s">
        <v>9</v>
      </c>
      <c r="AT232" s="46" t="s">
        <v>9</v>
      </c>
      <c r="AU232" s="46" t="s">
        <v>9</v>
      </c>
      <c r="AV232" s="46" t="s">
        <v>9</v>
      </c>
      <c r="AW232" s="46" t="s">
        <v>9</v>
      </c>
      <c r="AX232" s="46" t="s">
        <v>9</v>
      </c>
      <c r="AY232" s="46" t="s">
        <v>59</v>
      </c>
    </row>
    <row r="233" spans="1:51" x14ac:dyDescent="0.5">
      <c r="A233" s="46" t="s">
        <v>746</v>
      </c>
      <c r="B233" s="46" t="s">
        <v>747</v>
      </c>
      <c r="C233" s="46" t="s">
        <v>1241</v>
      </c>
      <c r="D233" s="46" t="s">
        <v>55</v>
      </c>
      <c r="E233" s="46" t="s">
        <v>88</v>
      </c>
      <c r="F233" s="46" t="s">
        <v>186</v>
      </c>
      <c r="G233" s="46" t="s">
        <v>59</v>
      </c>
      <c r="H233" s="46" t="s">
        <v>9</v>
      </c>
      <c r="I233" s="46" t="s">
        <v>9</v>
      </c>
      <c r="J233">
        <v>5</v>
      </c>
      <c r="K233" s="46" t="s">
        <v>73</v>
      </c>
      <c r="L233">
        <v>2</v>
      </c>
      <c r="M233">
        <v>130</v>
      </c>
      <c r="N233" s="46" t="s">
        <v>9</v>
      </c>
      <c r="O233" s="46" t="s">
        <v>59</v>
      </c>
      <c r="P233" s="46" t="s">
        <v>9</v>
      </c>
      <c r="Q233">
        <v>1</v>
      </c>
      <c r="U233">
        <v>1</v>
      </c>
      <c r="V233" s="46" t="s">
        <v>9</v>
      </c>
      <c r="X233" s="46" t="s">
        <v>9</v>
      </c>
      <c r="Y233" s="46" t="s">
        <v>9</v>
      </c>
      <c r="Z233">
        <v>2</v>
      </c>
      <c r="AA233" s="46" t="s">
        <v>9</v>
      </c>
      <c r="AB233" s="46" t="s">
        <v>9</v>
      </c>
      <c r="AC233" s="46" t="s">
        <v>59</v>
      </c>
      <c r="AD233" s="46" t="s">
        <v>9</v>
      </c>
      <c r="AE233" s="46" t="s">
        <v>9</v>
      </c>
      <c r="AF233" s="46" t="s">
        <v>9</v>
      </c>
      <c r="AG233" s="46" t="s">
        <v>9</v>
      </c>
      <c r="AH233" s="46" t="s">
        <v>9</v>
      </c>
      <c r="AI233" s="46" t="s">
        <v>59</v>
      </c>
      <c r="AJ233" s="46" t="s">
        <v>9</v>
      </c>
      <c r="AK233" s="46" t="s">
        <v>9</v>
      </c>
      <c r="AL233" s="46" t="s">
        <v>59</v>
      </c>
      <c r="AM233" s="46" t="s">
        <v>9</v>
      </c>
      <c r="AN233" s="46" t="s">
        <v>9</v>
      </c>
      <c r="AO233" s="46" t="s">
        <v>9</v>
      </c>
      <c r="AP233" s="46" t="s">
        <v>59</v>
      </c>
      <c r="AQ233" s="46" t="s">
        <v>9</v>
      </c>
      <c r="AR233" s="46" t="s">
        <v>9</v>
      </c>
      <c r="AS233" s="46" t="s">
        <v>9</v>
      </c>
      <c r="AT233" s="46" t="s">
        <v>59</v>
      </c>
      <c r="AU233" s="46" t="s">
        <v>59</v>
      </c>
      <c r="AV233" s="46" t="s">
        <v>59</v>
      </c>
      <c r="AW233" s="46" t="s">
        <v>9</v>
      </c>
      <c r="AX233" s="46" t="s">
        <v>9</v>
      </c>
      <c r="AY233" s="46" t="s">
        <v>9</v>
      </c>
    </row>
    <row r="234" spans="1:51" x14ac:dyDescent="0.5">
      <c r="A234" s="46" t="s">
        <v>446</v>
      </c>
      <c r="B234" s="46" t="s">
        <v>447</v>
      </c>
      <c r="C234" s="46" t="s">
        <v>68</v>
      </c>
      <c r="D234" s="46" t="s">
        <v>55</v>
      </c>
      <c r="E234" s="46" t="s">
        <v>63</v>
      </c>
      <c r="F234" s="46" t="s">
        <v>448</v>
      </c>
      <c r="G234" s="46" t="s">
        <v>9</v>
      </c>
      <c r="H234" s="46" t="s">
        <v>9</v>
      </c>
      <c r="I234" s="46" t="s">
        <v>9</v>
      </c>
      <c r="J234">
        <v>4</v>
      </c>
      <c r="K234" s="46" t="s">
        <v>65</v>
      </c>
      <c r="L234">
        <v>3</v>
      </c>
      <c r="M234">
        <v>34</v>
      </c>
      <c r="N234" s="46" t="s">
        <v>9</v>
      </c>
      <c r="O234" s="46" t="s">
        <v>59</v>
      </c>
      <c r="P234" s="46" t="s">
        <v>9</v>
      </c>
      <c r="Q234">
        <v>2</v>
      </c>
      <c r="R234">
        <v>1</v>
      </c>
      <c r="V234" s="46" t="s">
        <v>9</v>
      </c>
      <c r="X234" s="46" t="s">
        <v>9</v>
      </c>
      <c r="Y234" s="46" t="s">
        <v>9</v>
      </c>
      <c r="Z234">
        <v>3</v>
      </c>
      <c r="AA234" s="46" t="s">
        <v>9</v>
      </c>
      <c r="AB234" s="46" t="s">
        <v>9</v>
      </c>
      <c r="AC234" s="46" t="s">
        <v>59</v>
      </c>
      <c r="AD234" s="46" t="s">
        <v>9</v>
      </c>
      <c r="AE234" s="46" t="s">
        <v>9</v>
      </c>
      <c r="AF234" s="46" t="s">
        <v>9</v>
      </c>
      <c r="AG234" s="46" t="s">
        <v>9</v>
      </c>
      <c r="AH234" s="46" t="s">
        <v>59</v>
      </c>
      <c r="AI234" s="46" t="s">
        <v>9</v>
      </c>
      <c r="AJ234" s="46" t="s">
        <v>59</v>
      </c>
      <c r="AK234" s="46" t="s">
        <v>59</v>
      </c>
      <c r="AL234" s="46" t="s">
        <v>9</v>
      </c>
      <c r="AM234" s="46" t="s">
        <v>9</v>
      </c>
      <c r="AN234" s="46" t="s">
        <v>9</v>
      </c>
      <c r="AO234" s="46" t="s">
        <v>9</v>
      </c>
      <c r="AP234" s="46" t="s">
        <v>9</v>
      </c>
      <c r="AQ234" s="46" t="s">
        <v>9</v>
      </c>
      <c r="AR234" s="46" t="s">
        <v>9</v>
      </c>
      <c r="AS234" s="46" t="s">
        <v>9</v>
      </c>
      <c r="AT234" s="46" t="s">
        <v>9</v>
      </c>
      <c r="AU234" s="46" t="s">
        <v>59</v>
      </c>
      <c r="AV234" s="46" t="s">
        <v>9</v>
      </c>
      <c r="AW234" s="46" t="s">
        <v>9</v>
      </c>
      <c r="AX234" s="46" t="s">
        <v>9</v>
      </c>
      <c r="AY234" s="46" t="s">
        <v>9</v>
      </c>
    </row>
    <row r="235" spans="1:51" x14ac:dyDescent="0.5">
      <c r="A235" s="46" t="s">
        <v>749</v>
      </c>
      <c r="B235" s="46" t="s">
        <v>750</v>
      </c>
      <c r="C235" s="46" t="s">
        <v>1241</v>
      </c>
      <c r="D235" s="46" t="s">
        <v>55</v>
      </c>
      <c r="E235" s="46" t="s">
        <v>10</v>
      </c>
      <c r="F235" s="46" t="s">
        <v>76</v>
      </c>
      <c r="G235" s="46" t="s">
        <v>9</v>
      </c>
      <c r="H235" s="46" t="s">
        <v>59</v>
      </c>
      <c r="I235" s="46" t="s">
        <v>9</v>
      </c>
      <c r="J235">
        <v>3</v>
      </c>
      <c r="K235" s="46" t="s">
        <v>58</v>
      </c>
      <c r="L235">
        <v>4</v>
      </c>
      <c r="M235">
        <v>38</v>
      </c>
      <c r="N235" s="46" t="s">
        <v>9</v>
      </c>
      <c r="O235" s="46" t="s">
        <v>9</v>
      </c>
      <c r="P235" s="46" t="s">
        <v>59</v>
      </c>
      <c r="Q235">
        <v>1</v>
      </c>
      <c r="T235">
        <v>1</v>
      </c>
      <c r="V235" s="46" t="s">
        <v>9</v>
      </c>
      <c r="X235" s="46" t="s">
        <v>9</v>
      </c>
      <c r="Y235" s="46" t="s">
        <v>9</v>
      </c>
      <c r="Z235">
        <v>2</v>
      </c>
      <c r="AA235" s="46" t="s">
        <v>9</v>
      </c>
      <c r="AB235" s="46" t="s">
        <v>9</v>
      </c>
      <c r="AC235" s="46" t="s">
        <v>9</v>
      </c>
      <c r="AD235" s="46" t="s">
        <v>9</v>
      </c>
      <c r="AE235" s="46" t="s">
        <v>59</v>
      </c>
      <c r="AF235" s="46" t="s">
        <v>9</v>
      </c>
      <c r="AG235" s="46" t="s">
        <v>59</v>
      </c>
      <c r="AH235" s="46" t="s">
        <v>9</v>
      </c>
      <c r="AI235" s="46" t="s">
        <v>59</v>
      </c>
      <c r="AJ235" s="46" t="s">
        <v>9</v>
      </c>
      <c r="AK235" s="46" t="s">
        <v>9</v>
      </c>
      <c r="AL235" s="46" t="s">
        <v>9</v>
      </c>
      <c r="AM235" s="46" t="s">
        <v>9</v>
      </c>
      <c r="AN235" s="46" t="s">
        <v>9</v>
      </c>
      <c r="AO235" s="46" t="s">
        <v>9</v>
      </c>
      <c r="AP235" s="46" t="s">
        <v>9</v>
      </c>
      <c r="AQ235" s="46" t="s">
        <v>59</v>
      </c>
      <c r="AR235" s="46" t="s">
        <v>9</v>
      </c>
      <c r="AS235" s="46" t="s">
        <v>9</v>
      </c>
      <c r="AT235" s="46" t="s">
        <v>9</v>
      </c>
      <c r="AU235" s="46" t="s">
        <v>9</v>
      </c>
      <c r="AV235" s="46" t="s">
        <v>9</v>
      </c>
      <c r="AW235" s="46" t="s">
        <v>59</v>
      </c>
      <c r="AX235" s="46" t="s">
        <v>59</v>
      </c>
      <c r="AY235" s="46" t="s">
        <v>9</v>
      </c>
    </row>
    <row r="236" spans="1:51" x14ac:dyDescent="0.5">
      <c r="A236" s="46" t="s">
        <v>751</v>
      </c>
      <c r="B236" s="46" t="s">
        <v>752</v>
      </c>
      <c r="C236" s="46" t="s">
        <v>1241</v>
      </c>
      <c r="D236" s="46" t="s">
        <v>9</v>
      </c>
      <c r="E236" s="46" t="s">
        <v>9</v>
      </c>
      <c r="F236" s="46" t="s">
        <v>9</v>
      </c>
      <c r="G236" s="46" t="s">
        <v>9</v>
      </c>
      <c r="H236" s="46" t="s">
        <v>9</v>
      </c>
      <c r="I236" s="46" t="s">
        <v>9</v>
      </c>
      <c r="J236">
        <v>9</v>
      </c>
      <c r="K236" s="46" t="s">
        <v>65</v>
      </c>
      <c r="L236">
        <v>2</v>
      </c>
      <c r="M236">
        <v>203</v>
      </c>
      <c r="N236" s="46" t="s">
        <v>9</v>
      </c>
      <c r="O236" s="46" t="s">
        <v>9</v>
      </c>
      <c r="P236" s="46" t="s">
        <v>59</v>
      </c>
      <c r="R236">
        <v>2</v>
      </c>
      <c r="V236" s="46" t="s">
        <v>9</v>
      </c>
      <c r="W236">
        <v>1</v>
      </c>
      <c r="X236" s="46" t="s">
        <v>9</v>
      </c>
      <c r="Y236" s="46" t="s">
        <v>9</v>
      </c>
      <c r="Z236">
        <v>3</v>
      </c>
      <c r="AA236" s="46" t="s">
        <v>9</v>
      </c>
      <c r="AB236" s="46" t="s">
        <v>9</v>
      </c>
      <c r="AC236" s="46" t="s">
        <v>9</v>
      </c>
      <c r="AD236" s="46" t="s">
        <v>9</v>
      </c>
      <c r="AE236" s="46" t="s">
        <v>9</v>
      </c>
      <c r="AF236" s="46" t="s">
        <v>9</v>
      </c>
      <c r="AG236" s="46" t="s">
        <v>9</v>
      </c>
      <c r="AH236" s="46" t="s">
        <v>59</v>
      </c>
      <c r="AI236" s="46" t="s">
        <v>9</v>
      </c>
      <c r="AJ236" s="46" t="s">
        <v>59</v>
      </c>
      <c r="AK236" s="46" t="s">
        <v>59</v>
      </c>
      <c r="AL236" s="46" t="s">
        <v>9</v>
      </c>
      <c r="AM236" s="46" t="s">
        <v>9</v>
      </c>
      <c r="AN236" s="46" t="s">
        <v>9</v>
      </c>
      <c r="AO236" s="46" t="s">
        <v>9</v>
      </c>
      <c r="AP236" s="46" t="s">
        <v>59</v>
      </c>
      <c r="AQ236" s="46" t="s">
        <v>9</v>
      </c>
      <c r="AR236" s="46" t="s">
        <v>59</v>
      </c>
      <c r="AS236" s="46" t="s">
        <v>9</v>
      </c>
      <c r="AT236" s="46" t="s">
        <v>9</v>
      </c>
      <c r="AU236" s="46" t="s">
        <v>9</v>
      </c>
      <c r="AV236" s="46" t="s">
        <v>9</v>
      </c>
      <c r="AW236" s="46" t="s">
        <v>9</v>
      </c>
      <c r="AX236" s="46" t="s">
        <v>59</v>
      </c>
      <c r="AY236" s="46" t="s">
        <v>9</v>
      </c>
    </row>
    <row r="237" spans="1:51" x14ac:dyDescent="0.5">
      <c r="A237" s="46" t="s">
        <v>753</v>
      </c>
      <c r="B237" s="46" t="s">
        <v>754</v>
      </c>
      <c r="C237" s="46" t="s">
        <v>1241</v>
      </c>
      <c r="D237" s="46" t="s">
        <v>83</v>
      </c>
      <c r="E237" s="46" t="s">
        <v>116</v>
      </c>
      <c r="F237" s="46" t="s">
        <v>491</v>
      </c>
      <c r="G237" s="46" t="s">
        <v>9</v>
      </c>
      <c r="H237" s="46" t="s">
        <v>9</v>
      </c>
      <c r="I237" s="46" t="s">
        <v>9</v>
      </c>
      <c r="J237">
        <v>2</v>
      </c>
      <c r="K237" s="46" t="s">
        <v>58</v>
      </c>
      <c r="L237">
        <v>3</v>
      </c>
      <c r="M237">
        <v>25</v>
      </c>
      <c r="N237" s="46" t="s">
        <v>59</v>
      </c>
      <c r="O237" s="46" t="s">
        <v>9</v>
      </c>
      <c r="P237" s="46" t="s">
        <v>9</v>
      </c>
      <c r="Q237">
        <v>1</v>
      </c>
      <c r="R237">
        <v>1</v>
      </c>
      <c r="T237">
        <v>1</v>
      </c>
      <c r="V237" s="46" t="s">
        <v>9</v>
      </c>
      <c r="X237" s="46" t="s">
        <v>59</v>
      </c>
      <c r="Y237" s="46" t="s">
        <v>9</v>
      </c>
      <c r="Z237">
        <v>1</v>
      </c>
      <c r="AA237" s="46" t="s">
        <v>9</v>
      </c>
      <c r="AB237" s="46" t="s">
        <v>9</v>
      </c>
      <c r="AC237" s="46" t="s">
        <v>9</v>
      </c>
      <c r="AD237" s="46" t="s">
        <v>9</v>
      </c>
      <c r="AE237" s="46" t="s">
        <v>59</v>
      </c>
      <c r="AF237" s="46" t="s">
        <v>9</v>
      </c>
      <c r="AG237" s="46" t="s">
        <v>9</v>
      </c>
      <c r="AH237" s="46" t="s">
        <v>59</v>
      </c>
      <c r="AI237" s="46" t="s">
        <v>9</v>
      </c>
      <c r="AJ237" s="46" t="s">
        <v>9</v>
      </c>
      <c r="AK237" s="46" t="s">
        <v>9</v>
      </c>
      <c r="AL237" s="46" t="s">
        <v>9</v>
      </c>
      <c r="AM237" s="46" t="s">
        <v>9</v>
      </c>
      <c r="AN237" s="46" t="s">
        <v>9</v>
      </c>
      <c r="AO237" s="46" t="s">
        <v>59</v>
      </c>
      <c r="AP237" s="46" t="s">
        <v>9</v>
      </c>
      <c r="AQ237" s="46" t="s">
        <v>59</v>
      </c>
      <c r="AR237" s="46" t="s">
        <v>9</v>
      </c>
      <c r="AS237" s="46" t="s">
        <v>59</v>
      </c>
      <c r="AT237" s="46" t="s">
        <v>9</v>
      </c>
      <c r="AU237" s="46" t="s">
        <v>9</v>
      </c>
      <c r="AV237" s="46" t="s">
        <v>9</v>
      </c>
      <c r="AW237" s="46" t="s">
        <v>59</v>
      </c>
      <c r="AX237" s="46" t="s">
        <v>9</v>
      </c>
      <c r="AY237" s="46" t="s">
        <v>9</v>
      </c>
    </row>
    <row r="238" spans="1:51" x14ac:dyDescent="0.5">
      <c r="A238" s="46" t="s">
        <v>755</v>
      </c>
      <c r="B238" s="46" t="s">
        <v>756</v>
      </c>
      <c r="C238" s="46" t="s">
        <v>1241</v>
      </c>
      <c r="D238" s="46" t="s">
        <v>62</v>
      </c>
      <c r="E238" s="46" t="s">
        <v>131</v>
      </c>
      <c r="F238" s="46" t="s">
        <v>231</v>
      </c>
      <c r="G238" s="46" t="s">
        <v>9</v>
      </c>
      <c r="H238" s="46" t="s">
        <v>9</v>
      </c>
      <c r="I238" s="46" t="s">
        <v>9</v>
      </c>
      <c r="J238">
        <v>1</v>
      </c>
      <c r="K238" s="46" t="s">
        <v>58</v>
      </c>
      <c r="L238">
        <v>1</v>
      </c>
      <c r="M238">
        <v>170</v>
      </c>
      <c r="N238" s="46" t="s">
        <v>59</v>
      </c>
      <c r="O238" s="46" t="s">
        <v>59</v>
      </c>
      <c r="P238" s="46" t="s">
        <v>59</v>
      </c>
      <c r="V238" s="46" t="s">
        <v>9</v>
      </c>
      <c r="X238" s="46" t="s">
        <v>9</v>
      </c>
      <c r="Y238" s="46" t="s">
        <v>9</v>
      </c>
      <c r="Z238">
        <v>0</v>
      </c>
      <c r="AA238" s="46" t="s">
        <v>9</v>
      </c>
      <c r="AB238" s="46" t="s">
        <v>9</v>
      </c>
      <c r="AC238" s="46" t="s">
        <v>9</v>
      </c>
      <c r="AD238" s="46" t="s">
        <v>9</v>
      </c>
      <c r="AE238" s="46" t="s">
        <v>59</v>
      </c>
      <c r="AF238" s="46" t="s">
        <v>59</v>
      </c>
      <c r="AG238" s="46" t="s">
        <v>9</v>
      </c>
      <c r="AH238" s="46" t="s">
        <v>9</v>
      </c>
      <c r="AI238" s="46" t="s">
        <v>9</v>
      </c>
      <c r="AJ238" s="46" t="s">
        <v>9</v>
      </c>
      <c r="AK238" s="46" t="s">
        <v>9</v>
      </c>
      <c r="AL238" s="46" t="s">
        <v>9</v>
      </c>
      <c r="AM238" s="46" t="s">
        <v>9</v>
      </c>
      <c r="AN238" s="46" t="s">
        <v>9</v>
      </c>
      <c r="AO238" s="46" t="s">
        <v>9</v>
      </c>
      <c r="AP238" s="46" t="s">
        <v>59</v>
      </c>
      <c r="AQ238" s="46" t="s">
        <v>59</v>
      </c>
      <c r="AR238" s="46" t="s">
        <v>9</v>
      </c>
      <c r="AS238" s="46" t="s">
        <v>9</v>
      </c>
      <c r="AT238" s="46" t="s">
        <v>9</v>
      </c>
      <c r="AU238" s="46" t="s">
        <v>9</v>
      </c>
      <c r="AV238" s="46" t="s">
        <v>9</v>
      </c>
      <c r="AW238" s="46" t="s">
        <v>9</v>
      </c>
      <c r="AX238" s="46" t="s">
        <v>9</v>
      </c>
      <c r="AY238" s="46" t="s">
        <v>9</v>
      </c>
    </row>
    <row r="239" spans="1:51" x14ac:dyDescent="0.5">
      <c r="A239" s="46" t="s">
        <v>757</v>
      </c>
      <c r="B239" s="46" t="s">
        <v>758</v>
      </c>
      <c r="C239" s="46" t="s">
        <v>100</v>
      </c>
      <c r="D239" s="46" t="s">
        <v>55</v>
      </c>
      <c r="E239" s="46" t="s">
        <v>9</v>
      </c>
      <c r="F239" s="46" t="s">
        <v>759</v>
      </c>
      <c r="G239" s="46" t="s">
        <v>9</v>
      </c>
      <c r="H239" s="46" t="s">
        <v>59</v>
      </c>
      <c r="I239" s="46" t="s">
        <v>9</v>
      </c>
      <c r="J239">
        <v>2</v>
      </c>
      <c r="K239" s="46" t="s">
        <v>58</v>
      </c>
      <c r="L239">
        <v>3</v>
      </c>
      <c r="M239">
        <v>31</v>
      </c>
      <c r="N239" s="46" t="s">
        <v>59</v>
      </c>
      <c r="O239" s="46" t="s">
        <v>9</v>
      </c>
      <c r="P239" s="46" t="s">
        <v>9</v>
      </c>
      <c r="Q239">
        <v>1</v>
      </c>
      <c r="V239" s="46" t="s">
        <v>9</v>
      </c>
      <c r="X239" s="46" t="s">
        <v>9</v>
      </c>
      <c r="Y239" s="46" t="s">
        <v>9</v>
      </c>
      <c r="Z239">
        <v>1</v>
      </c>
      <c r="AA239" s="46" t="s">
        <v>9</v>
      </c>
      <c r="AB239" s="46" t="s">
        <v>9</v>
      </c>
      <c r="AC239" s="46" t="s">
        <v>59</v>
      </c>
      <c r="AD239" s="46" t="s">
        <v>9</v>
      </c>
      <c r="AE239" s="46" t="s">
        <v>59</v>
      </c>
      <c r="AF239" s="46" t="s">
        <v>9</v>
      </c>
      <c r="AG239" s="46" t="s">
        <v>59</v>
      </c>
      <c r="AH239" s="46" t="s">
        <v>9</v>
      </c>
      <c r="AI239" s="46" t="s">
        <v>59</v>
      </c>
      <c r="AJ239" s="46" t="s">
        <v>9</v>
      </c>
      <c r="AK239" s="46" t="s">
        <v>9</v>
      </c>
      <c r="AL239" s="46" t="s">
        <v>9</v>
      </c>
      <c r="AM239" s="46" t="s">
        <v>9</v>
      </c>
      <c r="AN239" s="46" t="s">
        <v>59</v>
      </c>
      <c r="AO239" s="46" t="s">
        <v>59</v>
      </c>
      <c r="AP239" s="46" t="s">
        <v>9</v>
      </c>
      <c r="AQ239" s="46" t="s">
        <v>59</v>
      </c>
      <c r="AR239" s="46" t="s">
        <v>9</v>
      </c>
      <c r="AS239" s="46" t="s">
        <v>9</v>
      </c>
      <c r="AT239" s="46" t="s">
        <v>9</v>
      </c>
      <c r="AU239" s="46" t="s">
        <v>9</v>
      </c>
      <c r="AV239" s="46" t="s">
        <v>9</v>
      </c>
      <c r="AW239" s="46" t="s">
        <v>9</v>
      </c>
      <c r="AX239" s="46" t="s">
        <v>9</v>
      </c>
      <c r="AY239" s="46" t="s">
        <v>9</v>
      </c>
    </row>
    <row r="240" spans="1:51" x14ac:dyDescent="0.5">
      <c r="A240" s="46" t="s">
        <v>760</v>
      </c>
      <c r="B240" s="46" t="s">
        <v>761</v>
      </c>
      <c r="C240" s="46" t="s">
        <v>1241</v>
      </c>
      <c r="D240" s="46" t="s">
        <v>55</v>
      </c>
      <c r="E240" s="46" t="s">
        <v>10</v>
      </c>
      <c r="F240" s="46" t="s">
        <v>76</v>
      </c>
      <c r="G240" s="46" t="s">
        <v>9</v>
      </c>
      <c r="H240" s="46" t="s">
        <v>59</v>
      </c>
      <c r="I240" s="46" t="s">
        <v>9</v>
      </c>
      <c r="J240">
        <v>3</v>
      </c>
      <c r="K240" s="46" t="s">
        <v>58</v>
      </c>
      <c r="L240">
        <v>3</v>
      </c>
      <c r="M240">
        <v>36</v>
      </c>
      <c r="N240" s="46" t="s">
        <v>59</v>
      </c>
      <c r="O240" s="46" t="s">
        <v>59</v>
      </c>
      <c r="P240" s="46" t="s">
        <v>59</v>
      </c>
      <c r="Q240">
        <v>2</v>
      </c>
      <c r="V240" s="46" t="s">
        <v>9</v>
      </c>
      <c r="X240" s="46" t="s">
        <v>9</v>
      </c>
      <c r="Y240" s="46" t="s">
        <v>9</v>
      </c>
      <c r="Z240">
        <v>2</v>
      </c>
      <c r="AA240" s="46" t="s">
        <v>9</v>
      </c>
      <c r="AB240" s="46" t="s">
        <v>9</v>
      </c>
      <c r="AC240" s="46" t="s">
        <v>9</v>
      </c>
      <c r="AD240" s="46" t="s">
        <v>59</v>
      </c>
      <c r="AE240" s="46" t="s">
        <v>59</v>
      </c>
      <c r="AF240" s="46" t="s">
        <v>59</v>
      </c>
      <c r="AG240" s="46" t="s">
        <v>59</v>
      </c>
      <c r="AH240" s="46" t="s">
        <v>9</v>
      </c>
      <c r="AI240" s="46" t="s">
        <v>59</v>
      </c>
      <c r="AJ240" s="46" t="s">
        <v>9</v>
      </c>
      <c r="AK240" s="46" t="s">
        <v>9</v>
      </c>
      <c r="AL240" s="46" t="s">
        <v>9</v>
      </c>
      <c r="AM240" s="46" t="s">
        <v>9</v>
      </c>
      <c r="AN240" s="46" t="s">
        <v>59</v>
      </c>
      <c r="AO240" s="46" t="s">
        <v>9</v>
      </c>
      <c r="AP240" s="46" t="s">
        <v>9</v>
      </c>
      <c r="AQ240" s="46" t="s">
        <v>59</v>
      </c>
      <c r="AR240" s="46" t="s">
        <v>9</v>
      </c>
      <c r="AS240" s="46" t="s">
        <v>9</v>
      </c>
      <c r="AT240" s="46" t="s">
        <v>9</v>
      </c>
      <c r="AU240" s="46" t="s">
        <v>9</v>
      </c>
      <c r="AV240" s="46" t="s">
        <v>9</v>
      </c>
      <c r="AW240" s="46" t="s">
        <v>9</v>
      </c>
      <c r="AX240" s="46" t="s">
        <v>9</v>
      </c>
      <c r="AY240" s="46" t="s">
        <v>9</v>
      </c>
    </row>
    <row r="241" spans="1:51" x14ac:dyDescent="0.5">
      <c r="A241" s="46" t="s">
        <v>762</v>
      </c>
      <c r="B241" s="46" t="s">
        <v>763</v>
      </c>
      <c r="C241" s="46" t="s">
        <v>1241</v>
      </c>
      <c r="D241" s="46" t="s">
        <v>55</v>
      </c>
      <c r="E241" s="46" t="s">
        <v>63</v>
      </c>
      <c r="F241" s="46" t="s">
        <v>764</v>
      </c>
      <c r="G241" s="46" t="s">
        <v>9</v>
      </c>
      <c r="H241" s="46" t="s">
        <v>9</v>
      </c>
      <c r="I241" s="46" t="s">
        <v>9</v>
      </c>
      <c r="J241">
        <v>2</v>
      </c>
      <c r="K241" s="46" t="s">
        <v>65</v>
      </c>
      <c r="L241">
        <v>4</v>
      </c>
      <c r="M241">
        <v>38</v>
      </c>
      <c r="N241" s="46" t="s">
        <v>9</v>
      </c>
      <c r="O241" s="46" t="s">
        <v>59</v>
      </c>
      <c r="P241" s="46" t="s">
        <v>9</v>
      </c>
      <c r="Q241">
        <v>1</v>
      </c>
      <c r="R241">
        <v>1</v>
      </c>
      <c r="V241" s="46" t="s">
        <v>9</v>
      </c>
      <c r="X241" s="46" t="s">
        <v>9</v>
      </c>
      <c r="Y241" s="46" t="s">
        <v>9</v>
      </c>
      <c r="Z241">
        <v>2</v>
      </c>
      <c r="AA241" s="46" t="s">
        <v>9</v>
      </c>
      <c r="AB241" s="46" t="s">
        <v>59</v>
      </c>
      <c r="AC241" s="46" t="s">
        <v>9</v>
      </c>
      <c r="AD241" s="46" t="s">
        <v>9</v>
      </c>
      <c r="AE241" s="46" t="s">
        <v>59</v>
      </c>
      <c r="AF241" s="46" t="s">
        <v>9</v>
      </c>
      <c r="AG241" s="46" t="s">
        <v>9</v>
      </c>
      <c r="AH241" s="46" t="s">
        <v>59</v>
      </c>
      <c r="AI241" s="46" t="s">
        <v>9</v>
      </c>
      <c r="AJ241" s="46" t="s">
        <v>9</v>
      </c>
      <c r="AK241" s="46" t="s">
        <v>59</v>
      </c>
      <c r="AL241" s="46" t="s">
        <v>9</v>
      </c>
      <c r="AM241" s="46" t="s">
        <v>9</v>
      </c>
      <c r="AN241" s="46" t="s">
        <v>9</v>
      </c>
      <c r="AO241" s="46" t="s">
        <v>9</v>
      </c>
      <c r="AP241" s="46" t="s">
        <v>9</v>
      </c>
      <c r="AQ241" s="46" t="s">
        <v>9</v>
      </c>
      <c r="AR241" s="46" t="s">
        <v>9</v>
      </c>
      <c r="AS241" s="46" t="s">
        <v>9</v>
      </c>
      <c r="AT241" s="46" t="s">
        <v>9</v>
      </c>
      <c r="AU241" s="46" t="s">
        <v>59</v>
      </c>
      <c r="AV241" s="46" t="s">
        <v>9</v>
      </c>
      <c r="AW241" s="46" t="s">
        <v>9</v>
      </c>
      <c r="AX241" s="46" t="s">
        <v>9</v>
      </c>
      <c r="AY241" s="46" t="s">
        <v>9</v>
      </c>
    </row>
    <row r="242" spans="1:51" x14ac:dyDescent="0.5">
      <c r="A242" s="46" t="s">
        <v>765</v>
      </c>
      <c r="B242" s="46" t="s">
        <v>766</v>
      </c>
      <c r="C242" s="46" t="s">
        <v>1241</v>
      </c>
      <c r="D242" s="46" t="s">
        <v>55</v>
      </c>
      <c r="E242" s="46" t="s">
        <v>131</v>
      </c>
      <c r="F242" s="46" t="s">
        <v>622</v>
      </c>
      <c r="G242" s="46" t="s">
        <v>9</v>
      </c>
      <c r="H242" s="46" t="s">
        <v>9</v>
      </c>
      <c r="I242" s="46" t="s">
        <v>9</v>
      </c>
      <c r="J242">
        <v>6</v>
      </c>
      <c r="K242" s="46" t="s">
        <v>85</v>
      </c>
      <c r="L242">
        <v>2</v>
      </c>
      <c r="M242">
        <v>30</v>
      </c>
      <c r="N242" s="46" t="s">
        <v>59</v>
      </c>
      <c r="O242" s="46" t="s">
        <v>9</v>
      </c>
      <c r="P242" s="46" t="s">
        <v>9</v>
      </c>
      <c r="Q242">
        <v>2</v>
      </c>
      <c r="T242">
        <v>1</v>
      </c>
      <c r="V242" s="46" t="s">
        <v>9</v>
      </c>
      <c r="X242" s="46" t="s">
        <v>9</v>
      </c>
      <c r="Y242" s="46" t="s">
        <v>9</v>
      </c>
      <c r="Z242">
        <v>3</v>
      </c>
      <c r="AA242" s="46" t="s">
        <v>9</v>
      </c>
      <c r="AB242" s="46" t="s">
        <v>59</v>
      </c>
      <c r="AC242" s="46" t="s">
        <v>9</v>
      </c>
      <c r="AD242" s="46" t="s">
        <v>9</v>
      </c>
      <c r="AE242" s="46" t="s">
        <v>9</v>
      </c>
      <c r="AF242" s="46" t="s">
        <v>9</v>
      </c>
      <c r="AG242" s="46" t="s">
        <v>9</v>
      </c>
      <c r="AH242" s="46" t="s">
        <v>9</v>
      </c>
      <c r="AI242" s="46" t="s">
        <v>9</v>
      </c>
      <c r="AJ242" s="46" t="s">
        <v>59</v>
      </c>
      <c r="AK242" s="46" t="s">
        <v>9</v>
      </c>
      <c r="AL242" s="46" t="s">
        <v>9</v>
      </c>
      <c r="AM242" s="46" t="s">
        <v>9</v>
      </c>
      <c r="AN242" s="46" t="s">
        <v>9</v>
      </c>
      <c r="AO242" s="46" t="s">
        <v>59</v>
      </c>
      <c r="AP242" s="46" t="s">
        <v>9</v>
      </c>
      <c r="AQ242" s="46" t="s">
        <v>9</v>
      </c>
      <c r="AR242" s="46" t="s">
        <v>9</v>
      </c>
      <c r="AS242" s="46" t="s">
        <v>59</v>
      </c>
      <c r="AT242" s="46" t="s">
        <v>9</v>
      </c>
      <c r="AU242" s="46" t="s">
        <v>9</v>
      </c>
      <c r="AV242" s="46" t="s">
        <v>9</v>
      </c>
      <c r="AW242" s="46" t="s">
        <v>59</v>
      </c>
      <c r="AX242" s="46" t="s">
        <v>9</v>
      </c>
      <c r="AY242" s="46" t="s">
        <v>59</v>
      </c>
    </row>
    <row r="243" spans="1:51" x14ac:dyDescent="0.5">
      <c r="A243" s="46" t="s">
        <v>449</v>
      </c>
      <c r="B243" s="46" t="s">
        <v>450</v>
      </c>
      <c r="C243" s="46" t="s">
        <v>68</v>
      </c>
      <c r="D243" s="46" t="s">
        <v>55</v>
      </c>
      <c r="E243" s="46" t="s">
        <v>71</v>
      </c>
      <c r="F243" s="46" t="s">
        <v>122</v>
      </c>
      <c r="G243" s="46" t="s">
        <v>9</v>
      </c>
      <c r="H243" s="46" t="s">
        <v>9</v>
      </c>
      <c r="I243" s="46" t="s">
        <v>9</v>
      </c>
      <c r="J243">
        <v>8</v>
      </c>
      <c r="K243" s="46" t="s">
        <v>73</v>
      </c>
      <c r="L243">
        <v>2</v>
      </c>
      <c r="M243">
        <v>160</v>
      </c>
      <c r="N243" s="46" t="s">
        <v>9</v>
      </c>
      <c r="O243" s="46" t="s">
        <v>59</v>
      </c>
      <c r="P243" s="46" t="s">
        <v>59</v>
      </c>
      <c r="Q243">
        <v>1</v>
      </c>
      <c r="S243">
        <v>1</v>
      </c>
      <c r="V243" s="46" t="s">
        <v>9</v>
      </c>
      <c r="W243">
        <v>1</v>
      </c>
      <c r="X243" s="46" t="s">
        <v>9</v>
      </c>
      <c r="Y243" s="46" t="s">
        <v>9</v>
      </c>
      <c r="Z243">
        <v>3</v>
      </c>
      <c r="AA243" s="46" t="s">
        <v>9</v>
      </c>
      <c r="AB243" s="46" t="s">
        <v>9</v>
      </c>
      <c r="AC243" s="46" t="s">
        <v>9</v>
      </c>
      <c r="AD243" s="46" t="s">
        <v>59</v>
      </c>
      <c r="AE243" s="46" t="s">
        <v>9</v>
      </c>
      <c r="AF243" s="46" t="s">
        <v>59</v>
      </c>
      <c r="AG243" s="46" t="s">
        <v>9</v>
      </c>
      <c r="AH243" s="46" t="s">
        <v>9</v>
      </c>
      <c r="AI243" s="46" t="s">
        <v>9</v>
      </c>
      <c r="AJ243" s="46" t="s">
        <v>59</v>
      </c>
      <c r="AK243" s="46" t="s">
        <v>9</v>
      </c>
      <c r="AL243" s="46" t="s">
        <v>9</v>
      </c>
      <c r="AM243" s="46" t="s">
        <v>59</v>
      </c>
      <c r="AN243" s="46" t="s">
        <v>9</v>
      </c>
      <c r="AO243" s="46" t="s">
        <v>9</v>
      </c>
      <c r="AP243" s="46" t="s">
        <v>59</v>
      </c>
      <c r="AQ243" s="46" t="s">
        <v>9</v>
      </c>
      <c r="AR243" s="46" t="s">
        <v>59</v>
      </c>
      <c r="AS243" s="46" t="s">
        <v>9</v>
      </c>
      <c r="AT243" s="46" t="s">
        <v>59</v>
      </c>
      <c r="AU243" s="46" t="s">
        <v>9</v>
      </c>
      <c r="AV243" s="46" t="s">
        <v>9</v>
      </c>
      <c r="AW243" s="46" t="s">
        <v>9</v>
      </c>
      <c r="AX243" s="46" t="s">
        <v>9</v>
      </c>
      <c r="AY243" s="46" t="s">
        <v>9</v>
      </c>
    </row>
    <row r="244" spans="1:51" x14ac:dyDescent="0.5">
      <c r="A244" s="46" t="s">
        <v>451</v>
      </c>
      <c r="B244" s="46" t="s">
        <v>452</v>
      </c>
      <c r="C244" s="46" t="s">
        <v>68</v>
      </c>
      <c r="D244" s="46" t="s">
        <v>95</v>
      </c>
      <c r="E244" s="46" t="s">
        <v>116</v>
      </c>
      <c r="F244" s="46" t="s">
        <v>384</v>
      </c>
      <c r="G244" s="46" t="s">
        <v>9</v>
      </c>
      <c r="H244" s="46" t="s">
        <v>9</v>
      </c>
      <c r="I244" s="46" t="s">
        <v>9</v>
      </c>
      <c r="J244">
        <v>2</v>
      </c>
      <c r="K244" s="46" t="s">
        <v>85</v>
      </c>
      <c r="L244">
        <v>5</v>
      </c>
      <c r="M244">
        <v>28</v>
      </c>
      <c r="N244" s="46" t="s">
        <v>9</v>
      </c>
      <c r="O244" s="46" t="s">
        <v>59</v>
      </c>
      <c r="P244" s="46" t="s">
        <v>59</v>
      </c>
      <c r="Q244">
        <v>2</v>
      </c>
      <c r="V244" s="46" t="s">
        <v>9</v>
      </c>
      <c r="X244" s="46" t="s">
        <v>9</v>
      </c>
      <c r="Y244" s="46" t="s">
        <v>9</v>
      </c>
      <c r="Z244">
        <v>2</v>
      </c>
      <c r="AA244" s="46" t="s">
        <v>59</v>
      </c>
      <c r="AB244" s="46" t="s">
        <v>9</v>
      </c>
      <c r="AC244" s="46" t="s">
        <v>9</v>
      </c>
      <c r="AD244" s="46" t="s">
        <v>59</v>
      </c>
      <c r="AE244" s="46" t="s">
        <v>59</v>
      </c>
      <c r="AF244" s="46" t="s">
        <v>59</v>
      </c>
      <c r="AG244" s="46" t="s">
        <v>9</v>
      </c>
      <c r="AH244" s="46" t="s">
        <v>9</v>
      </c>
      <c r="AI244" s="46" t="s">
        <v>9</v>
      </c>
      <c r="AJ244" s="46" t="s">
        <v>9</v>
      </c>
      <c r="AK244" s="46" t="s">
        <v>9</v>
      </c>
      <c r="AL244" s="46" t="s">
        <v>9</v>
      </c>
      <c r="AM244" s="46" t="s">
        <v>9</v>
      </c>
      <c r="AN244" s="46" t="s">
        <v>59</v>
      </c>
      <c r="AO244" s="46" t="s">
        <v>9</v>
      </c>
      <c r="AP244" s="46" t="s">
        <v>9</v>
      </c>
      <c r="AQ244" s="46" t="s">
        <v>9</v>
      </c>
      <c r="AR244" s="46" t="s">
        <v>9</v>
      </c>
      <c r="AS244" s="46" t="s">
        <v>59</v>
      </c>
      <c r="AT244" s="46" t="s">
        <v>9</v>
      </c>
      <c r="AU244" s="46" t="s">
        <v>9</v>
      </c>
      <c r="AV244" s="46" t="s">
        <v>9</v>
      </c>
      <c r="AW244" s="46" t="s">
        <v>9</v>
      </c>
      <c r="AX244" s="46" t="s">
        <v>9</v>
      </c>
      <c r="AY244" s="46" t="s">
        <v>59</v>
      </c>
    </row>
    <row r="245" spans="1:51" x14ac:dyDescent="0.5">
      <c r="A245" s="46" t="s">
        <v>455</v>
      </c>
      <c r="B245" s="46" t="s">
        <v>456</v>
      </c>
      <c r="C245" s="46" t="s">
        <v>68</v>
      </c>
      <c r="D245" s="46" t="s">
        <v>55</v>
      </c>
      <c r="E245" s="46" t="s">
        <v>104</v>
      </c>
      <c r="F245" s="46" t="s">
        <v>457</v>
      </c>
      <c r="G245" s="46" t="s">
        <v>9</v>
      </c>
      <c r="H245" s="46" t="s">
        <v>9</v>
      </c>
      <c r="I245" s="46" t="s">
        <v>9</v>
      </c>
      <c r="J245">
        <v>2</v>
      </c>
      <c r="K245" s="46" t="s">
        <v>58</v>
      </c>
      <c r="L245">
        <v>2</v>
      </c>
      <c r="M245">
        <v>39</v>
      </c>
      <c r="N245" s="46" t="s">
        <v>59</v>
      </c>
      <c r="O245" s="46" t="s">
        <v>9</v>
      </c>
      <c r="P245" s="46" t="s">
        <v>9</v>
      </c>
      <c r="Q245">
        <v>1</v>
      </c>
      <c r="T245">
        <v>1</v>
      </c>
      <c r="V245" s="46" t="s">
        <v>9</v>
      </c>
      <c r="X245" s="46" t="s">
        <v>59</v>
      </c>
      <c r="Y245" s="46" t="s">
        <v>9</v>
      </c>
      <c r="Z245">
        <v>1</v>
      </c>
      <c r="AA245" s="46" t="s">
        <v>59</v>
      </c>
      <c r="AB245" s="46" t="s">
        <v>9</v>
      </c>
      <c r="AC245" s="46" t="s">
        <v>9</v>
      </c>
      <c r="AD245" s="46" t="s">
        <v>59</v>
      </c>
      <c r="AE245" s="46" t="s">
        <v>59</v>
      </c>
      <c r="AF245" s="46" t="s">
        <v>9</v>
      </c>
      <c r="AG245" s="46" t="s">
        <v>9</v>
      </c>
      <c r="AH245" s="46" t="s">
        <v>9</v>
      </c>
      <c r="AI245" s="46" t="s">
        <v>9</v>
      </c>
      <c r="AJ245" s="46" t="s">
        <v>9</v>
      </c>
      <c r="AK245" s="46" t="s">
        <v>9</v>
      </c>
      <c r="AL245" s="46" t="s">
        <v>9</v>
      </c>
      <c r="AM245" s="46" t="s">
        <v>9</v>
      </c>
      <c r="AN245" s="46" t="s">
        <v>9</v>
      </c>
      <c r="AO245" s="46" t="s">
        <v>59</v>
      </c>
      <c r="AP245" s="46" t="s">
        <v>9</v>
      </c>
      <c r="AQ245" s="46" t="s">
        <v>59</v>
      </c>
      <c r="AR245" s="46" t="s">
        <v>9</v>
      </c>
      <c r="AS245" s="46" t="s">
        <v>9</v>
      </c>
      <c r="AT245" s="46" t="s">
        <v>9</v>
      </c>
      <c r="AU245" s="46" t="s">
        <v>9</v>
      </c>
      <c r="AV245" s="46" t="s">
        <v>9</v>
      </c>
      <c r="AW245" s="46" t="s">
        <v>59</v>
      </c>
      <c r="AX245" s="46" t="s">
        <v>9</v>
      </c>
      <c r="AY245" s="46" t="s">
        <v>9</v>
      </c>
    </row>
    <row r="246" spans="1:51" x14ac:dyDescent="0.5">
      <c r="A246" s="46" t="s">
        <v>767</v>
      </c>
      <c r="B246" s="46" t="s">
        <v>768</v>
      </c>
      <c r="C246" s="46" t="s">
        <v>1241</v>
      </c>
      <c r="D246" s="46" t="s">
        <v>55</v>
      </c>
      <c r="E246" s="46" t="s">
        <v>56</v>
      </c>
      <c r="F246" s="46" t="s">
        <v>369</v>
      </c>
      <c r="G246" s="46" t="s">
        <v>9</v>
      </c>
      <c r="H246" s="46" t="s">
        <v>9</v>
      </c>
      <c r="I246" s="46" t="s">
        <v>9</v>
      </c>
      <c r="J246">
        <v>2</v>
      </c>
      <c r="K246" s="46" t="s">
        <v>58</v>
      </c>
      <c r="L246">
        <v>3</v>
      </c>
      <c r="M246">
        <v>28</v>
      </c>
      <c r="N246" s="46" t="s">
        <v>59</v>
      </c>
      <c r="O246" s="46" t="s">
        <v>9</v>
      </c>
      <c r="P246" s="46" t="s">
        <v>9</v>
      </c>
      <c r="Q246">
        <v>1</v>
      </c>
      <c r="R246">
        <v>1</v>
      </c>
      <c r="V246" s="46" t="s">
        <v>9</v>
      </c>
      <c r="X246" s="46" t="s">
        <v>59</v>
      </c>
      <c r="Y246" s="46" t="s">
        <v>9</v>
      </c>
      <c r="Z246">
        <v>1</v>
      </c>
      <c r="AA246" s="46" t="s">
        <v>59</v>
      </c>
      <c r="AB246" s="46" t="s">
        <v>9</v>
      </c>
      <c r="AC246" s="46" t="s">
        <v>9</v>
      </c>
      <c r="AD246" s="46" t="s">
        <v>59</v>
      </c>
      <c r="AE246" s="46" t="s">
        <v>59</v>
      </c>
      <c r="AF246" s="46" t="s">
        <v>9</v>
      </c>
      <c r="AG246" s="46" t="s">
        <v>9</v>
      </c>
      <c r="AH246" s="46" t="s">
        <v>59</v>
      </c>
      <c r="AI246" s="46" t="s">
        <v>9</v>
      </c>
      <c r="AJ246" s="46" t="s">
        <v>9</v>
      </c>
      <c r="AK246" s="46" t="s">
        <v>9</v>
      </c>
      <c r="AL246" s="46" t="s">
        <v>9</v>
      </c>
      <c r="AM246" s="46" t="s">
        <v>9</v>
      </c>
      <c r="AN246" s="46" t="s">
        <v>9</v>
      </c>
      <c r="AO246" s="46" t="s">
        <v>59</v>
      </c>
      <c r="AP246" s="46" t="s">
        <v>9</v>
      </c>
      <c r="AQ246" s="46" t="s">
        <v>59</v>
      </c>
      <c r="AR246" s="46" t="s">
        <v>9</v>
      </c>
      <c r="AS246" s="46" t="s">
        <v>59</v>
      </c>
      <c r="AT246" s="46" t="s">
        <v>9</v>
      </c>
      <c r="AU246" s="46" t="s">
        <v>9</v>
      </c>
      <c r="AV246" s="46" t="s">
        <v>9</v>
      </c>
      <c r="AW246" s="46" t="s">
        <v>9</v>
      </c>
      <c r="AX246" s="46" t="s">
        <v>9</v>
      </c>
      <c r="AY246" s="46" t="s">
        <v>9</v>
      </c>
    </row>
    <row r="247" spans="1:51" x14ac:dyDescent="0.5">
      <c r="A247" s="46" t="s">
        <v>769</v>
      </c>
      <c r="B247" s="46" t="s">
        <v>797</v>
      </c>
      <c r="C247" s="46" t="s">
        <v>1241</v>
      </c>
      <c r="D247" s="46" t="s">
        <v>55</v>
      </c>
      <c r="E247" s="46" t="s">
        <v>116</v>
      </c>
      <c r="F247" s="46" t="s">
        <v>209</v>
      </c>
      <c r="G247" s="46" t="s">
        <v>9</v>
      </c>
      <c r="H247" s="46" t="s">
        <v>9</v>
      </c>
      <c r="I247" s="46" t="s">
        <v>9</v>
      </c>
      <c r="J247">
        <v>2</v>
      </c>
      <c r="K247" s="46" t="s">
        <v>65</v>
      </c>
      <c r="L247">
        <v>5</v>
      </c>
      <c r="M247">
        <v>25</v>
      </c>
      <c r="N247" s="46" t="s">
        <v>59</v>
      </c>
      <c r="O247" s="46" t="s">
        <v>59</v>
      </c>
      <c r="P247" s="46" t="s">
        <v>59</v>
      </c>
      <c r="Q247">
        <v>1</v>
      </c>
      <c r="R247">
        <v>1</v>
      </c>
      <c r="V247" s="46" t="s">
        <v>9</v>
      </c>
      <c r="X247" s="46" t="s">
        <v>9</v>
      </c>
      <c r="Y247" s="46" t="s">
        <v>9</v>
      </c>
      <c r="Z247">
        <v>2</v>
      </c>
      <c r="AA247" s="46" t="s">
        <v>59</v>
      </c>
      <c r="AB247" s="46" t="s">
        <v>9</v>
      </c>
      <c r="AC247" s="46" t="s">
        <v>9</v>
      </c>
      <c r="AD247" s="46" t="s">
        <v>59</v>
      </c>
      <c r="AE247" s="46" t="s">
        <v>59</v>
      </c>
      <c r="AF247" s="46" t="s">
        <v>59</v>
      </c>
      <c r="AG247" s="46" t="s">
        <v>9</v>
      </c>
      <c r="AH247" s="46" t="s">
        <v>59</v>
      </c>
      <c r="AI247" s="46" t="s">
        <v>9</v>
      </c>
      <c r="AJ247" s="46" t="s">
        <v>9</v>
      </c>
      <c r="AK247" s="46" t="s">
        <v>59</v>
      </c>
      <c r="AL247" s="46" t="s">
        <v>9</v>
      </c>
      <c r="AM247" s="46" t="s">
        <v>9</v>
      </c>
      <c r="AN247" s="46" t="s">
        <v>9</v>
      </c>
      <c r="AO247" s="46" t="s">
        <v>9</v>
      </c>
      <c r="AP247" s="46" t="s">
        <v>9</v>
      </c>
      <c r="AQ247" s="46" t="s">
        <v>9</v>
      </c>
      <c r="AR247" s="46" t="s">
        <v>9</v>
      </c>
      <c r="AS247" s="46" t="s">
        <v>59</v>
      </c>
      <c r="AT247" s="46" t="s">
        <v>9</v>
      </c>
      <c r="AU247" s="46" t="s">
        <v>9</v>
      </c>
      <c r="AV247" s="46" t="s">
        <v>9</v>
      </c>
      <c r="AW247" s="46" t="s">
        <v>9</v>
      </c>
      <c r="AX247" s="46" t="s">
        <v>9</v>
      </c>
      <c r="AY247" s="46" t="s">
        <v>9</v>
      </c>
    </row>
    <row r="248" spans="1:51" x14ac:dyDescent="0.5">
      <c r="A248" s="46" t="s">
        <v>770</v>
      </c>
      <c r="B248" s="46" t="s">
        <v>771</v>
      </c>
      <c r="C248" s="46" t="s">
        <v>1241</v>
      </c>
      <c r="D248" s="46" t="s">
        <v>55</v>
      </c>
      <c r="E248" s="46" t="s">
        <v>88</v>
      </c>
      <c r="F248" s="46" t="s">
        <v>125</v>
      </c>
      <c r="G248" s="46" t="s">
        <v>59</v>
      </c>
      <c r="H248" s="46" t="s">
        <v>9</v>
      </c>
      <c r="I248" s="46" t="s">
        <v>9</v>
      </c>
      <c r="J248">
        <v>8</v>
      </c>
      <c r="K248" s="46" t="s">
        <v>73</v>
      </c>
      <c r="L248">
        <v>2</v>
      </c>
      <c r="M248">
        <v>91</v>
      </c>
      <c r="N248" s="46" t="s">
        <v>9</v>
      </c>
      <c r="O248" s="46" t="s">
        <v>9</v>
      </c>
      <c r="P248" s="46" t="s">
        <v>59</v>
      </c>
      <c r="Q248">
        <v>2</v>
      </c>
      <c r="S248">
        <v>1</v>
      </c>
      <c r="V248" s="46" t="s">
        <v>9</v>
      </c>
      <c r="X248" s="46" t="s">
        <v>9</v>
      </c>
      <c r="Y248" s="46" t="s">
        <v>9</v>
      </c>
      <c r="Z248">
        <v>3</v>
      </c>
      <c r="AA248" s="46" t="s">
        <v>59</v>
      </c>
      <c r="AB248" s="46" t="s">
        <v>9</v>
      </c>
      <c r="AC248" s="46" t="s">
        <v>9</v>
      </c>
      <c r="AD248" s="46" t="s">
        <v>59</v>
      </c>
      <c r="AE248" s="46" t="s">
        <v>9</v>
      </c>
      <c r="AF248" s="46" t="s">
        <v>9</v>
      </c>
      <c r="AG248" s="46" t="s">
        <v>9</v>
      </c>
      <c r="AH248" s="46" t="s">
        <v>9</v>
      </c>
      <c r="AI248" s="46" t="s">
        <v>9</v>
      </c>
      <c r="AJ248" s="46" t="s">
        <v>59</v>
      </c>
      <c r="AK248" s="46" t="s">
        <v>9</v>
      </c>
      <c r="AL248" s="46" t="s">
        <v>59</v>
      </c>
      <c r="AM248" s="46" t="s">
        <v>59</v>
      </c>
      <c r="AN248" s="46" t="s">
        <v>9</v>
      </c>
      <c r="AO248" s="46" t="s">
        <v>9</v>
      </c>
      <c r="AP248" s="46" t="s">
        <v>59</v>
      </c>
      <c r="AQ248" s="46" t="s">
        <v>9</v>
      </c>
      <c r="AR248" s="46" t="s">
        <v>9</v>
      </c>
      <c r="AS248" s="46" t="s">
        <v>9</v>
      </c>
      <c r="AT248" s="46" t="s">
        <v>59</v>
      </c>
      <c r="AU248" s="46" t="s">
        <v>9</v>
      </c>
      <c r="AV248" s="46" t="s">
        <v>9</v>
      </c>
      <c r="AW248" s="46" t="s">
        <v>9</v>
      </c>
      <c r="AX248" s="46" t="s">
        <v>59</v>
      </c>
      <c r="AY248" s="46" t="s">
        <v>9</v>
      </c>
    </row>
    <row r="249" spans="1:51" x14ac:dyDescent="0.5">
      <c r="A249" s="46" t="s">
        <v>458</v>
      </c>
      <c r="B249" s="46" t="s">
        <v>459</v>
      </c>
      <c r="C249" s="46" t="s">
        <v>68</v>
      </c>
      <c r="D249" s="46" t="s">
        <v>55</v>
      </c>
      <c r="E249" s="46" t="s">
        <v>71</v>
      </c>
      <c r="F249" s="46" t="s">
        <v>122</v>
      </c>
      <c r="G249" s="46" t="s">
        <v>9</v>
      </c>
      <c r="H249" s="46" t="s">
        <v>9</v>
      </c>
      <c r="I249" s="46" t="s">
        <v>9</v>
      </c>
      <c r="J249">
        <v>3</v>
      </c>
      <c r="K249" s="46" t="s">
        <v>58</v>
      </c>
      <c r="L249">
        <v>4</v>
      </c>
      <c r="M249">
        <v>28</v>
      </c>
      <c r="N249" s="46" t="s">
        <v>9</v>
      </c>
      <c r="O249" s="46" t="s">
        <v>9</v>
      </c>
      <c r="P249" s="46" t="s">
        <v>59</v>
      </c>
      <c r="Q249">
        <v>1</v>
      </c>
      <c r="S249">
        <v>1</v>
      </c>
      <c r="V249" s="46" t="s">
        <v>9</v>
      </c>
      <c r="X249" s="46" t="s">
        <v>9</v>
      </c>
      <c r="Y249" s="46" t="s">
        <v>9</v>
      </c>
      <c r="Z249">
        <v>2</v>
      </c>
      <c r="AA249" s="46" t="s">
        <v>59</v>
      </c>
      <c r="AB249" s="46" t="s">
        <v>9</v>
      </c>
      <c r="AC249" s="46" t="s">
        <v>9</v>
      </c>
      <c r="AD249" s="46" t="s">
        <v>59</v>
      </c>
      <c r="AE249" s="46" t="s">
        <v>59</v>
      </c>
      <c r="AF249" s="46" t="s">
        <v>9</v>
      </c>
      <c r="AG249" s="46" t="s">
        <v>9</v>
      </c>
      <c r="AH249" s="46" t="s">
        <v>9</v>
      </c>
      <c r="AI249" s="46" t="s">
        <v>9</v>
      </c>
      <c r="AJ249" s="46" t="s">
        <v>9</v>
      </c>
      <c r="AK249" s="46" t="s">
        <v>9</v>
      </c>
      <c r="AL249" s="46" t="s">
        <v>9</v>
      </c>
      <c r="AM249" s="46" t="s">
        <v>59</v>
      </c>
      <c r="AN249" s="46" t="s">
        <v>9</v>
      </c>
      <c r="AO249" s="46" t="s">
        <v>9</v>
      </c>
      <c r="AP249" s="46" t="s">
        <v>9</v>
      </c>
      <c r="AQ249" s="46" t="s">
        <v>59</v>
      </c>
      <c r="AR249" s="46" t="s">
        <v>9</v>
      </c>
      <c r="AS249" s="46" t="s">
        <v>59</v>
      </c>
      <c r="AT249" s="46" t="s">
        <v>9</v>
      </c>
      <c r="AU249" s="46" t="s">
        <v>9</v>
      </c>
      <c r="AV249" s="46" t="s">
        <v>9</v>
      </c>
      <c r="AW249" s="46" t="s">
        <v>9</v>
      </c>
      <c r="AX249" s="46" t="s">
        <v>59</v>
      </c>
      <c r="AY249" s="46" t="s">
        <v>9</v>
      </c>
    </row>
    <row r="250" spans="1:51" x14ac:dyDescent="0.5">
      <c r="A250" s="46" t="s">
        <v>772</v>
      </c>
      <c r="B250" s="46" t="s">
        <v>773</v>
      </c>
      <c r="C250" s="46" t="s">
        <v>100</v>
      </c>
      <c r="D250" s="46" t="s">
        <v>55</v>
      </c>
      <c r="E250" s="46" t="s">
        <v>9</v>
      </c>
      <c r="F250" s="46" t="s">
        <v>774</v>
      </c>
      <c r="G250" s="46" t="s">
        <v>9</v>
      </c>
      <c r="H250" s="46" t="s">
        <v>59</v>
      </c>
      <c r="I250" s="46" t="s">
        <v>9</v>
      </c>
      <c r="J250">
        <v>2</v>
      </c>
      <c r="K250" s="46" t="s">
        <v>58</v>
      </c>
      <c r="L250">
        <v>2</v>
      </c>
      <c r="M250">
        <v>38</v>
      </c>
      <c r="N250" s="46" t="s">
        <v>9</v>
      </c>
      <c r="O250" s="46" t="s">
        <v>59</v>
      </c>
      <c r="P250" s="46" t="s">
        <v>9</v>
      </c>
      <c r="Q250">
        <v>1</v>
      </c>
      <c r="V250" s="46" t="s">
        <v>9</v>
      </c>
      <c r="X250" s="46" t="s">
        <v>9</v>
      </c>
      <c r="Y250" s="46" t="s">
        <v>9</v>
      </c>
      <c r="Z250">
        <v>1</v>
      </c>
      <c r="AA250" s="46" t="s">
        <v>59</v>
      </c>
      <c r="AB250" s="46" t="s">
        <v>9</v>
      </c>
      <c r="AC250" s="46" t="s">
        <v>9</v>
      </c>
      <c r="AD250" s="46" t="s">
        <v>59</v>
      </c>
      <c r="AE250" s="46" t="s">
        <v>59</v>
      </c>
      <c r="AF250" s="46" t="s">
        <v>9</v>
      </c>
      <c r="AG250" s="46" t="s">
        <v>59</v>
      </c>
      <c r="AH250" s="46" t="s">
        <v>9</v>
      </c>
      <c r="AI250" s="46" t="s">
        <v>59</v>
      </c>
      <c r="AJ250" s="46" t="s">
        <v>9</v>
      </c>
      <c r="AK250" s="46" t="s">
        <v>9</v>
      </c>
      <c r="AL250" s="46" t="s">
        <v>9</v>
      </c>
      <c r="AM250" s="46" t="s">
        <v>9</v>
      </c>
      <c r="AN250" s="46" t="s">
        <v>59</v>
      </c>
      <c r="AO250" s="46" t="s">
        <v>9</v>
      </c>
      <c r="AP250" s="46" t="s">
        <v>9</v>
      </c>
      <c r="AQ250" s="46" t="s">
        <v>59</v>
      </c>
      <c r="AR250" s="46" t="s">
        <v>9</v>
      </c>
      <c r="AS250" s="46" t="s">
        <v>9</v>
      </c>
      <c r="AT250" s="46" t="s">
        <v>9</v>
      </c>
      <c r="AU250" s="46" t="s">
        <v>59</v>
      </c>
      <c r="AV250" s="46" t="s">
        <v>9</v>
      </c>
      <c r="AW250" s="46" t="s">
        <v>9</v>
      </c>
      <c r="AX250" s="46" t="s">
        <v>9</v>
      </c>
      <c r="AY250" s="46" t="s">
        <v>9</v>
      </c>
    </row>
    <row r="251" spans="1:51" x14ac:dyDescent="0.5">
      <c r="A251" s="46" t="s">
        <v>775</v>
      </c>
      <c r="B251" s="46" t="s">
        <v>776</v>
      </c>
      <c r="C251" s="46" t="s">
        <v>1241</v>
      </c>
      <c r="D251" s="46" t="s">
        <v>83</v>
      </c>
      <c r="E251" s="46" t="s">
        <v>116</v>
      </c>
      <c r="F251" s="46" t="s">
        <v>147</v>
      </c>
      <c r="G251" s="46" t="s">
        <v>9</v>
      </c>
      <c r="H251" s="46" t="s">
        <v>9</v>
      </c>
      <c r="I251" s="46" t="s">
        <v>59</v>
      </c>
      <c r="J251">
        <v>6</v>
      </c>
      <c r="K251" s="46" t="s">
        <v>65</v>
      </c>
      <c r="L251">
        <v>1</v>
      </c>
      <c r="M251">
        <v>221</v>
      </c>
      <c r="N251" s="46" t="s">
        <v>9</v>
      </c>
      <c r="O251" s="46" t="s">
        <v>9</v>
      </c>
      <c r="P251" s="46" t="s">
        <v>59</v>
      </c>
      <c r="V251" s="46" t="s">
        <v>9</v>
      </c>
      <c r="W251">
        <v>3</v>
      </c>
      <c r="X251" s="46" t="s">
        <v>9</v>
      </c>
      <c r="Y251" s="46" t="s">
        <v>9</v>
      </c>
      <c r="Z251">
        <v>3</v>
      </c>
      <c r="AA251" s="46" t="s">
        <v>9</v>
      </c>
      <c r="AB251" s="46" t="s">
        <v>9</v>
      </c>
      <c r="AC251" s="46" t="s">
        <v>9</v>
      </c>
      <c r="AD251" s="46" t="s">
        <v>9</v>
      </c>
      <c r="AE251" s="46" t="s">
        <v>9</v>
      </c>
      <c r="AF251" s="46" t="s">
        <v>9</v>
      </c>
      <c r="AG251" s="46" t="s">
        <v>9</v>
      </c>
      <c r="AH251" s="46" t="s">
        <v>9</v>
      </c>
      <c r="AI251" s="46" t="s">
        <v>9</v>
      </c>
      <c r="AJ251" s="46" t="s">
        <v>59</v>
      </c>
      <c r="AK251" s="46" t="s">
        <v>59</v>
      </c>
      <c r="AL251" s="46" t="s">
        <v>9</v>
      </c>
      <c r="AM251" s="46" t="s">
        <v>9</v>
      </c>
      <c r="AN251" s="46" t="s">
        <v>9</v>
      </c>
      <c r="AO251" s="46" t="s">
        <v>9</v>
      </c>
      <c r="AP251" s="46" t="s">
        <v>59</v>
      </c>
      <c r="AQ251" s="46" t="s">
        <v>9</v>
      </c>
      <c r="AR251" s="46" t="s">
        <v>59</v>
      </c>
      <c r="AS251" s="46" t="s">
        <v>9</v>
      </c>
      <c r="AT251" s="46" t="s">
        <v>9</v>
      </c>
      <c r="AU251" s="46" t="s">
        <v>9</v>
      </c>
      <c r="AV251" s="46" t="s">
        <v>9</v>
      </c>
      <c r="AW251" s="46" t="s">
        <v>9</v>
      </c>
      <c r="AX251" s="46" t="s">
        <v>59</v>
      </c>
      <c r="AY251" s="46" t="s">
        <v>9</v>
      </c>
    </row>
    <row r="252" spans="1:51" x14ac:dyDescent="0.5">
      <c r="A252" s="46" t="s">
        <v>777</v>
      </c>
      <c r="B252" s="46" t="s">
        <v>778</v>
      </c>
      <c r="C252" s="46" t="s">
        <v>1241</v>
      </c>
      <c r="D252" s="46" t="s">
        <v>9</v>
      </c>
      <c r="E252" s="46" t="s">
        <v>9</v>
      </c>
      <c r="F252" s="46" t="s">
        <v>9</v>
      </c>
      <c r="G252" s="46" t="s">
        <v>9</v>
      </c>
      <c r="H252" s="46" t="s">
        <v>9</v>
      </c>
      <c r="I252" s="46" t="s">
        <v>9</v>
      </c>
      <c r="J252">
        <v>8</v>
      </c>
      <c r="K252" s="46" t="s">
        <v>65</v>
      </c>
      <c r="L252">
        <v>5</v>
      </c>
      <c r="M252">
        <v>135</v>
      </c>
      <c r="N252" s="46" t="s">
        <v>59</v>
      </c>
      <c r="O252" s="46" t="s">
        <v>59</v>
      </c>
      <c r="P252" s="46" t="s">
        <v>9</v>
      </c>
      <c r="R252">
        <v>2</v>
      </c>
      <c r="T252">
        <v>1</v>
      </c>
      <c r="V252" s="46" t="s">
        <v>9</v>
      </c>
      <c r="X252" s="46" t="s">
        <v>9</v>
      </c>
      <c r="Y252" s="46" t="s">
        <v>9</v>
      </c>
      <c r="Z252">
        <v>3</v>
      </c>
      <c r="AA252" s="46" t="s">
        <v>9</v>
      </c>
      <c r="AB252" s="46" t="s">
        <v>9</v>
      </c>
      <c r="AC252" s="46" t="s">
        <v>9</v>
      </c>
      <c r="AD252" s="46" t="s">
        <v>9</v>
      </c>
      <c r="AE252" s="46" t="s">
        <v>9</v>
      </c>
      <c r="AF252" s="46" t="s">
        <v>59</v>
      </c>
      <c r="AG252" s="46" t="s">
        <v>9</v>
      </c>
      <c r="AH252" s="46" t="s">
        <v>59</v>
      </c>
      <c r="AI252" s="46" t="s">
        <v>9</v>
      </c>
      <c r="AJ252" s="46" t="s">
        <v>59</v>
      </c>
      <c r="AK252" s="46" t="s">
        <v>59</v>
      </c>
      <c r="AL252" s="46" t="s">
        <v>9</v>
      </c>
      <c r="AM252" s="46" t="s">
        <v>9</v>
      </c>
      <c r="AN252" s="46" t="s">
        <v>9</v>
      </c>
      <c r="AO252" s="46" t="s">
        <v>9</v>
      </c>
      <c r="AP252" s="46" t="s">
        <v>59</v>
      </c>
      <c r="AQ252" s="46" t="s">
        <v>9</v>
      </c>
      <c r="AR252" s="46" t="s">
        <v>9</v>
      </c>
      <c r="AS252" s="46" t="s">
        <v>9</v>
      </c>
      <c r="AT252" s="46" t="s">
        <v>9</v>
      </c>
      <c r="AU252" s="46" t="s">
        <v>9</v>
      </c>
      <c r="AV252" s="46" t="s">
        <v>9</v>
      </c>
      <c r="AW252" s="46" t="s">
        <v>59</v>
      </c>
      <c r="AX252" s="46" t="s">
        <v>9</v>
      </c>
      <c r="AY252" s="46" t="s">
        <v>9</v>
      </c>
    </row>
    <row r="253" spans="1:51" x14ac:dyDescent="0.5">
      <c r="A253" s="46" t="s">
        <v>779</v>
      </c>
      <c r="B253" s="46" t="s">
        <v>780</v>
      </c>
      <c r="C253" s="46" t="s">
        <v>1241</v>
      </c>
      <c r="D253" s="46" t="s">
        <v>55</v>
      </c>
      <c r="E253" s="46" t="s">
        <v>88</v>
      </c>
      <c r="F253" s="46" t="s">
        <v>125</v>
      </c>
      <c r="G253" s="46" t="s">
        <v>59</v>
      </c>
      <c r="H253" s="46" t="s">
        <v>9</v>
      </c>
      <c r="I253" s="46" t="s">
        <v>9</v>
      </c>
      <c r="J253">
        <v>4</v>
      </c>
      <c r="K253" s="46" t="s">
        <v>65</v>
      </c>
      <c r="L253">
        <v>2</v>
      </c>
      <c r="M253">
        <v>66</v>
      </c>
      <c r="N253" s="46" t="s">
        <v>9</v>
      </c>
      <c r="O253" s="46" t="s">
        <v>9</v>
      </c>
      <c r="P253" s="46" t="s">
        <v>59</v>
      </c>
      <c r="Q253">
        <v>1</v>
      </c>
      <c r="S253">
        <v>1</v>
      </c>
      <c r="V253" s="46" t="s">
        <v>9</v>
      </c>
      <c r="X253" s="46" t="s">
        <v>59</v>
      </c>
      <c r="Y253" s="46" t="s">
        <v>9</v>
      </c>
      <c r="Z253">
        <v>1</v>
      </c>
      <c r="AA253" s="46" t="s">
        <v>9</v>
      </c>
      <c r="AB253" s="46" t="s">
        <v>9</v>
      </c>
      <c r="AC253" s="46" t="s">
        <v>9</v>
      </c>
      <c r="AD253" s="46" t="s">
        <v>9</v>
      </c>
      <c r="AE253" s="46" t="s">
        <v>9</v>
      </c>
      <c r="AF253" s="46" t="s">
        <v>9</v>
      </c>
      <c r="AG253" s="46" t="s">
        <v>9</v>
      </c>
      <c r="AH253" s="46" t="s">
        <v>9</v>
      </c>
      <c r="AI253" s="46" t="s">
        <v>9</v>
      </c>
      <c r="AJ253" s="46" t="s">
        <v>9</v>
      </c>
      <c r="AK253" s="46" t="s">
        <v>59</v>
      </c>
      <c r="AL253" s="46" t="s">
        <v>59</v>
      </c>
      <c r="AM253" s="46" t="s">
        <v>59</v>
      </c>
      <c r="AN253" s="46" t="s">
        <v>9</v>
      </c>
      <c r="AO253" s="46" t="s">
        <v>9</v>
      </c>
      <c r="AP253" s="46" t="s">
        <v>59</v>
      </c>
      <c r="AQ253" s="46" t="s">
        <v>9</v>
      </c>
      <c r="AR253" s="46" t="s">
        <v>9</v>
      </c>
      <c r="AS253" s="46" t="s">
        <v>9</v>
      </c>
      <c r="AT253" s="46" t="s">
        <v>9</v>
      </c>
      <c r="AU253" s="46" t="s">
        <v>9</v>
      </c>
      <c r="AV253" s="46" t="s">
        <v>9</v>
      </c>
      <c r="AW253" s="46" t="s">
        <v>9</v>
      </c>
      <c r="AX253" s="46" t="s">
        <v>59</v>
      </c>
      <c r="AY253" s="46" t="s">
        <v>9</v>
      </c>
    </row>
    <row r="254" spans="1:51" x14ac:dyDescent="0.5">
      <c r="A254" s="46" t="s">
        <v>781</v>
      </c>
      <c r="B254" s="46" t="s">
        <v>782</v>
      </c>
      <c r="C254" s="46" t="s">
        <v>1241</v>
      </c>
      <c r="D254" s="46" t="s">
        <v>55</v>
      </c>
      <c r="E254" s="46" t="s">
        <v>71</v>
      </c>
      <c r="F254" s="46" t="s">
        <v>364</v>
      </c>
      <c r="G254" s="46" t="s">
        <v>9</v>
      </c>
      <c r="H254" s="46" t="s">
        <v>9</v>
      </c>
      <c r="I254" s="46" t="s">
        <v>9</v>
      </c>
      <c r="J254">
        <v>5</v>
      </c>
      <c r="K254" s="46" t="s">
        <v>65</v>
      </c>
      <c r="L254">
        <v>2</v>
      </c>
      <c r="M254">
        <v>41</v>
      </c>
      <c r="N254" s="46" t="s">
        <v>9</v>
      </c>
      <c r="O254" s="46" t="s">
        <v>9</v>
      </c>
      <c r="P254" s="46" t="s">
        <v>59</v>
      </c>
      <c r="Q254">
        <v>1</v>
      </c>
      <c r="V254" s="46" t="s">
        <v>9</v>
      </c>
      <c r="X254" s="46" t="s">
        <v>9</v>
      </c>
      <c r="Y254" s="46" t="s">
        <v>9</v>
      </c>
      <c r="Z254">
        <v>1</v>
      </c>
      <c r="AA254" s="46" t="s">
        <v>9</v>
      </c>
      <c r="AB254" s="46" t="s">
        <v>9</v>
      </c>
      <c r="AC254" s="46" t="s">
        <v>59</v>
      </c>
      <c r="AD254" s="46" t="s">
        <v>9</v>
      </c>
      <c r="AE254" s="46" t="s">
        <v>9</v>
      </c>
      <c r="AF254" s="46" t="s">
        <v>9</v>
      </c>
      <c r="AG254" s="46" t="s">
        <v>9</v>
      </c>
      <c r="AH254" s="46" t="s">
        <v>9</v>
      </c>
      <c r="AI254" s="46" t="s">
        <v>9</v>
      </c>
      <c r="AJ254" s="46" t="s">
        <v>9</v>
      </c>
      <c r="AK254" s="46" t="s">
        <v>59</v>
      </c>
      <c r="AL254" s="46" t="s">
        <v>9</v>
      </c>
      <c r="AM254" s="46" t="s">
        <v>9</v>
      </c>
      <c r="AN254" s="46" t="s">
        <v>59</v>
      </c>
      <c r="AO254" s="46" t="s">
        <v>9</v>
      </c>
      <c r="AP254" s="46" t="s">
        <v>9</v>
      </c>
      <c r="AQ254" s="46" t="s">
        <v>9</v>
      </c>
      <c r="AR254" s="46" t="s">
        <v>9</v>
      </c>
      <c r="AS254" s="46" t="s">
        <v>9</v>
      </c>
      <c r="AT254" s="46" t="s">
        <v>9</v>
      </c>
      <c r="AU254" s="46" t="s">
        <v>9</v>
      </c>
      <c r="AV254" s="46" t="s">
        <v>9</v>
      </c>
      <c r="AW254" s="46" t="s">
        <v>9</v>
      </c>
      <c r="AX254" s="46" t="s">
        <v>59</v>
      </c>
      <c r="AY254" s="46" t="s">
        <v>9</v>
      </c>
    </row>
    <row r="255" spans="1:51" x14ac:dyDescent="0.5">
      <c r="A255" s="46" t="s">
        <v>460</v>
      </c>
      <c r="B255" s="46" t="s">
        <v>461</v>
      </c>
      <c r="C255" s="46" t="s">
        <v>68</v>
      </c>
      <c r="D255" s="46" t="s">
        <v>55</v>
      </c>
      <c r="E255" s="46" t="s">
        <v>71</v>
      </c>
      <c r="F255" s="46" t="s">
        <v>323</v>
      </c>
      <c r="G255" s="46" t="s">
        <v>9</v>
      </c>
      <c r="H255" s="46" t="s">
        <v>9</v>
      </c>
      <c r="I255" s="46" t="s">
        <v>9</v>
      </c>
      <c r="J255">
        <v>6</v>
      </c>
      <c r="K255" s="46" t="s">
        <v>97</v>
      </c>
      <c r="L255">
        <v>1</v>
      </c>
      <c r="M255">
        <v>38</v>
      </c>
      <c r="N255" s="46" t="s">
        <v>9</v>
      </c>
      <c r="O255" s="46" t="s">
        <v>9</v>
      </c>
      <c r="P255" s="46" t="s">
        <v>59</v>
      </c>
      <c r="Q255">
        <v>1</v>
      </c>
      <c r="S255">
        <v>2</v>
      </c>
      <c r="V255" s="46" t="s">
        <v>9</v>
      </c>
      <c r="X255" s="46" t="s">
        <v>9</v>
      </c>
      <c r="Y255" s="46" t="s">
        <v>9</v>
      </c>
      <c r="Z255">
        <v>3</v>
      </c>
      <c r="AA255" s="46" t="s">
        <v>9</v>
      </c>
      <c r="AB255" s="46" t="s">
        <v>9</v>
      </c>
      <c r="AC255" s="46" t="s">
        <v>59</v>
      </c>
      <c r="AD255" s="46" t="s">
        <v>9</v>
      </c>
      <c r="AE255" s="46" t="s">
        <v>9</v>
      </c>
      <c r="AF255" s="46" t="s">
        <v>9</v>
      </c>
      <c r="AG255" s="46" t="s">
        <v>9</v>
      </c>
      <c r="AH255" s="46" t="s">
        <v>9</v>
      </c>
      <c r="AI255" s="46" t="s">
        <v>9</v>
      </c>
      <c r="AJ255" s="46" t="s">
        <v>59</v>
      </c>
      <c r="AK255" s="46" t="s">
        <v>59</v>
      </c>
      <c r="AL255" s="46" t="s">
        <v>9</v>
      </c>
      <c r="AM255" s="46" t="s">
        <v>59</v>
      </c>
      <c r="AN255" s="46" t="s">
        <v>9</v>
      </c>
      <c r="AO255" s="46" t="s">
        <v>9</v>
      </c>
      <c r="AP255" s="46" t="s">
        <v>9</v>
      </c>
      <c r="AQ255" s="46" t="s">
        <v>59</v>
      </c>
      <c r="AR255" s="46" t="s">
        <v>9</v>
      </c>
      <c r="AS255" s="46" t="s">
        <v>9</v>
      </c>
      <c r="AT255" s="46" t="s">
        <v>59</v>
      </c>
      <c r="AU255" s="46" t="s">
        <v>9</v>
      </c>
      <c r="AV255" s="46" t="s">
        <v>9</v>
      </c>
      <c r="AW255" s="46" t="s">
        <v>9</v>
      </c>
      <c r="AX255" s="46" t="s">
        <v>59</v>
      </c>
      <c r="AY255" s="46" t="s">
        <v>59</v>
      </c>
    </row>
    <row r="256" spans="1:51" x14ac:dyDescent="0.5">
      <c r="A256" s="46" t="s">
        <v>783</v>
      </c>
      <c r="B256" s="46" t="s">
        <v>784</v>
      </c>
      <c r="C256" s="46" t="s">
        <v>1241</v>
      </c>
      <c r="D256" s="46" t="s">
        <v>55</v>
      </c>
      <c r="E256" s="46" t="s">
        <v>71</v>
      </c>
      <c r="F256" s="46" t="s">
        <v>474</v>
      </c>
      <c r="G256" s="46" t="s">
        <v>9</v>
      </c>
      <c r="H256" s="46" t="s">
        <v>9</v>
      </c>
      <c r="I256" s="46" t="s">
        <v>9</v>
      </c>
      <c r="J256">
        <v>4</v>
      </c>
      <c r="K256" s="46" t="s">
        <v>58</v>
      </c>
      <c r="L256">
        <v>4</v>
      </c>
      <c r="M256">
        <v>76</v>
      </c>
      <c r="N256" s="46" t="s">
        <v>59</v>
      </c>
      <c r="O256" s="46" t="s">
        <v>9</v>
      </c>
      <c r="P256" s="46" t="s">
        <v>59</v>
      </c>
      <c r="R256">
        <v>2</v>
      </c>
      <c r="T256">
        <v>1</v>
      </c>
      <c r="V256" s="46" t="s">
        <v>9</v>
      </c>
      <c r="X256" s="46" t="s">
        <v>9</v>
      </c>
      <c r="Y256" s="46" t="s">
        <v>9</v>
      </c>
      <c r="Z256">
        <v>3</v>
      </c>
      <c r="AA256" s="46" t="s">
        <v>9</v>
      </c>
      <c r="AB256" s="46" t="s">
        <v>9</v>
      </c>
      <c r="AC256" s="46" t="s">
        <v>9</v>
      </c>
      <c r="AD256" s="46" t="s">
        <v>9</v>
      </c>
      <c r="AE256" s="46" t="s">
        <v>9</v>
      </c>
      <c r="AF256" s="46" t="s">
        <v>59</v>
      </c>
      <c r="AG256" s="46" t="s">
        <v>9</v>
      </c>
      <c r="AH256" s="46" t="s">
        <v>59</v>
      </c>
      <c r="AI256" s="46" t="s">
        <v>9</v>
      </c>
      <c r="AJ256" s="46" t="s">
        <v>59</v>
      </c>
      <c r="AK256" s="46" t="s">
        <v>9</v>
      </c>
      <c r="AL256" s="46" t="s">
        <v>9</v>
      </c>
      <c r="AM256" s="46" t="s">
        <v>9</v>
      </c>
      <c r="AN256" s="46" t="s">
        <v>9</v>
      </c>
      <c r="AO256" s="46" t="s">
        <v>9</v>
      </c>
      <c r="AP256" s="46" t="s">
        <v>59</v>
      </c>
      <c r="AQ256" s="46" t="s">
        <v>59</v>
      </c>
      <c r="AR256" s="46" t="s">
        <v>9</v>
      </c>
      <c r="AS256" s="46" t="s">
        <v>9</v>
      </c>
      <c r="AT256" s="46" t="s">
        <v>9</v>
      </c>
      <c r="AU256" s="46" t="s">
        <v>9</v>
      </c>
      <c r="AV256" s="46" t="s">
        <v>9</v>
      </c>
      <c r="AW256" s="46" t="s">
        <v>59</v>
      </c>
      <c r="AX256" s="46" t="s">
        <v>9</v>
      </c>
      <c r="AY256" s="46" t="s">
        <v>9</v>
      </c>
    </row>
    <row r="257" spans="1:51" x14ac:dyDescent="0.5">
      <c r="A257" s="46" t="s">
        <v>785</v>
      </c>
      <c r="B257" s="46" t="s">
        <v>786</v>
      </c>
      <c r="C257" s="46" t="s">
        <v>1241</v>
      </c>
      <c r="D257" s="46" t="s">
        <v>83</v>
      </c>
      <c r="E257" s="46" t="s">
        <v>116</v>
      </c>
      <c r="F257" s="46" t="s">
        <v>147</v>
      </c>
      <c r="G257" s="46" t="s">
        <v>9</v>
      </c>
      <c r="H257" s="46" t="s">
        <v>9</v>
      </c>
      <c r="I257" s="46" t="s">
        <v>59</v>
      </c>
      <c r="J257">
        <v>6</v>
      </c>
      <c r="K257" s="46" t="s">
        <v>73</v>
      </c>
      <c r="L257">
        <v>2</v>
      </c>
      <c r="M257">
        <v>155</v>
      </c>
      <c r="N257" s="46" t="s">
        <v>9</v>
      </c>
      <c r="O257" s="46" t="s">
        <v>9</v>
      </c>
      <c r="P257" s="46" t="s">
        <v>59</v>
      </c>
      <c r="S257">
        <v>1</v>
      </c>
      <c r="U257">
        <v>1</v>
      </c>
      <c r="V257" s="46" t="s">
        <v>9</v>
      </c>
      <c r="W257">
        <v>1</v>
      </c>
      <c r="X257" s="46" t="s">
        <v>9</v>
      </c>
      <c r="Y257" s="46" t="s">
        <v>9</v>
      </c>
      <c r="Z257">
        <v>3</v>
      </c>
      <c r="AA257" s="46" t="s">
        <v>9</v>
      </c>
      <c r="AB257" s="46" t="s">
        <v>9</v>
      </c>
      <c r="AC257" s="46" t="s">
        <v>9</v>
      </c>
      <c r="AD257" s="46" t="s">
        <v>9</v>
      </c>
      <c r="AE257" s="46" t="s">
        <v>9</v>
      </c>
      <c r="AF257" s="46" t="s">
        <v>9</v>
      </c>
      <c r="AG257" s="46" t="s">
        <v>9</v>
      </c>
      <c r="AH257" s="46" t="s">
        <v>9</v>
      </c>
      <c r="AI257" s="46" t="s">
        <v>9</v>
      </c>
      <c r="AJ257" s="46" t="s">
        <v>59</v>
      </c>
      <c r="AK257" s="46" t="s">
        <v>9</v>
      </c>
      <c r="AL257" s="46" t="s">
        <v>9</v>
      </c>
      <c r="AM257" s="46" t="s">
        <v>59</v>
      </c>
      <c r="AN257" s="46" t="s">
        <v>9</v>
      </c>
      <c r="AO257" s="46" t="s">
        <v>9</v>
      </c>
      <c r="AP257" s="46" t="s">
        <v>59</v>
      </c>
      <c r="AQ257" s="46" t="s">
        <v>9</v>
      </c>
      <c r="AR257" s="46" t="s">
        <v>59</v>
      </c>
      <c r="AS257" s="46" t="s">
        <v>9</v>
      </c>
      <c r="AT257" s="46" t="s">
        <v>59</v>
      </c>
      <c r="AU257" s="46" t="s">
        <v>9</v>
      </c>
      <c r="AV257" s="46" t="s">
        <v>59</v>
      </c>
      <c r="AW257" s="46" t="s">
        <v>9</v>
      </c>
      <c r="AX257" s="46" t="s">
        <v>59</v>
      </c>
      <c r="AY257" s="46" t="s">
        <v>9</v>
      </c>
    </row>
    <row r="258" spans="1:51" x14ac:dyDescent="0.5">
      <c r="A258" s="46" t="s">
        <v>787</v>
      </c>
      <c r="B258" s="46" t="s">
        <v>788</v>
      </c>
      <c r="C258" s="46" t="s">
        <v>1241</v>
      </c>
      <c r="D258" s="46" t="s">
        <v>55</v>
      </c>
      <c r="E258" s="46" t="s">
        <v>79</v>
      </c>
      <c r="F258" s="46" t="s">
        <v>278</v>
      </c>
      <c r="G258" s="46" t="s">
        <v>9</v>
      </c>
      <c r="H258" s="46" t="s">
        <v>9</v>
      </c>
      <c r="I258" s="46" t="s">
        <v>9</v>
      </c>
      <c r="J258">
        <v>3</v>
      </c>
      <c r="K258" s="46" t="s">
        <v>58</v>
      </c>
      <c r="L258">
        <v>3</v>
      </c>
      <c r="M258">
        <v>41</v>
      </c>
      <c r="N258" s="46" t="s">
        <v>59</v>
      </c>
      <c r="O258" s="46" t="s">
        <v>9</v>
      </c>
      <c r="P258" s="46" t="s">
        <v>9</v>
      </c>
      <c r="Q258">
        <v>1</v>
      </c>
      <c r="T258">
        <v>1</v>
      </c>
      <c r="V258" s="46" t="s">
        <v>9</v>
      </c>
      <c r="X258" s="46" t="s">
        <v>9</v>
      </c>
      <c r="Y258" s="46" t="s">
        <v>9</v>
      </c>
      <c r="Z258">
        <v>2</v>
      </c>
      <c r="AA258" s="46" t="s">
        <v>59</v>
      </c>
      <c r="AB258" s="46" t="s">
        <v>9</v>
      </c>
      <c r="AC258" s="46" t="s">
        <v>9</v>
      </c>
      <c r="AD258" s="46" t="s">
        <v>59</v>
      </c>
      <c r="AE258" s="46" t="s">
        <v>59</v>
      </c>
      <c r="AF258" s="46" t="s">
        <v>9</v>
      </c>
      <c r="AG258" s="46" t="s">
        <v>9</v>
      </c>
      <c r="AH258" s="46" t="s">
        <v>9</v>
      </c>
      <c r="AI258" s="46" t="s">
        <v>9</v>
      </c>
      <c r="AJ258" s="46" t="s">
        <v>9</v>
      </c>
      <c r="AK258" s="46" t="s">
        <v>9</v>
      </c>
      <c r="AL258" s="46" t="s">
        <v>9</v>
      </c>
      <c r="AM258" s="46" t="s">
        <v>9</v>
      </c>
      <c r="AN258" s="46" t="s">
        <v>9</v>
      </c>
      <c r="AO258" s="46" t="s">
        <v>59</v>
      </c>
      <c r="AP258" s="46" t="s">
        <v>9</v>
      </c>
      <c r="AQ258" s="46" t="s">
        <v>59</v>
      </c>
      <c r="AR258" s="46" t="s">
        <v>9</v>
      </c>
      <c r="AS258" s="46" t="s">
        <v>9</v>
      </c>
      <c r="AT258" s="46" t="s">
        <v>9</v>
      </c>
      <c r="AU258" s="46" t="s">
        <v>9</v>
      </c>
      <c r="AV258" s="46" t="s">
        <v>9</v>
      </c>
      <c r="AW258" s="46" t="s">
        <v>59</v>
      </c>
      <c r="AX258" s="46" t="s">
        <v>9</v>
      </c>
      <c r="AY258" s="46" t="s">
        <v>9</v>
      </c>
    </row>
    <row r="259" spans="1:51" x14ac:dyDescent="0.5">
      <c r="A259" s="46" t="s">
        <v>789</v>
      </c>
      <c r="B259" s="46" t="s">
        <v>790</v>
      </c>
      <c r="C259" s="46" t="s">
        <v>1241</v>
      </c>
      <c r="D259" s="46" t="s">
        <v>62</v>
      </c>
      <c r="E259" s="46" t="s">
        <v>63</v>
      </c>
      <c r="F259" s="46" t="s">
        <v>319</v>
      </c>
      <c r="G259" s="46" t="s">
        <v>9</v>
      </c>
      <c r="H259" s="46" t="s">
        <v>9</v>
      </c>
      <c r="I259" s="46" t="s">
        <v>9</v>
      </c>
      <c r="J259">
        <v>5</v>
      </c>
      <c r="K259" s="46" t="s">
        <v>73</v>
      </c>
      <c r="L259">
        <v>2</v>
      </c>
      <c r="M259">
        <v>46</v>
      </c>
      <c r="N259" s="46" t="s">
        <v>59</v>
      </c>
      <c r="O259" s="46" t="s">
        <v>9</v>
      </c>
      <c r="P259" s="46" t="s">
        <v>9</v>
      </c>
      <c r="Q259">
        <v>2</v>
      </c>
      <c r="V259" s="46" t="s">
        <v>9</v>
      </c>
      <c r="W259">
        <v>1</v>
      </c>
      <c r="X259" s="46" t="s">
        <v>9</v>
      </c>
      <c r="Y259" s="46" t="s">
        <v>9</v>
      </c>
      <c r="Z259">
        <v>3</v>
      </c>
      <c r="AA259" s="46" t="s">
        <v>59</v>
      </c>
      <c r="AB259" s="46" t="s">
        <v>9</v>
      </c>
      <c r="AC259" s="46" t="s">
        <v>9</v>
      </c>
      <c r="AD259" s="46" t="s">
        <v>59</v>
      </c>
      <c r="AE259" s="46" t="s">
        <v>9</v>
      </c>
      <c r="AF259" s="46" t="s">
        <v>9</v>
      </c>
      <c r="AG259" s="46" t="s">
        <v>9</v>
      </c>
      <c r="AH259" s="46" t="s">
        <v>9</v>
      </c>
      <c r="AI259" s="46" t="s">
        <v>9</v>
      </c>
      <c r="AJ259" s="46" t="s">
        <v>59</v>
      </c>
      <c r="AK259" s="46" t="s">
        <v>9</v>
      </c>
      <c r="AL259" s="46" t="s">
        <v>9</v>
      </c>
      <c r="AM259" s="46" t="s">
        <v>9</v>
      </c>
      <c r="AN259" s="46" t="s">
        <v>9</v>
      </c>
      <c r="AO259" s="46" t="s">
        <v>59</v>
      </c>
      <c r="AP259" s="46" t="s">
        <v>9</v>
      </c>
      <c r="AQ259" s="46" t="s">
        <v>9</v>
      </c>
      <c r="AR259" s="46" t="s">
        <v>59</v>
      </c>
      <c r="AS259" s="46" t="s">
        <v>9</v>
      </c>
      <c r="AT259" s="46" t="s">
        <v>59</v>
      </c>
      <c r="AU259" s="46" t="s">
        <v>9</v>
      </c>
      <c r="AV259" s="46" t="s">
        <v>9</v>
      </c>
      <c r="AW259" s="46" t="s">
        <v>9</v>
      </c>
      <c r="AX259" s="46" t="s">
        <v>9</v>
      </c>
      <c r="AY259" s="46" t="s">
        <v>9</v>
      </c>
    </row>
    <row r="260" spans="1:51" x14ac:dyDescent="0.5">
      <c r="A260" s="46" t="s">
        <v>791</v>
      </c>
      <c r="B260" s="46" t="s">
        <v>792</v>
      </c>
      <c r="C260" s="46" t="s">
        <v>1241</v>
      </c>
      <c r="D260" s="46" t="s">
        <v>55</v>
      </c>
      <c r="E260" s="46" t="s">
        <v>116</v>
      </c>
      <c r="F260" s="46" t="s">
        <v>209</v>
      </c>
      <c r="G260" s="46" t="s">
        <v>9</v>
      </c>
      <c r="H260" s="46" t="s">
        <v>9</v>
      </c>
      <c r="I260" s="46" t="s">
        <v>9</v>
      </c>
      <c r="J260">
        <v>5</v>
      </c>
      <c r="K260" s="46" t="s">
        <v>85</v>
      </c>
      <c r="L260">
        <v>3</v>
      </c>
      <c r="M260">
        <v>25</v>
      </c>
      <c r="N260" s="46" t="s">
        <v>59</v>
      </c>
      <c r="O260" s="46" t="s">
        <v>59</v>
      </c>
      <c r="P260" s="46" t="s">
        <v>59</v>
      </c>
      <c r="Q260">
        <v>1</v>
      </c>
      <c r="T260">
        <v>2</v>
      </c>
      <c r="V260" s="46" t="s">
        <v>9</v>
      </c>
      <c r="X260" s="46" t="s">
        <v>9</v>
      </c>
      <c r="Y260" s="46" t="s">
        <v>9</v>
      </c>
      <c r="Z260">
        <v>3</v>
      </c>
      <c r="AA260" s="46" t="s">
        <v>59</v>
      </c>
      <c r="AB260" s="46" t="s">
        <v>9</v>
      </c>
      <c r="AC260" s="46" t="s">
        <v>9</v>
      </c>
      <c r="AD260" s="46" t="s">
        <v>59</v>
      </c>
      <c r="AE260" s="46" t="s">
        <v>9</v>
      </c>
      <c r="AF260" s="46" t="s">
        <v>59</v>
      </c>
      <c r="AG260" s="46" t="s">
        <v>9</v>
      </c>
      <c r="AH260" s="46" t="s">
        <v>9</v>
      </c>
      <c r="AI260" s="46" t="s">
        <v>9</v>
      </c>
      <c r="AJ260" s="46" t="s">
        <v>59</v>
      </c>
      <c r="AK260" s="46" t="s">
        <v>9</v>
      </c>
      <c r="AL260" s="46" t="s">
        <v>9</v>
      </c>
      <c r="AM260" s="46" t="s">
        <v>9</v>
      </c>
      <c r="AN260" s="46" t="s">
        <v>9</v>
      </c>
      <c r="AO260" s="46" t="s">
        <v>9</v>
      </c>
      <c r="AP260" s="46" t="s">
        <v>9</v>
      </c>
      <c r="AQ260" s="46" t="s">
        <v>9</v>
      </c>
      <c r="AR260" s="46" t="s">
        <v>9</v>
      </c>
      <c r="AS260" s="46" t="s">
        <v>59</v>
      </c>
      <c r="AT260" s="46" t="s">
        <v>9</v>
      </c>
      <c r="AU260" s="46" t="s">
        <v>9</v>
      </c>
      <c r="AV260" s="46" t="s">
        <v>9</v>
      </c>
      <c r="AW260" s="46" t="s">
        <v>59</v>
      </c>
      <c r="AX260" s="46" t="s">
        <v>9</v>
      </c>
      <c r="AY260" s="46" t="s">
        <v>59</v>
      </c>
    </row>
    <row r="261" spans="1:51" x14ac:dyDescent="0.5">
      <c r="A261" s="46" t="s">
        <v>793</v>
      </c>
      <c r="B261" s="46" t="s">
        <v>794</v>
      </c>
      <c r="C261" s="46" t="s">
        <v>1241</v>
      </c>
      <c r="D261" s="46" t="s">
        <v>55</v>
      </c>
      <c r="E261" s="46" t="s">
        <v>10</v>
      </c>
      <c r="F261" s="46" t="s">
        <v>309</v>
      </c>
      <c r="G261" s="46" t="s">
        <v>9</v>
      </c>
      <c r="H261" s="46" t="s">
        <v>59</v>
      </c>
      <c r="I261" s="46" t="s">
        <v>9</v>
      </c>
      <c r="J261">
        <v>4</v>
      </c>
      <c r="K261" s="46" t="s">
        <v>85</v>
      </c>
      <c r="L261">
        <v>3</v>
      </c>
      <c r="M261">
        <v>38</v>
      </c>
      <c r="N261" s="46" t="s">
        <v>9</v>
      </c>
      <c r="O261" s="46" t="s">
        <v>9</v>
      </c>
      <c r="P261" s="46" t="s">
        <v>59</v>
      </c>
      <c r="Q261">
        <v>1</v>
      </c>
      <c r="R261">
        <v>1</v>
      </c>
      <c r="V261" s="46" t="s">
        <v>9</v>
      </c>
      <c r="X261" s="46" t="s">
        <v>9</v>
      </c>
      <c r="Y261" s="46" t="s">
        <v>9</v>
      </c>
      <c r="Z261">
        <v>2</v>
      </c>
      <c r="AA261" s="46" t="s">
        <v>59</v>
      </c>
      <c r="AB261" s="46" t="s">
        <v>9</v>
      </c>
      <c r="AC261" s="46" t="s">
        <v>9</v>
      </c>
      <c r="AD261" s="46" t="s">
        <v>59</v>
      </c>
      <c r="AE261" s="46" t="s">
        <v>9</v>
      </c>
      <c r="AF261" s="46" t="s">
        <v>9</v>
      </c>
      <c r="AG261" s="46" t="s">
        <v>59</v>
      </c>
      <c r="AH261" s="46" t="s">
        <v>59</v>
      </c>
      <c r="AI261" s="46" t="s">
        <v>59</v>
      </c>
      <c r="AJ261" s="46" t="s">
        <v>9</v>
      </c>
      <c r="AK261" s="46" t="s">
        <v>9</v>
      </c>
      <c r="AL261" s="46" t="s">
        <v>9</v>
      </c>
      <c r="AM261" s="46" t="s">
        <v>9</v>
      </c>
      <c r="AN261" s="46" t="s">
        <v>9</v>
      </c>
      <c r="AO261" s="46" t="s">
        <v>9</v>
      </c>
      <c r="AP261" s="46" t="s">
        <v>9</v>
      </c>
      <c r="AQ261" s="46" t="s">
        <v>9</v>
      </c>
      <c r="AR261" s="46" t="s">
        <v>9</v>
      </c>
      <c r="AS261" s="46" t="s">
        <v>9</v>
      </c>
      <c r="AT261" s="46" t="s">
        <v>9</v>
      </c>
      <c r="AU261" s="46" t="s">
        <v>9</v>
      </c>
      <c r="AV261" s="46" t="s">
        <v>9</v>
      </c>
      <c r="AW261" s="46" t="s">
        <v>9</v>
      </c>
      <c r="AX261" s="46" t="s">
        <v>59</v>
      </c>
      <c r="AY261" s="46" t="s">
        <v>59</v>
      </c>
    </row>
    <row r="262" spans="1:51" x14ac:dyDescent="0.5">
      <c r="A262" s="46" t="s">
        <v>795</v>
      </c>
      <c r="B262" s="46" t="s">
        <v>796</v>
      </c>
      <c r="C262" s="46" t="s">
        <v>1241</v>
      </c>
      <c r="D262" s="46" t="s">
        <v>55</v>
      </c>
      <c r="E262" s="46" t="s">
        <v>10</v>
      </c>
      <c r="F262" s="46" t="s">
        <v>76</v>
      </c>
      <c r="G262" s="46" t="s">
        <v>9</v>
      </c>
      <c r="H262" s="46" t="s">
        <v>59</v>
      </c>
      <c r="I262" s="46" t="s">
        <v>9</v>
      </c>
      <c r="J262">
        <v>1</v>
      </c>
      <c r="K262" s="46" t="s">
        <v>85</v>
      </c>
      <c r="L262">
        <v>4</v>
      </c>
      <c r="M262">
        <v>23</v>
      </c>
      <c r="N262" s="46" t="s">
        <v>59</v>
      </c>
      <c r="O262" s="46" t="s">
        <v>9</v>
      </c>
      <c r="P262" s="46" t="s">
        <v>9</v>
      </c>
      <c r="Q262">
        <v>1</v>
      </c>
      <c r="R262">
        <v>1</v>
      </c>
      <c r="T262">
        <v>1</v>
      </c>
      <c r="V262" s="46" t="s">
        <v>9</v>
      </c>
      <c r="X262" s="46" t="s">
        <v>59</v>
      </c>
      <c r="Y262" s="46" t="s">
        <v>9</v>
      </c>
      <c r="Z262">
        <v>1</v>
      </c>
      <c r="AA262" s="46" t="s">
        <v>59</v>
      </c>
      <c r="AB262" s="46" t="s">
        <v>9</v>
      </c>
      <c r="AC262" s="46" t="s">
        <v>9</v>
      </c>
      <c r="AD262" s="46" t="s">
        <v>59</v>
      </c>
      <c r="AE262" s="46" t="s">
        <v>59</v>
      </c>
      <c r="AF262" s="46" t="s">
        <v>9</v>
      </c>
      <c r="AG262" s="46" t="s">
        <v>59</v>
      </c>
      <c r="AH262" s="46" t="s">
        <v>59</v>
      </c>
      <c r="AI262" s="46" t="s">
        <v>59</v>
      </c>
      <c r="AJ262" s="46" t="s">
        <v>9</v>
      </c>
      <c r="AK262" s="46" t="s">
        <v>9</v>
      </c>
      <c r="AL262" s="46" t="s">
        <v>9</v>
      </c>
      <c r="AM262" s="46" t="s">
        <v>9</v>
      </c>
      <c r="AN262" s="46" t="s">
        <v>9</v>
      </c>
      <c r="AO262" s="46" t="s">
        <v>59</v>
      </c>
      <c r="AP262" s="46" t="s">
        <v>9</v>
      </c>
      <c r="AQ262" s="46" t="s">
        <v>9</v>
      </c>
      <c r="AR262" s="46" t="s">
        <v>9</v>
      </c>
      <c r="AS262" s="46" t="s">
        <v>59</v>
      </c>
      <c r="AT262" s="46" t="s">
        <v>9</v>
      </c>
      <c r="AU262" s="46" t="s">
        <v>9</v>
      </c>
      <c r="AV262" s="46" t="s">
        <v>9</v>
      </c>
      <c r="AW262" s="46" t="s">
        <v>59</v>
      </c>
      <c r="AX262" s="46" t="s">
        <v>9</v>
      </c>
      <c r="AY262" s="46" t="s">
        <v>59</v>
      </c>
    </row>
    <row r="263" spans="1:51" x14ac:dyDescent="0.5">
      <c r="A263" s="46" t="s">
        <v>464</v>
      </c>
      <c r="B263" s="46" t="s">
        <v>465</v>
      </c>
      <c r="C263" s="46" t="s">
        <v>68</v>
      </c>
      <c r="D263" s="46" t="s">
        <v>95</v>
      </c>
      <c r="E263" s="46" t="s">
        <v>116</v>
      </c>
      <c r="F263" s="46" t="s">
        <v>384</v>
      </c>
      <c r="G263" s="46" t="s">
        <v>9</v>
      </c>
      <c r="H263" s="46" t="s">
        <v>9</v>
      </c>
      <c r="I263" s="46" t="s">
        <v>9</v>
      </c>
      <c r="J263">
        <v>2</v>
      </c>
      <c r="K263" s="46" t="s">
        <v>65</v>
      </c>
      <c r="L263">
        <v>3</v>
      </c>
      <c r="M263">
        <v>26</v>
      </c>
      <c r="N263" s="46" t="s">
        <v>59</v>
      </c>
      <c r="O263" s="46" t="s">
        <v>59</v>
      </c>
      <c r="P263" s="46" t="s">
        <v>9</v>
      </c>
      <c r="R263">
        <v>2</v>
      </c>
      <c r="V263" s="46" t="s">
        <v>9</v>
      </c>
      <c r="X263" s="46" t="s">
        <v>9</v>
      </c>
      <c r="Y263" s="46" t="s">
        <v>9</v>
      </c>
      <c r="Z263">
        <v>2</v>
      </c>
      <c r="AA263" s="46" t="s">
        <v>9</v>
      </c>
      <c r="AB263" s="46" t="s">
        <v>9</v>
      </c>
      <c r="AC263" s="46" t="s">
        <v>9</v>
      </c>
      <c r="AD263" s="46" t="s">
        <v>59</v>
      </c>
      <c r="AE263" s="46" t="s">
        <v>59</v>
      </c>
      <c r="AF263" s="46" t="s">
        <v>59</v>
      </c>
      <c r="AG263" s="46" t="s">
        <v>9</v>
      </c>
      <c r="AH263" s="46" t="s">
        <v>59</v>
      </c>
      <c r="AI263" s="46" t="s">
        <v>9</v>
      </c>
      <c r="AJ263" s="46" t="s">
        <v>9</v>
      </c>
      <c r="AK263" s="46" t="s">
        <v>59</v>
      </c>
      <c r="AL263" s="46" t="s">
        <v>9</v>
      </c>
      <c r="AM263" s="46" t="s">
        <v>9</v>
      </c>
      <c r="AN263" s="46" t="s">
        <v>9</v>
      </c>
      <c r="AO263" s="46" t="s">
        <v>9</v>
      </c>
      <c r="AP263" s="46" t="s">
        <v>9</v>
      </c>
      <c r="AQ263" s="46" t="s">
        <v>9</v>
      </c>
      <c r="AR263" s="46" t="s">
        <v>9</v>
      </c>
      <c r="AS263" s="46" t="s">
        <v>59</v>
      </c>
      <c r="AT263" s="46" t="s">
        <v>9</v>
      </c>
      <c r="AU263" s="46" t="s">
        <v>9</v>
      </c>
      <c r="AV263" s="46" t="s">
        <v>9</v>
      </c>
      <c r="AW263" s="46" t="s">
        <v>9</v>
      </c>
      <c r="AX263" s="46" t="s">
        <v>9</v>
      </c>
      <c r="AY263" s="46" t="s">
        <v>9</v>
      </c>
    </row>
    <row r="264" spans="1:51" x14ac:dyDescent="0.5">
      <c r="A264" s="46" t="s">
        <v>881</v>
      </c>
      <c r="B264" s="46" t="s">
        <v>882</v>
      </c>
      <c r="C264" s="46" t="s">
        <v>878</v>
      </c>
      <c r="D264" s="46" t="s">
        <v>83</v>
      </c>
      <c r="E264" s="46" t="s">
        <v>9</v>
      </c>
      <c r="F264" s="46" t="s">
        <v>883</v>
      </c>
      <c r="G264" s="46" t="s">
        <v>9</v>
      </c>
      <c r="H264" s="46" t="s">
        <v>9</v>
      </c>
      <c r="I264" s="46" t="s">
        <v>59</v>
      </c>
      <c r="J264">
        <v>5</v>
      </c>
      <c r="K264" s="46" t="s">
        <v>73</v>
      </c>
      <c r="L264">
        <v>1</v>
      </c>
      <c r="M264">
        <v>190</v>
      </c>
      <c r="N264" s="46" t="s">
        <v>9</v>
      </c>
      <c r="O264" s="46" t="s">
        <v>9</v>
      </c>
      <c r="P264" s="46" t="s">
        <v>59</v>
      </c>
      <c r="S264">
        <v>2</v>
      </c>
      <c r="V264" s="46" t="s">
        <v>9</v>
      </c>
      <c r="X264" s="46" t="s">
        <v>9</v>
      </c>
      <c r="Y264" s="46" t="s">
        <v>9</v>
      </c>
      <c r="AA264" s="46" t="s">
        <v>9</v>
      </c>
      <c r="AB264" s="46" t="s">
        <v>9</v>
      </c>
      <c r="AC264" s="46" t="s">
        <v>9</v>
      </c>
      <c r="AD264" s="46" t="s">
        <v>9</v>
      </c>
      <c r="AE264" s="46" t="s">
        <v>9</v>
      </c>
      <c r="AF264" s="46" t="s">
        <v>9</v>
      </c>
      <c r="AG264" s="46" t="s">
        <v>9</v>
      </c>
      <c r="AH264" s="46" t="s">
        <v>9</v>
      </c>
      <c r="AI264" s="46" t="s">
        <v>9</v>
      </c>
      <c r="AJ264" s="46" t="s">
        <v>9</v>
      </c>
      <c r="AK264" s="46" t="s">
        <v>9</v>
      </c>
      <c r="AL264" s="46" t="s">
        <v>9</v>
      </c>
      <c r="AM264" s="46" t="s">
        <v>59</v>
      </c>
      <c r="AN264" s="46" t="s">
        <v>9</v>
      </c>
      <c r="AO264" s="46" t="s">
        <v>9</v>
      </c>
      <c r="AP264" s="46" t="s">
        <v>59</v>
      </c>
      <c r="AQ264" s="46" t="s">
        <v>9</v>
      </c>
      <c r="AR264" s="46" t="s">
        <v>9</v>
      </c>
      <c r="AS264" s="46" t="s">
        <v>9</v>
      </c>
      <c r="AT264" s="46" t="s">
        <v>59</v>
      </c>
      <c r="AU264" s="46" t="s">
        <v>9</v>
      </c>
      <c r="AV264" s="46" t="s">
        <v>9</v>
      </c>
      <c r="AW264" s="46" t="s">
        <v>9</v>
      </c>
      <c r="AX264" s="46" t="s">
        <v>59</v>
      </c>
      <c r="AY264" s="46" t="s">
        <v>9</v>
      </c>
    </row>
    <row r="265" spans="1:51" x14ac:dyDescent="0.5">
      <c r="A265" s="46" t="s">
        <v>885</v>
      </c>
      <c r="B265" s="46" t="s">
        <v>886</v>
      </c>
      <c r="C265" s="46" t="s">
        <v>878</v>
      </c>
      <c r="D265" s="46" t="s">
        <v>887</v>
      </c>
      <c r="E265" s="46" t="s">
        <v>10</v>
      </c>
      <c r="F265" s="46" t="s">
        <v>888</v>
      </c>
      <c r="G265" s="46" t="s">
        <v>9</v>
      </c>
      <c r="H265" s="46" t="s">
        <v>59</v>
      </c>
      <c r="I265" s="46" t="s">
        <v>9</v>
      </c>
      <c r="J265">
        <v>3</v>
      </c>
      <c r="K265" s="46" t="s">
        <v>65</v>
      </c>
      <c r="L265">
        <v>4</v>
      </c>
      <c r="M265">
        <v>31</v>
      </c>
      <c r="N265" s="46" t="s">
        <v>9</v>
      </c>
      <c r="O265" s="46" t="s">
        <v>59</v>
      </c>
      <c r="P265" s="46" t="s">
        <v>9</v>
      </c>
      <c r="Q265">
        <v>1</v>
      </c>
      <c r="R265">
        <v>1</v>
      </c>
      <c r="V265" s="46" t="s">
        <v>9</v>
      </c>
      <c r="X265" s="46" t="s">
        <v>9</v>
      </c>
      <c r="Y265" s="46" t="s">
        <v>9</v>
      </c>
      <c r="AA265" s="46" t="s">
        <v>9</v>
      </c>
      <c r="AB265" s="46" t="s">
        <v>59</v>
      </c>
      <c r="AC265" s="46" t="s">
        <v>9</v>
      </c>
      <c r="AD265" s="46" t="s">
        <v>9</v>
      </c>
      <c r="AE265" s="46" t="s">
        <v>59</v>
      </c>
      <c r="AF265" s="46" t="s">
        <v>9</v>
      </c>
      <c r="AG265" s="46" t="s">
        <v>59</v>
      </c>
      <c r="AH265" s="46" t="s">
        <v>59</v>
      </c>
      <c r="AI265" s="46" t="s">
        <v>59</v>
      </c>
      <c r="AJ265" s="46" t="s">
        <v>9</v>
      </c>
      <c r="AK265" s="46" t="s">
        <v>59</v>
      </c>
      <c r="AL265" s="46" t="s">
        <v>9</v>
      </c>
      <c r="AM265" s="46" t="s">
        <v>9</v>
      </c>
      <c r="AN265" s="46" t="s">
        <v>9</v>
      </c>
      <c r="AO265" s="46" t="s">
        <v>9</v>
      </c>
      <c r="AP265" s="46" t="s">
        <v>9</v>
      </c>
      <c r="AQ265" s="46" t="s">
        <v>9</v>
      </c>
      <c r="AR265" s="46" t="s">
        <v>9</v>
      </c>
      <c r="AS265" s="46" t="s">
        <v>9</v>
      </c>
      <c r="AT265" s="46" t="s">
        <v>9</v>
      </c>
      <c r="AU265" s="46" t="s">
        <v>59</v>
      </c>
      <c r="AV265" s="46" t="s">
        <v>9</v>
      </c>
      <c r="AW265" s="46" t="s">
        <v>9</v>
      </c>
      <c r="AX265" s="46" t="s">
        <v>9</v>
      </c>
      <c r="AY265" s="46" t="s">
        <v>9</v>
      </c>
    </row>
    <row r="266" spans="1:51" x14ac:dyDescent="0.5">
      <c r="A266" s="46" t="s">
        <v>890</v>
      </c>
      <c r="B266" s="46" t="s">
        <v>891</v>
      </c>
      <c r="C266" s="46" t="s">
        <v>878</v>
      </c>
      <c r="D266" s="46" t="s">
        <v>55</v>
      </c>
      <c r="E266" s="46" t="s">
        <v>63</v>
      </c>
      <c r="F266" s="46" t="s">
        <v>892</v>
      </c>
      <c r="G266" s="46" t="s">
        <v>9</v>
      </c>
      <c r="H266" s="46" t="s">
        <v>9</v>
      </c>
      <c r="I266" s="46" t="s">
        <v>9</v>
      </c>
      <c r="J266">
        <v>4</v>
      </c>
      <c r="K266" s="46" t="s">
        <v>65</v>
      </c>
      <c r="L266">
        <v>4</v>
      </c>
      <c r="M266">
        <v>75</v>
      </c>
      <c r="N266" s="46" t="s">
        <v>9</v>
      </c>
      <c r="O266" s="46" t="s">
        <v>9</v>
      </c>
      <c r="P266" s="46" t="s">
        <v>59</v>
      </c>
      <c r="Q266">
        <v>1</v>
      </c>
      <c r="R266">
        <v>1</v>
      </c>
      <c r="V266" s="46" t="s">
        <v>9</v>
      </c>
      <c r="X266" s="46" t="s">
        <v>9</v>
      </c>
      <c r="Y266" s="46" t="s">
        <v>9</v>
      </c>
      <c r="AA266" s="46" t="s">
        <v>9</v>
      </c>
      <c r="AB266" s="46" t="s">
        <v>59</v>
      </c>
      <c r="AC266" s="46" t="s">
        <v>9</v>
      </c>
      <c r="AD266" s="46" t="s">
        <v>9</v>
      </c>
      <c r="AE266" s="46" t="s">
        <v>9</v>
      </c>
      <c r="AF266" s="46" t="s">
        <v>9</v>
      </c>
      <c r="AG266" s="46" t="s">
        <v>9</v>
      </c>
      <c r="AH266" s="46" t="s">
        <v>59</v>
      </c>
      <c r="AI266" s="46" t="s">
        <v>9</v>
      </c>
      <c r="AJ266" s="46" t="s">
        <v>9</v>
      </c>
      <c r="AK266" s="46" t="s">
        <v>59</v>
      </c>
      <c r="AL266" s="46" t="s">
        <v>9</v>
      </c>
      <c r="AM266" s="46" t="s">
        <v>9</v>
      </c>
      <c r="AN266" s="46" t="s">
        <v>9</v>
      </c>
      <c r="AO266" s="46" t="s">
        <v>9</v>
      </c>
      <c r="AP266" s="46" t="s">
        <v>59</v>
      </c>
      <c r="AQ266" s="46" t="s">
        <v>9</v>
      </c>
      <c r="AR266" s="46" t="s">
        <v>9</v>
      </c>
      <c r="AS266" s="46" t="s">
        <v>9</v>
      </c>
      <c r="AT266" s="46" t="s">
        <v>9</v>
      </c>
      <c r="AU266" s="46" t="s">
        <v>9</v>
      </c>
      <c r="AV266" s="46" t="s">
        <v>9</v>
      </c>
      <c r="AW266" s="46" t="s">
        <v>9</v>
      </c>
      <c r="AX266" s="46" t="s">
        <v>59</v>
      </c>
      <c r="AY266" s="46" t="s">
        <v>9</v>
      </c>
    </row>
    <row r="267" spans="1:51" x14ac:dyDescent="0.5">
      <c r="A267" s="46" t="s">
        <v>876</v>
      </c>
      <c r="B267" s="46" t="s">
        <v>877</v>
      </c>
      <c r="C267" s="46" t="s">
        <v>878</v>
      </c>
      <c r="D267" s="46" t="s">
        <v>55</v>
      </c>
      <c r="E267" s="46" t="s">
        <v>71</v>
      </c>
      <c r="F267" s="46" t="s">
        <v>879</v>
      </c>
      <c r="G267" s="46" t="s">
        <v>9</v>
      </c>
      <c r="H267" s="46" t="s">
        <v>59</v>
      </c>
      <c r="I267" s="46" t="s">
        <v>9</v>
      </c>
      <c r="J267">
        <v>5</v>
      </c>
      <c r="K267" s="46" t="s">
        <v>73</v>
      </c>
      <c r="L267">
        <v>2</v>
      </c>
      <c r="M267">
        <v>118</v>
      </c>
      <c r="N267" s="46" t="s">
        <v>9</v>
      </c>
      <c r="O267" s="46" t="s">
        <v>59</v>
      </c>
      <c r="P267" s="46" t="s">
        <v>59</v>
      </c>
      <c r="Q267">
        <v>1</v>
      </c>
      <c r="S267">
        <v>1</v>
      </c>
      <c r="V267" s="46" t="s">
        <v>9</v>
      </c>
      <c r="W267">
        <v>1</v>
      </c>
      <c r="X267" s="46" t="s">
        <v>9</v>
      </c>
      <c r="Y267" s="46" t="s">
        <v>9</v>
      </c>
      <c r="AA267" s="46" t="s">
        <v>9</v>
      </c>
      <c r="AB267" s="46" t="s">
        <v>59</v>
      </c>
      <c r="AC267" s="46" t="s">
        <v>9</v>
      </c>
      <c r="AD267" s="46" t="s">
        <v>9</v>
      </c>
      <c r="AE267" s="46" t="s">
        <v>9</v>
      </c>
      <c r="AF267" s="46" t="s">
        <v>59</v>
      </c>
      <c r="AG267" s="46" t="s">
        <v>59</v>
      </c>
      <c r="AH267" s="46" t="s">
        <v>9</v>
      </c>
      <c r="AI267" s="46" t="s">
        <v>59</v>
      </c>
      <c r="AJ267" s="46" t="s">
        <v>59</v>
      </c>
      <c r="AK267" s="46" t="s">
        <v>9</v>
      </c>
      <c r="AL267" s="46" t="s">
        <v>9</v>
      </c>
      <c r="AM267" s="46" t="s">
        <v>59</v>
      </c>
      <c r="AN267" s="46" t="s">
        <v>9</v>
      </c>
      <c r="AO267" s="46" t="s">
        <v>9</v>
      </c>
      <c r="AP267" s="46" t="s">
        <v>59</v>
      </c>
      <c r="AQ267" s="46" t="s">
        <v>9</v>
      </c>
      <c r="AR267" s="46" t="s">
        <v>59</v>
      </c>
      <c r="AS267" s="46" t="s">
        <v>9</v>
      </c>
      <c r="AT267" s="46" t="s">
        <v>59</v>
      </c>
      <c r="AU267" s="46" t="s">
        <v>9</v>
      </c>
      <c r="AV267" s="46" t="s">
        <v>9</v>
      </c>
      <c r="AW267" s="46" t="s">
        <v>9</v>
      </c>
      <c r="AX267" s="46" t="s">
        <v>9</v>
      </c>
      <c r="AY267" s="46" t="s">
        <v>9</v>
      </c>
    </row>
    <row r="268" spans="1:51" x14ac:dyDescent="0.5">
      <c r="A268" s="46" t="s">
        <v>895</v>
      </c>
      <c r="B268" s="46" t="s">
        <v>896</v>
      </c>
      <c r="C268" s="46" t="s">
        <v>878</v>
      </c>
      <c r="D268" s="46" t="s">
        <v>887</v>
      </c>
      <c r="E268" s="46" t="s">
        <v>104</v>
      </c>
      <c r="F268" s="46" t="s">
        <v>897</v>
      </c>
      <c r="G268" s="46" t="s">
        <v>9</v>
      </c>
      <c r="H268" s="46" t="s">
        <v>9</v>
      </c>
      <c r="I268" s="46" t="s">
        <v>9</v>
      </c>
      <c r="J268">
        <v>4</v>
      </c>
      <c r="K268" s="46" t="s">
        <v>73</v>
      </c>
      <c r="L268">
        <v>2</v>
      </c>
      <c r="M268">
        <v>75</v>
      </c>
      <c r="N268" s="46" t="s">
        <v>9</v>
      </c>
      <c r="O268" s="46" t="s">
        <v>59</v>
      </c>
      <c r="P268" s="46" t="s">
        <v>9</v>
      </c>
      <c r="Q268">
        <v>1</v>
      </c>
      <c r="U268">
        <v>2</v>
      </c>
      <c r="V268" s="46" t="s">
        <v>9</v>
      </c>
      <c r="X268" s="46" t="s">
        <v>9</v>
      </c>
      <c r="Y268" s="46" t="s">
        <v>9</v>
      </c>
      <c r="AA268" s="46" t="s">
        <v>9</v>
      </c>
      <c r="AB268" s="46" t="s">
        <v>59</v>
      </c>
      <c r="AC268" s="46" t="s">
        <v>9</v>
      </c>
      <c r="AD268" s="46" t="s">
        <v>9</v>
      </c>
      <c r="AE268" s="46" t="s">
        <v>9</v>
      </c>
      <c r="AF268" s="46" t="s">
        <v>9</v>
      </c>
      <c r="AG268" s="46" t="s">
        <v>9</v>
      </c>
      <c r="AH268" s="46" t="s">
        <v>9</v>
      </c>
      <c r="AI268" s="46" t="s">
        <v>9</v>
      </c>
      <c r="AJ268" s="46" t="s">
        <v>59</v>
      </c>
      <c r="AK268" s="46" t="s">
        <v>9</v>
      </c>
      <c r="AL268" s="46" t="s">
        <v>9</v>
      </c>
      <c r="AM268" s="46" t="s">
        <v>9</v>
      </c>
      <c r="AN268" s="46" t="s">
        <v>9</v>
      </c>
      <c r="AO268" s="46" t="s">
        <v>9</v>
      </c>
      <c r="AP268" s="46" t="s">
        <v>59</v>
      </c>
      <c r="AQ268" s="46" t="s">
        <v>9</v>
      </c>
      <c r="AR268" s="46" t="s">
        <v>9</v>
      </c>
      <c r="AS268" s="46" t="s">
        <v>9</v>
      </c>
      <c r="AT268" s="46" t="s">
        <v>59</v>
      </c>
      <c r="AU268" s="46" t="s">
        <v>59</v>
      </c>
      <c r="AV268" s="46" t="s">
        <v>59</v>
      </c>
      <c r="AW268" s="46" t="s">
        <v>9</v>
      </c>
      <c r="AX268" s="46" t="s">
        <v>9</v>
      </c>
      <c r="AY268" s="46" t="s">
        <v>9</v>
      </c>
    </row>
    <row r="269" spans="1:51" x14ac:dyDescent="0.5">
      <c r="A269" s="46" t="s">
        <v>898</v>
      </c>
      <c r="B269" s="46" t="s">
        <v>899</v>
      </c>
      <c r="C269" s="46" t="s">
        <v>878</v>
      </c>
      <c r="D269" s="46" t="s">
        <v>62</v>
      </c>
      <c r="E269" s="46" t="s">
        <v>104</v>
      </c>
      <c r="F269" s="46" t="s">
        <v>900</v>
      </c>
      <c r="G269" s="46" t="s">
        <v>9</v>
      </c>
      <c r="H269" s="46" t="s">
        <v>9</v>
      </c>
      <c r="I269" s="46" t="s">
        <v>9</v>
      </c>
      <c r="J269">
        <v>2</v>
      </c>
      <c r="K269" s="46" t="s">
        <v>58</v>
      </c>
      <c r="L269">
        <v>2</v>
      </c>
      <c r="M269">
        <v>28</v>
      </c>
      <c r="N269" s="46" t="s">
        <v>59</v>
      </c>
      <c r="O269" s="46" t="s">
        <v>59</v>
      </c>
      <c r="P269" s="46" t="s">
        <v>59</v>
      </c>
      <c r="Q269">
        <v>1</v>
      </c>
      <c r="U269">
        <v>1</v>
      </c>
      <c r="V269" s="46" t="s">
        <v>9</v>
      </c>
      <c r="X269" s="46" t="s">
        <v>902</v>
      </c>
      <c r="Y269" s="46" t="s">
        <v>9</v>
      </c>
      <c r="AA269" s="46" t="s">
        <v>9</v>
      </c>
      <c r="AB269" s="46" t="s">
        <v>59</v>
      </c>
      <c r="AC269" s="46" t="s">
        <v>9</v>
      </c>
      <c r="AD269" s="46" t="s">
        <v>9</v>
      </c>
      <c r="AE269" s="46" t="s">
        <v>59</v>
      </c>
      <c r="AF269" s="46" t="s">
        <v>59</v>
      </c>
      <c r="AG269" s="46" t="s">
        <v>9</v>
      </c>
      <c r="AH269" s="46" t="s">
        <v>9</v>
      </c>
      <c r="AI269" s="46" t="s">
        <v>9</v>
      </c>
      <c r="AJ269" s="46" t="s">
        <v>9</v>
      </c>
      <c r="AK269" s="46" t="s">
        <v>9</v>
      </c>
      <c r="AL269" s="46" t="s">
        <v>9</v>
      </c>
      <c r="AM269" s="46" t="s">
        <v>9</v>
      </c>
      <c r="AN269" s="46" t="s">
        <v>9</v>
      </c>
      <c r="AO269" s="46" t="s">
        <v>9</v>
      </c>
      <c r="AP269" s="46" t="s">
        <v>9</v>
      </c>
      <c r="AQ269" s="46" t="s">
        <v>59</v>
      </c>
      <c r="AR269" s="46" t="s">
        <v>9</v>
      </c>
      <c r="AS269" s="46" t="s">
        <v>59</v>
      </c>
      <c r="AT269" s="46" t="s">
        <v>9</v>
      </c>
      <c r="AU269" s="46" t="s">
        <v>9</v>
      </c>
      <c r="AV269" s="46" t="s">
        <v>59</v>
      </c>
      <c r="AW269" s="46" t="s">
        <v>9</v>
      </c>
      <c r="AX269" s="46" t="s">
        <v>9</v>
      </c>
      <c r="AY269" s="46" t="s">
        <v>9</v>
      </c>
    </row>
    <row r="270" spans="1:51" x14ac:dyDescent="0.5">
      <c r="A270" s="46" t="s">
        <v>903</v>
      </c>
      <c r="B270" s="46" t="s">
        <v>904</v>
      </c>
      <c r="C270" s="46" t="s">
        <v>878</v>
      </c>
      <c r="D270" s="46" t="s">
        <v>887</v>
      </c>
      <c r="E270" s="46" t="s">
        <v>10</v>
      </c>
      <c r="F270" s="46" t="s">
        <v>905</v>
      </c>
      <c r="G270" s="46" t="s">
        <v>9</v>
      </c>
      <c r="H270" s="46" t="s">
        <v>9</v>
      </c>
      <c r="I270" s="46" t="s">
        <v>9</v>
      </c>
      <c r="J270">
        <v>7</v>
      </c>
      <c r="K270" s="46" t="s">
        <v>73</v>
      </c>
      <c r="L270">
        <v>3</v>
      </c>
      <c r="M270">
        <v>100</v>
      </c>
      <c r="N270" s="46" t="s">
        <v>59</v>
      </c>
      <c r="O270" s="46" t="s">
        <v>59</v>
      </c>
      <c r="P270" s="46" t="s">
        <v>59</v>
      </c>
      <c r="Q270">
        <v>1</v>
      </c>
      <c r="U270">
        <v>1</v>
      </c>
      <c r="V270" s="46" t="s">
        <v>9</v>
      </c>
      <c r="W270">
        <v>1</v>
      </c>
      <c r="X270" s="46" t="s">
        <v>9</v>
      </c>
      <c r="Y270" s="46" t="s">
        <v>9</v>
      </c>
      <c r="AA270" s="46" t="s">
        <v>9</v>
      </c>
      <c r="AB270" s="46" t="s">
        <v>59</v>
      </c>
      <c r="AC270" s="46" t="s">
        <v>9</v>
      </c>
      <c r="AD270" s="46" t="s">
        <v>9</v>
      </c>
      <c r="AE270" s="46" t="s">
        <v>9</v>
      </c>
      <c r="AF270" s="46" t="s">
        <v>59</v>
      </c>
      <c r="AG270" s="46" t="s">
        <v>9</v>
      </c>
      <c r="AH270" s="46" t="s">
        <v>9</v>
      </c>
      <c r="AI270" s="46" t="s">
        <v>9</v>
      </c>
      <c r="AJ270" s="46" t="s">
        <v>59</v>
      </c>
      <c r="AK270" s="46" t="s">
        <v>9</v>
      </c>
      <c r="AL270" s="46" t="s">
        <v>9</v>
      </c>
      <c r="AM270" s="46" t="s">
        <v>9</v>
      </c>
      <c r="AN270" s="46" t="s">
        <v>9</v>
      </c>
      <c r="AO270" s="46" t="s">
        <v>9</v>
      </c>
      <c r="AP270" s="46" t="s">
        <v>59</v>
      </c>
      <c r="AQ270" s="46" t="s">
        <v>9</v>
      </c>
      <c r="AR270" s="46" t="s">
        <v>59</v>
      </c>
      <c r="AS270" s="46" t="s">
        <v>9</v>
      </c>
      <c r="AT270" s="46" t="s">
        <v>59</v>
      </c>
      <c r="AU270" s="46" t="s">
        <v>9</v>
      </c>
      <c r="AV270" s="46" t="s">
        <v>59</v>
      </c>
      <c r="AW270" s="46" t="s">
        <v>9</v>
      </c>
      <c r="AX270" s="46" t="s">
        <v>9</v>
      </c>
      <c r="AY270" s="46" t="s">
        <v>9</v>
      </c>
    </row>
    <row r="271" spans="1:51" x14ac:dyDescent="0.5">
      <c r="A271" s="46" t="s">
        <v>907</v>
      </c>
      <c r="B271" s="46" t="s">
        <v>908</v>
      </c>
      <c r="C271" s="46" t="s">
        <v>878</v>
      </c>
      <c r="D271" s="46" t="s">
        <v>83</v>
      </c>
      <c r="E271" s="46" t="s">
        <v>9</v>
      </c>
      <c r="F271" s="46" t="s">
        <v>909</v>
      </c>
      <c r="G271" s="46" t="s">
        <v>9</v>
      </c>
      <c r="H271" s="46" t="s">
        <v>9</v>
      </c>
      <c r="I271" s="46" t="s">
        <v>9</v>
      </c>
      <c r="J271">
        <v>2</v>
      </c>
      <c r="K271" s="46" t="s">
        <v>85</v>
      </c>
      <c r="L271">
        <v>3</v>
      </c>
      <c r="M271">
        <v>21</v>
      </c>
      <c r="N271" s="46" t="s">
        <v>9</v>
      </c>
      <c r="O271" s="46" t="s">
        <v>9</v>
      </c>
      <c r="P271" s="46" t="s">
        <v>59</v>
      </c>
      <c r="Q271">
        <v>1</v>
      </c>
      <c r="V271" s="46" t="s">
        <v>9</v>
      </c>
      <c r="X271" s="46" t="s">
        <v>9</v>
      </c>
      <c r="Y271" s="46" t="s">
        <v>9</v>
      </c>
      <c r="AA271" s="46" t="s">
        <v>9</v>
      </c>
      <c r="AB271" s="46" t="s">
        <v>59</v>
      </c>
      <c r="AC271" s="46" t="s">
        <v>9</v>
      </c>
      <c r="AD271" s="46" t="s">
        <v>9</v>
      </c>
      <c r="AE271" s="46" t="s">
        <v>59</v>
      </c>
      <c r="AF271" s="46" t="s">
        <v>9</v>
      </c>
      <c r="AG271" s="46" t="s">
        <v>9</v>
      </c>
      <c r="AH271" s="46" t="s">
        <v>9</v>
      </c>
      <c r="AI271" s="46" t="s">
        <v>9</v>
      </c>
      <c r="AJ271" s="46" t="s">
        <v>9</v>
      </c>
      <c r="AK271" s="46" t="s">
        <v>9</v>
      </c>
      <c r="AL271" s="46" t="s">
        <v>9</v>
      </c>
      <c r="AM271" s="46" t="s">
        <v>9</v>
      </c>
      <c r="AN271" s="46" t="s">
        <v>59</v>
      </c>
      <c r="AO271" s="46" t="s">
        <v>9</v>
      </c>
      <c r="AP271" s="46" t="s">
        <v>9</v>
      </c>
      <c r="AQ271" s="46" t="s">
        <v>9</v>
      </c>
      <c r="AR271" s="46" t="s">
        <v>9</v>
      </c>
      <c r="AS271" s="46" t="s">
        <v>59</v>
      </c>
      <c r="AT271" s="46" t="s">
        <v>9</v>
      </c>
      <c r="AU271" s="46" t="s">
        <v>9</v>
      </c>
      <c r="AV271" s="46" t="s">
        <v>9</v>
      </c>
      <c r="AW271" s="46" t="s">
        <v>9</v>
      </c>
      <c r="AX271" s="46" t="s">
        <v>59</v>
      </c>
      <c r="AY271" s="46" t="s">
        <v>59</v>
      </c>
    </row>
    <row r="272" spans="1:51" x14ac:dyDescent="0.5">
      <c r="A272" s="46" t="s">
        <v>911</v>
      </c>
      <c r="B272" s="46" t="s">
        <v>912</v>
      </c>
      <c r="C272" s="46" t="s">
        <v>878</v>
      </c>
      <c r="D272" s="46" t="s">
        <v>55</v>
      </c>
      <c r="E272" s="46" t="s">
        <v>116</v>
      </c>
      <c r="F272" s="46" t="s">
        <v>913</v>
      </c>
      <c r="G272" s="46" t="s">
        <v>9</v>
      </c>
      <c r="H272" s="46" t="s">
        <v>9</v>
      </c>
      <c r="I272" s="46" t="s">
        <v>9</v>
      </c>
      <c r="J272">
        <v>3</v>
      </c>
      <c r="K272" s="46" t="s">
        <v>58</v>
      </c>
      <c r="L272">
        <v>4</v>
      </c>
      <c r="M272">
        <v>113</v>
      </c>
      <c r="N272" s="46" t="s">
        <v>9</v>
      </c>
      <c r="O272" s="46" t="s">
        <v>9</v>
      </c>
      <c r="P272" s="46" t="s">
        <v>59</v>
      </c>
      <c r="Q272">
        <v>1</v>
      </c>
      <c r="R272">
        <v>1</v>
      </c>
      <c r="V272" s="46" t="s">
        <v>9</v>
      </c>
      <c r="X272" s="46" t="s">
        <v>9</v>
      </c>
      <c r="Y272" s="46" t="s">
        <v>9</v>
      </c>
      <c r="AA272" s="46" t="s">
        <v>9</v>
      </c>
      <c r="AB272" s="46" t="s">
        <v>59</v>
      </c>
      <c r="AC272" s="46" t="s">
        <v>9</v>
      </c>
      <c r="AD272" s="46" t="s">
        <v>9</v>
      </c>
      <c r="AE272" s="46" t="s">
        <v>59</v>
      </c>
      <c r="AF272" s="46" t="s">
        <v>9</v>
      </c>
      <c r="AG272" s="46" t="s">
        <v>9</v>
      </c>
      <c r="AH272" s="46" t="s">
        <v>59</v>
      </c>
      <c r="AI272" s="46" t="s">
        <v>9</v>
      </c>
      <c r="AJ272" s="46" t="s">
        <v>9</v>
      </c>
      <c r="AK272" s="46" t="s">
        <v>9</v>
      </c>
      <c r="AL272" s="46" t="s">
        <v>9</v>
      </c>
      <c r="AM272" s="46" t="s">
        <v>9</v>
      </c>
      <c r="AN272" s="46" t="s">
        <v>9</v>
      </c>
      <c r="AO272" s="46" t="s">
        <v>9</v>
      </c>
      <c r="AP272" s="46" t="s">
        <v>59</v>
      </c>
      <c r="AQ272" s="46" t="s">
        <v>59</v>
      </c>
      <c r="AR272" s="46" t="s">
        <v>9</v>
      </c>
      <c r="AS272" s="46" t="s">
        <v>9</v>
      </c>
      <c r="AT272" s="46" t="s">
        <v>9</v>
      </c>
      <c r="AU272" s="46" t="s">
        <v>9</v>
      </c>
      <c r="AV272" s="46" t="s">
        <v>9</v>
      </c>
      <c r="AW272" s="46" t="s">
        <v>9</v>
      </c>
      <c r="AX272" s="46" t="s">
        <v>59</v>
      </c>
      <c r="AY272" s="46" t="s">
        <v>9</v>
      </c>
    </row>
    <row r="273" spans="1:51" x14ac:dyDescent="0.5">
      <c r="A273" s="46" t="s">
        <v>915</v>
      </c>
      <c r="B273" s="46" t="s">
        <v>1203</v>
      </c>
      <c r="C273" s="46" t="s">
        <v>878</v>
      </c>
      <c r="D273" s="46" t="s">
        <v>55</v>
      </c>
      <c r="E273" s="46" t="s">
        <v>116</v>
      </c>
      <c r="F273" s="46" t="s">
        <v>916</v>
      </c>
      <c r="G273" s="46" t="s">
        <v>9</v>
      </c>
      <c r="H273" s="46" t="s">
        <v>9</v>
      </c>
      <c r="I273" s="46" t="s">
        <v>9</v>
      </c>
      <c r="J273">
        <v>1</v>
      </c>
      <c r="K273" s="46" t="s">
        <v>97</v>
      </c>
      <c r="L273">
        <v>3</v>
      </c>
      <c r="M273">
        <v>22</v>
      </c>
      <c r="N273" s="46" t="s">
        <v>9</v>
      </c>
      <c r="O273" s="46" t="s">
        <v>59</v>
      </c>
      <c r="P273" s="46" t="s">
        <v>9</v>
      </c>
      <c r="R273">
        <v>1</v>
      </c>
      <c r="V273" s="46" t="s">
        <v>9</v>
      </c>
      <c r="X273" s="46" t="s">
        <v>9</v>
      </c>
      <c r="Y273" s="46" t="s">
        <v>9</v>
      </c>
      <c r="AA273" s="46" t="s">
        <v>9</v>
      </c>
      <c r="AB273" s="46" t="s">
        <v>59</v>
      </c>
      <c r="AC273" s="46" t="s">
        <v>9</v>
      </c>
      <c r="AD273" s="46" t="s">
        <v>9</v>
      </c>
      <c r="AE273" s="46" t="s">
        <v>59</v>
      </c>
      <c r="AF273" s="46" t="s">
        <v>9</v>
      </c>
      <c r="AG273" s="46" t="s">
        <v>9</v>
      </c>
      <c r="AH273" s="46" t="s">
        <v>59</v>
      </c>
      <c r="AI273" s="46" t="s">
        <v>59</v>
      </c>
      <c r="AJ273" s="46" t="s">
        <v>9</v>
      </c>
      <c r="AK273" s="46" t="s">
        <v>59</v>
      </c>
      <c r="AL273" s="46" t="s">
        <v>9</v>
      </c>
      <c r="AM273" s="46" t="s">
        <v>9</v>
      </c>
      <c r="AN273" s="46" t="s">
        <v>9</v>
      </c>
      <c r="AO273" s="46" t="s">
        <v>9</v>
      </c>
      <c r="AP273" s="46" t="s">
        <v>9</v>
      </c>
      <c r="AQ273" s="46" t="s">
        <v>59</v>
      </c>
      <c r="AR273" s="46" t="s">
        <v>9</v>
      </c>
      <c r="AS273" s="46" t="s">
        <v>59</v>
      </c>
      <c r="AT273" s="46" t="s">
        <v>59</v>
      </c>
      <c r="AU273" s="46" t="s">
        <v>59</v>
      </c>
      <c r="AV273" s="46" t="s">
        <v>9</v>
      </c>
      <c r="AW273" s="46" t="s">
        <v>9</v>
      </c>
      <c r="AX273" s="46" t="s">
        <v>9</v>
      </c>
      <c r="AY273" s="46" t="s">
        <v>59</v>
      </c>
    </row>
    <row r="274" spans="1:51" x14ac:dyDescent="0.5">
      <c r="A274" s="46" t="s">
        <v>918</v>
      </c>
      <c r="B274" s="46" t="s">
        <v>919</v>
      </c>
      <c r="C274" s="46" t="s">
        <v>878</v>
      </c>
      <c r="D274" s="46" t="s">
        <v>55</v>
      </c>
      <c r="E274" s="46" t="s">
        <v>116</v>
      </c>
      <c r="F274" s="46" t="s">
        <v>920</v>
      </c>
      <c r="G274" s="46" t="s">
        <v>9</v>
      </c>
      <c r="H274" s="46" t="s">
        <v>59</v>
      </c>
      <c r="I274" s="46" t="s">
        <v>9</v>
      </c>
      <c r="J274">
        <v>9</v>
      </c>
      <c r="K274" s="46" t="s">
        <v>73</v>
      </c>
      <c r="L274">
        <v>1</v>
      </c>
      <c r="M274">
        <v>69</v>
      </c>
      <c r="N274" s="46" t="s">
        <v>9</v>
      </c>
      <c r="O274" s="46" t="s">
        <v>9</v>
      </c>
      <c r="P274" s="46" t="s">
        <v>59</v>
      </c>
      <c r="S274">
        <v>3</v>
      </c>
      <c r="V274" s="46" t="s">
        <v>9</v>
      </c>
      <c r="X274" s="46" t="s">
        <v>9</v>
      </c>
      <c r="Y274" s="46" t="s">
        <v>9</v>
      </c>
      <c r="AA274" s="46" t="s">
        <v>9</v>
      </c>
      <c r="AB274" s="46" t="s">
        <v>9</v>
      </c>
      <c r="AC274" s="46" t="s">
        <v>9</v>
      </c>
      <c r="AD274" s="46" t="s">
        <v>59</v>
      </c>
      <c r="AE274" s="46" t="s">
        <v>9</v>
      </c>
      <c r="AF274" s="46" t="s">
        <v>9</v>
      </c>
      <c r="AG274" s="46" t="s">
        <v>59</v>
      </c>
      <c r="AH274" s="46" t="s">
        <v>9</v>
      </c>
      <c r="AI274" s="46" t="s">
        <v>59</v>
      </c>
      <c r="AJ274" s="46" t="s">
        <v>59</v>
      </c>
      <c r="AK274" s="46" t="s">
        <v>9</v>
      </c>
      <c r="AL274" s="46" t="s">
        <v>9</v>
      </c>
      <c r="AM274" s="46" t="s">
        <v>59</v>
      </c>
      <c r="AN274" s="46" t="s">
        <v>9</v>
      </c>
      <c r="AO274" s="46" t="s">
        <v>9</v>
      </c>
      <c r="AP274" s="46" t="s">
        <v>59</v>
      </c>
      <c r="AQ274" s="46" t="s">
        <v>9</v>
      </c>
      <c r="AR274" s="46" t="s">
        <v>9</v>
      </c>
      <c r="AS274" s="46" t="s">
        <v>9</v>
      </c>
      <c r="AT274" s="46" t="s">
        <v>59</v>
      </c>
      <c r="AU274" s="46" t="s">
        <v>9</v>
      </c>
      <c r="AV274" s="46" t="s">
        <v>9</v>
      </c>
      <c r="AW274" s="46" t="s">
        <v>9</v>
      </c>
      <c r="AX274" s="46" t="s">
        <v>59</v>
      </c>
      <c r="AY274" s="46" t="s">
        <v>9</v>
      </c>
    </row>
    <row r="275" spans="1:51" x14ac:dyDescent="0.5">
      <c r="A275" s="46" t="s">
        <v>922</v>
      </c>
      <c r="B275" s="46" t="s">
        <v>923</v>
      </c>
      <c r="C275" s="46" t="s">
        <v>878</v>
      </c>
      <c r="D275" s="46" t="s">
        <v>887</v>
      </c>
      <c r="E275" s="46" t="s">
        <v>116</v>
      </c>
      <c r="F275" s="46" t="s">
        <v>1204</v>
      </c>
      <c r="G275" s="46" t="s">
        <v>9</v>
      </c>
      <c r="H275" s="46" t="s">
        <v>9</v>
      </c>
      <c r="I275" s="46" t="s">
        <v>9</v>
      </c>
      <c r="J275">
        <v>6</v>
      </c>
      <c r="K275" s="46" t="s">
        <v>65</v>
      </c>
      <c r="L275">
        <v>3</v>
      </c>
      <c r="M275">
        <v>180</v>
      </c>
      <c r="N275" s="46" t="s">
        <v>9</v>
      </c>
      <c r="O275" s="46" t="s">
        <v>9</v>
      </c>
      <c r="P275" s="46" t="s">
        <v>59</v>
      </c>
      <c r="R275">
        <v>1</v>
      </c>
      <c r="V275" s="46" t="s">
        <v>9</v>
      </c>
      <c r="W275">
        <v>2</v>
      </c>
      <c r="X275" s="46" t="s">
        <v>9</v>
      </c>
      <c r="Y275" s="46" t="s">
        <v>9</v>
      </c>
      <c r="AA275" s="46" t="s">
        <v>9</v>
      </c>
      <c r="AB275" s="46" t="s">
        <v>9</v>
      </c>
      <c r="AC275" s="46" t="s">
        <v>9</v>
      </c>
      <c r="AD275" s="46" t="s">
        <v>59</v>
      </c>
      <c r="AE275" s="46" t="s">
        <v>9</v>
      </c>
      <c r="AF275" s="46" t="s">
        <v>9</v>
      </c>
      <c r="AG275" s="46" t="s">
        <v>9</v>
      </c>
      <c r="AH275" s="46" t="s">
        <v>59</v>
      </c>
      <c r="AI275" s="46" t="s">
        <v>9</v>
      </c>
      <c r="AJ275" s="46" t="s">
        <v>59</v>
      </c>
      <c r="AK275" s="46" t="s">
        <v>59</v>
      </c>
      <c r="AL275" s="46" t="s">
        <v>9</v>
      </c>
      <c r="AM275" s="46" t="s">
        <v>9</v>
      </c>
      <c r="AN275" s="46" t="s">
        <v>9</v>
      </c>
      <c r="AO275" s="46" t="s">
        <v>9</v>
      </c>
      <c r="AP275" s="46" t="s">
        <v>59</v>
      </c>
      <c r="AQ275" s="46" t="s">
        <v>9</v>
      </c>
      <c r="AR275" s="46" t="s">
        <v>59</v>
      </c>
      <c r="AS275" s="46" t="s">
        <v>9</v>
      </c>
      <c r="AT275" s="46" t="s">
        <v>9</v>
      </c>
      <c r="AU275" s="46" t="s">
        <v>9</v>
      </c>
      <c r="AV275" s="46" t="s">
        <v>9</v>
      </c>
      <c r="AW275" s="46" t="s">
        <v>9</v>
      </c>
      <c r="AX275" s="46" t="s">
        <v>59</v>
      </c>
      <c r="AY275" s="46" t="s">
        <v>9</v>
      </c>
    </row>
    <row r="276" spans="1:51" x14ac:dyDescent="0.5">
      <c r="A276" s="46" t="s">
        <v>925</v>
      </c>
      <c r="B276" s="46" t="s">
        <v>926</v>
      </c>
      <c r="C276" s="46" t="s">
        <v>878</v>
      </c>
      <c r="D276" s="46" t="s">
        <v>55</v>
      </c>
      <c r="E276" s="46" t="s">
        <v>104</v>
      </c>
      <c r="F276" s="46" t="s">
        <v>1242</v>
      </c>
      <c r="G276" s="46" t="s">
        <v>59</v>
      </c>
      <c r="H276" s="46" t="s">
        <v>9</v>
      </c>
      <c r="I276" s="46" t="s">
        <v>9</v>
      </c>
      <c r="J276">
        <v>2</v>
      </c>
      <c r="K276" s="46" t="s">
        <v>73</v>
      </c>
      <c r="L276">
        <v>3</v>
      </c>
      <c r="M276">
        <v>87</v>
      </c>
      <c r="N276" s="46" t="s">
        <v>9</v>
      </c>
      <c r="O276" s="46" t="s">
        <v>59</v>
      </c>
      <c r="P276" s="46" t="s">
        <v>9</v>
      </c>
      <c r="U276">
        <v>2</v>
      </c>
      <c r="V276" s="46" t="s">
        <v>9</v>
      </c>
      <c r="X276" s="46" t="s">
        <v>9</v>
      </c>
      <c r="Y276" s="46" t="s">
        <v>9</v>
      </c>
      <c r="AA276" s="46" t="s">
        <v>59</v>
      </c>
      <c r="AB276" s="46" t="s">
        <v>9</v>
      </c>
      <c r="AC276" s="46" t="s">
        <v>9</v>
      </c>
      <c r="AD276" s="46" t="s">
        <v>59</v>
      </c>
      <c r="AE276" s="46" t="s">
        <v>59</v>
      </c>
      <c r="AF276" s="46" t="s">
        <v>9</v>
      </c>
      <c r="AG276" s="46" t="s">
        <v>9</v>
      </c>
      <c r="AH276" s="46" t="s">
        <v>9</v>
      </c>
      <c r="AI276" s="46" t="s">
        <v>9</v>
      </c>
      <c r="AJ276" s="46" t="s">
        <v>9</v>
      </c>
      <c r="AK276" s="46" t="s">
        <v>9</v>
      </c>
      <c r="AL276" s="46" t="s">
        <v>59</v>
      </c>
      <c r="AM276" s="46" t="s">
        <v>9</v>
      </c>
      <c r="AN276" s="46" t="s">
        <v>9</v>
      </c>
      <c r="AO276" s="46" t="s">
        <v>9</v>
      </c>
      <c r="AP276" s="46" t="s">
        <v>59</v>
      </c>
      <c r="AQ276" s="46" t="s">
        <v>9</v>
      </c>
      <c r="AR276" s="46" t="s">
        <v>9</v>
      </c>
      <c r="AS276" s="46" t="s">
        <v>9</v>
      </c>
      <c r="AT276" s="46" t="s">
        <v>59</v>
      </c>
      <c r="AU276" s="46" t="s">
        <v>59</v>
      </c>
      <c r="AV276" s="46" t="s">
        <v>59</v>
      </c>
      <c r="AW276" s="46" t="s">
        <v>9</v>
      </c>
      <c r="AX276" s="46" t="s">
        <v>9</v>
      </c>
      <c r="AY276" s="46" t="s">
        <v>9</v>
      </c>
    </row>
    <row r="277" spans="1:51" x14ac:dyDescent="0.5">
      <c r="A277" s="46" t="s">
        <v>928</v>
      </c>
      <c r="B277" s="46" t="s">
        <v>929</v>
      </c>
      <c r="C277" s="46" t="s">
        <v>878</v>
      </c>
      <c r="D277" s="46" t="s">
        <v>83</v>
      </c>
      <c r="E277" s="46" t="s">
        <v>9</v>
      </c>
      <c r="F277" s="46" t="s">
        <v>930</v>
      </c>
      <c r="G277" s="46" t="s">
        <v>9</v>
      </c>
      <c r="H277" s="46" t="s">
        <v>59</v>
      </c>
      <c r="I277" s="46" t="s">
        <v>9</v>
      </c>
      <c r="J277">
        <v>7</v>
      </c>
      <c r="K277" s="46" t="s">
        <v>58</v>
      </c>
      <c r="L277">
        <v>2</v>
      </c>
      <c r="M277">
        <v>150</v>
      </c>
      <c r="N277" s="46" t="s">
        <v>59</v>
      </c>
      <c r="O277" s="46" t="s">
        <v>9</v>
      </c>
      <c r="P277" s="46" t="s">
        <v>9</v>
      </c>
      <c r="T277">
        <v>3</v>
      </c>
      <c r="V277" s="46" t="s">
        <v>9</v>
      </c>
      <c r="X277" s="46" t="s">
        <v>9</v>
      </c>
      <c r="Y277" s="46" t="s">
        <v>9</v>
      </c>
      <c r="AA277" s="46" t="s">
        <v>59</v>
      </c>
      <c r="AB277" s="46" t="s">
        <v>9</v>
      </c>
      <c r="AC277" s="46" t="s">
        <v>9</v>
      </c>
      <c r="AD277" s="46" t="s">
        <v>9</v>
      </c>
      <c r="AE277" s="46" t="s">
        <v>9</v>
      </c>
      <c r="AF277" s="46" t="s">
        <v>9</v>
      </c>
      <c r="AG277" s="46" t="s">
        <v>59</v>
      </c>
      <c r="AH277" s="46" t="s">
        <v>9</v>
      </c>
      <c r="AI277" s="46" t="s">
        <v>59</v>
      </c>
      <c r="AJ277" s="46" t="s">
        <v>59</v>
      </c>
      <c r="AK277" s="46" t="s">
        <v>9</v>
      </c>
      <c r="AL277" s="46" t="s">
        <v>9</v>
      </c>
      <c r="AM277" s="46" t="s">
        <v>9</v>
      </c>
      <c r="AN277" s="46" t="s">
        <v>9</v>
      </c>
      <c r="AO277" s="46" t="s">
        <v>59</v>
      </c>
      <c r="AP277" s="46" t="s">
        <v>59</v>
      </c>
      <c r="AQ277" s="46" t="s">
        <v>59</v>
      </c>
      <c r="AR277" s="46" t="s">
        <v>9</v>
      </c>
      <c r="AS277" s="46" t="s">
        <v>9</v>
      </c>
      <c r="AT277" s="46" t="s">
        <v>9</v>
      </c>
      <c r="AU277" s="46" t="s">
        <v>9</v>
      </c>
      <c r="AV277" s="46" t="s">
        <v>9</v>
      </c>
      <c r="AW277" s="46" t="s">
        <v>59</v>
      </c>
      <c r="AX277" s="46" t="s">
        <v>9</v>
      </c>
      <c r="AY277" s="46" t="s">
        <v>9</v>
      </c>
    </row>
    <row r="278" spans="1:51" x14ac:dyDescent="0.5">
      <c r="A278" s="46" t="s">
        <v>932</v>
      </c>
      <c r="B278" s="46" t="s">
        <v>1206</v>
      </c>
      <c r="C278" s="46" t="s">
        <v>878</v>
      </c>
      <c r="D278" s="46" t="s">
        <v>55</v>
      </c>
      <c r="E278" s="46" t="s">
        <v>116</v>
      </c>
      <c r="F278" s="46" t="s">
        <v>933</v>
      </c>
      <c r="G278" s="46" t="s">
        <v>9</v>
      </c>
      <c r="H278" s="46" t="s">
        <v>9</v>
      </c>
      <c r="I278" s="46" t="s">
        <v>9</v>
      </c>
      <c r="J278">
        <v>6</v>
      </c>
      <c r="K278" s="46" t="s">
        <v>65</v>
      </c>
      <c r="L278">
        <v>2</v>
      </c>
      <c r="M278">
        <v>215</v>
      </c>
      <c r="N278" s="46" t="s">
        <v>9</v>
      </c>
      <c r="O278" s="46" t="s">
        <v>9</v>
      </c>
      <c r="P278" s="46" t="s">
        <v>59</v>
      </c>
      <c r="Q278">
        <v>1</v>
      </c>
      <c r="R278">
        <v>1</v>
      </c>
      <c r="V278" s="46" t="s">
        <v>9</v>
      </c>
      <c r="W278">
        <v>1</v>
      </c>
      <c r="X278" s="46" t="s">
        <v>9</v>
      </c>
      <c r="Y278" s="46" t="s">
        <v>9</v>
      </c>
      <c r="AA278" s="46" t="s">
        <v>9</v>
      </c>
      <c r="AB278" s="46" t="s">
        <v>9</v>
      </c>
      <c r="AC278" s="46" t="s">
        <v>9</v>
      </c>
      <c r="AD278" s="46" t="s">
        <v>9</v>
      </c>
      <c r="AE278" s="46" t="s">
        <v>9</v>
      </c>
      <c r="AF278" s="46" t="s">
        <v>9</v>
      </c>
      <c r="AG278" s="46" t="s">
        <v>9</v>
      </c>
      <c r="AH278" s="46" t="s">
        <v>59</v>
      </c>
      <c r="AI278" s="46" t="s">
        <v>9</v>
      </c>
      <c r="AJ278" s="46" t="s">
        <v>59</v>
      </c>
      <c r="AK278" s="46" t="s">
        <v>59</v>
      </c>
      <c r="AL278" s="46" t="s">
        <v>9</v>
      </c>
      <c r="AM278" s="46" t="s">
        <v>9</v>
      </c>
      <c r="AN278" s="46" t="s">
        <v>9</v>
      </c>
      <c r="AO278" s="46" t="s">
        <v>9</v>
      </c>
      <c r="AP278" s="46" t="s">
        <v>59</v>
      </c>
      <c r="AQ278" s="46" t="s">
        <v>9</v>
      </c>
      <c r="AR278" s="46" t="s">
        <v>59</v>
      </c>
      <c r="AS278" s="46" t="s">
        <v>9</v>
      </c>
      <c r="AT278" s="46" t="s">
        <v>9</v>
      </c>
      <c r="AU278" s="46" t="s">
        <v>9</v>
      </c>
      <c r="AV278" s="46" t="s">
        <v>9</v>
      </c>
      <c r="AW278" s="46" t="s">
        <v>9</v>
      </c>
      <c r="AX278" s="46" t="s">
        <v>59</v>
      </c>
      <c r="AY278" s="46" t="s">
        <v>9</v>
      </c>
    </row>
    <row r="279" spans="1:51" x14ac:dyDescent="0.5">
      <c r="A279" s="46" t="s">
        <v>935</v>
      </c>
      <c r="B279" s="46" t="s">
        <v>936</v>
      </c>
      <c r="C279" s="46" t="s">
        <v>878</v>
      </c>
      <c r="D279" s="46" t="s">
        <v>55</v>
      </c>
      <c r="E279" s="46" t="s">
        <v>135</v>
      </c>
      <c r="F279" s="46" t="s">
        <v>937</v>
      </c>
      <c r="G279" s="46" t="s">
        <v>59</v>
      </c>
      <c r="H279" s="46" t="s">
        <v>9</v>
      </c>
      <c r="I279" s="46" t="s">
        <v>9</v>
      </c>
      <c r="J279">
        <v>5</v>
      </c>
      <c r="K279" s="46" t="s">
        <v>73</v>
      </c>
      <c r="L279">
        <v>2</v>
      </c>
      <c r="M279">
        <v>102</v>
      </c>
      <c r="N279" s="46" t="s">
        <v>59</v>
      </c>
      <c r="O279" s="46" t="s">
        <v>59</v>
      </c>
      <c r="P279" s="46" t="s">
        <v>59</v>
      </c>
      <c r="Q279">
        <v>1</v>
      </c>
      <c r="U279">
        <v>1</v>
      </c>
      <c r="V279" s="46" t="s">
        <v>9</v>
      </c>
      <c r="X279" s="46" t="s">
        <v>9</v>
      </c>
      <c r="Y279" s="46" t="s">
        <v>9</v>
      </c>
      <c r="AA279" s="46" t="s">
        <v>9</v>
      </c>
      <c r="AB279" s="46" t="s">
        <v>9</v>
      </c>
      <c r="AC279" s="46" t="s">
        <v>9</v>
      </c>
      <c r="AD279" s="46" t="s">
        <v>59</v>
      </c>
      <c r="AE279" s="46" t="s">
        <v>9</v>
      </c>
      <c r="AF279" s="46" t="s">
        <v>59</v>
      </c>
      <c r="AG279" s="46" t="s">
        <v>9</v>
      </c>
      <c r="AH279" s="46" t="s">
        <v>9</v>
      </c>
      <c r="AI279" s="46" t="s">
        <v>59</v>
      </c>
      <c r="AJ279" s="46" t="s">
        <v>9</v>
      </c>
      <c r="AK279" s="46" t="s">
        <v>9</v>
      </c>
      <c r="AL279" s="46" t="s">
        <v>59</v>
      </c>
      <c r="AM279" s="46" t="s">
        <v>9</v>
      </c>
      <c r="AN279" s="46" t="s">
        <v>9</v>
      </c>
      <c r="AO279" s="46" t="s">
        <v>9</v>
      </c>
      <c r="AP279" s="46" t="s">
        <v>59</v>
      </c>
      <c r="AQ279" s="46" t="s">
        <v>9</v>
      </c>
      <c r="AR279" s="46" t="s">
        <v>9</v>
      </c>
      <c r="AS279" s="46" t="s">
        <v>9</v>
      </c>
      <c r="AT279" s="46" t="s">
        <v>59</v>
      </c>
      <c r="AU279" s="46" t="s">
        <v>9</v>
      </c>
      <c r="AV279" s="46" t="s">
        <v>59</v>
      </c>
      <c r="AW279" s="46" t="s">
        <v>9</v>
      </c>
      <c r="AX279" s="46" t="s">
        <v>9</v>
      </c>
      <c r="AY279" s="46" t="s">
        <v>9</v>
      </c>
    </row>
    <row r="280" spans="1:51" x14ac:dyDescent="0.5">
      <c r="A280" s="46" t="s">
        <v>939</v>
      </c>
      <c r="B280" s="46" t="s">
        <v>940</v>
      </c>
      <c r="C280" s="46" t="s">
        <v>878</v>
      </c>
      <c r="D280" s="46" t="s">
        <v>55</v>
      </c>
      <c r="E280" s="46" t="s">
        <v>71</v>
      </c>
      <c r="F280" s="46" t="s">
        <v>941</v>
      </c>
      <c r="G280" s="46" t="s">
        <v>9</v>
      </c>
      <c r="H280" s="46" t="s">
        <v>59</v>
      </c>
      <c r="I280" s="46" t="s">
        <v>9</v>
      </c>
      <c r="J280">
        <v>0</v>
      </c>
      <c r="K280" s="46" t="s">
        <v>58</v>
      </c>
      <c r="L280">
        <v>3</v>
      </c>
      <c r="M280">
        <v>30</v>
      </c>
      <c r="N280" s="46" t="s">
        <v>59</v>
      </c>
      <c r="O280" s="46" t="s">
        <v>59</v>
      </c>
      <c r="P280" s="46" t="s">
        <v>59</v>
      </c>
      <c r="R280">
        <v>1</v>
      </c>
      <c r="V280" s="46" t="s">
        <v>9</v>
      </c>
      <c r="X280" s="46" t="s">
        <v>9</v>
      </c>
      <c r="Y280" s="46" t="s">
        <v>9</v>
      </c>
      <c r="AA280" s="46" t="s">
        <v>9</v>
      </c>
      <c r="AB280" s="46" t="s">
        <v>9</v>
      </c>
      <c r="AC280" s="46" t="s">
        <v>9</v>
      </c>
      <c r="AD280" s="46" t="s">
        <v>9</v>
      </c>
      <c r="AE280" s="46" t="s">
        <v>59</v>
      </c>
      <c r="AF280" s="46" t="s">
        <v>59</v>
      </c>
      <c r="AG280" s="46" t="s">
        <v>59</v>
      </c>
      <c r="AH280" s="46" t="s">
        <v>59</v>
      </c>
      <c r="AI280" s="46" t="s">
        <v>59</v>
      </c>
      <c r="AJ280" s="46" t="s">
        <v>9</v>
      </c>
      <c r="AK280" s="46" t="s">
        <v>9</v>
      </c>
      <c r="AL280" s="46" t="s">
        <v>9</v>
      </c>
      <c r="AM280" s="46" t="s">
        <v>9</v>
      </c>
      <c r="AN280" s="46" t="s">
        <v>9</v>
      </c>
      <c r="AO280" s="46" t="s">
        <v>9</v>
      </c>
      <c r="AP280" s="46" t="s">
        <v>9</v>
      </c>
      <c r="AQ280" s="46" t="s">
        <v>59</v>
      </c>
      <c r="AR280" s="46" t="s">
        <v>9</v>
      </c>
      <c r="AS280" s="46" t="s">
        <v>59</v>
      </c>
      <c r="AT280" s="46" t="s">
        <v>9</v>
      </c>
      <c r="AU280" s="46" t="s">
        <v>9</v>
      </c>
      <c r="AV280" s="46" t="s">
        <v>9</v>
      </c>
      <c r="AW280" s="46" t="s">
        <v>9</v>
      </c>
      <c r="AX280" s="46" t="s">
        <v>9</v>
      </c>
      <c r="AY280" s="46" t="s">
        <v>9</v>
      </c>
    </row>
    <row r="281" spans="1:51" x14ac:dyDescent="0.5">
      <c r="A281" s="46" t="s">
        <v>943</v>
      </c>
      <c r="B281" s="46" t="s">
        <v>944</v>
      </c>
      <c r="C281" s="46" t="s">
        <v>878</v>
      </c>
      <c r="D281" s="46" t="s">
        <v>55</v>
      </c>
      <c r="E281" s="46" t="s">
        <v>135</v>
      </c>
      <c r="F281" s="46" t="s">
        <v>945</v>
      </c>
      <c r="G281" s="46" t="s">
        <v>9</v>
      </c>
      <c r="H281" s="46" t="s">
        <v>59</v>
      </c>
      <c r="I281" s="46" t="s">
        <v>9</v>
      </c>
      <c r="J281">
        <v>2</v>
      </c>
      <c r="K281" s="46" t="s">
        <v>58</v>
      </c>
      <c r="L281">
        <v>5</v>
      </c>
      <c r="M281">
        <v>32</v>
      </c>
      <c r="N281" s="46" t="s">
        <v>59</v>
      </c>
      <c r="O281" s="46" t="s">
        <v>59</v>
      </c>
      <c r="P281" s="46" t="s">
        <v>59</v>
      </c>
      <c r="R281">
        <v>1</v>
      </c>
      <c r="V281" s="46" t="s">
        <v>9</v>
      </c>
      <c r="X281" s="46" t="s">
        <v>9</v>
      </c>
      <c r="Y281" s="46" t="s">
        <v>9</v>
      </c>
      <c r="AA281" s="46" t="s">
        <v>9</v>
      </c>
      <c r="AB281" s="46" t="s">
        <v>9</v>
      </c>
      <c r="AC281" s="46" t="s">
        <v>9</v>
      </c>
      <c r="AD281" s="46" t="s">
        <v>9</v>
      </c>
      <c r="AE281" s="46" t="s">
        <v>59</v>
      </c>
      <c r="AF281" s="46" t="s">
        <v>59</v>
      </c>
      <c r="AG281" s="46" t="s">
        <v>59</v>
      </c>
      <c r="AH281" s="46" t="s">
        <v>59</v>
      </c>
      <c r="AI281" s="46" t="s">
        <v>59</v>
      </c>
      <c r="AJ281" s="46" t="s">
        <v>9</v>
      </c>
      <c r="AK281" s="46" t="s">
        <v>9</v>
      </c>
      <c r="AL281" s="46" t="s">
        <v>9</v>
      </c>
      <c r="AM281" s="46" t="s">
        <v>9</v>
      </c>
      <c r="AN281" s="46" t="s">
        <v>9</v>
      </c>
      <c r="AO281" s="46" t="s">
        <v>9</v>
      </c>
      <c r="AP281" s="46" t="s">
        <v>9</v>
      </c>
      <c r="AQ281" s="46" t="s">
        <v>59</v>
      </c>
      <c r="AR281" s="46" t="s">
        <v>9</v>
      </c>
      <c r="AS281" s="46" t="s">
        <v>9</v>
      </c>
      <c r="AT281" s="46" t="s">
        <v>9</v>
      </c>
      <c r="AU281" s="46" t="s">
        <v>9</v>
      </c>
      <c r="AV281" s="46" t="s">
        <v>9</v>
      </c>
      <c r="AW281" s="46" t="s">
        <v>9</v>
      </c>
      <c r="AX281" s="46" t="s">
        <v>9</v>
      </c>
      <c r="AY281" s="46" t="s">
        <v>9</v>
      </c>
    </row>
    <row r="282" spans="1:51" x14ac:dyDescent="0.5">
      <c r="A282" s="46" t="s">
        <v>947</v>
      </c>
      <c r="B282" s="46" t="s">
        <v>948</v>
      </c>
      <c r="C282" s="46" t="s">
        <v>878</v>
      </c>
      <c r="D282" s="46" t="s">
        <v>55</v>
      </c>
      <c r="E282" s="46" t="s">
        <v>63</v>
      </c>
      <c r="F282" s="46" t="s">
        <v>949</v>
      </c>
      <c r="G282" s="46" t="s">
        <v>9</v>
      </c>
      <c r="H282" s="46" t="s">
        <v>9</v>
      </c>
      <c r="I282" s="46" t="s">
        <v>9</v>
      </c>
      <c r="J282">
        <v>7</v>
      </c>
      <c r="K282" s="46" t="s">
        <v>85</v>
      </c>
      <c r="L282">
        <v>2</v>
      </c>
      <c r="M282">
        <v>22</v>
      </c>
      <c r="N282" s="46" t="s">
        <v>59</v>
      </c>
      <c r="O282" s="46" t="s">
        <v>9</v>
      </c>
      <c r="P282" s="46" t="s">
        <v>9</v>
      </c>
      <c r="Q282">
        <v>1</v>
      </c>
      <c r="T282">
        <v>2</v>
      </c>
      <c r="V282" s="46" t="s">
        <v>9</v>
      </c>
      <c r="X282" s="46" t="s">
        <v>9</v>
      </c>
      <c r="Y282" s="46" t="s">
        <v>9</v>
      </c>
      <c r="AA282" s="46" t="s">
        <v>9</v>
      </c>
      <c r="AB282" s="46" t="s">
        <v>9</v>
      </c>
      <c r="AC282" s="46" t="s">
        <v>9</v>
      </c>
      <c r="AD282" s="46" t="s">
        <v>9</v>
      </c>
      <c r="AE282" s="46" t="s">
        <v>9</v>
      </c>
      <c r="AF282" s="46" t="s">
        <v>9</v>
      </c>
      <c r="AG282" s="46" t="s">
        <v>9</v>
      </c>
      <c r="AH282" s="46" t="s">
        <v>9</v>
      </c>
      <c r="AI282" s="46" t="s">
        <v>9</v>
      </c>
      <c r="AJ282" s="46" t="s">
        <v>59</v>
      </c>
      <c r="AK282" s="46" t="s">
        <v>9</v>
      </c>
      <c r="AL282" s="46" t="s">
        <v>9</v>
      </c>
      <c r="AM282" s="46" t="s">
        <v>9</v>
      </c>
      <c r="AN282" s="46" t="s">
        <v>9</v>
      </c>
      <c r="AO282" s="46" t="s">
        <v>59</v>
      </c>
      <c r="AP282" s="46" t="s">
        <v>9</v>
      </c>
      <c r="AQ282" s="46" t="s">
        <v>9</v>
      </c>
      <c r="AR282" s="46" t="s">
        <v>9</v>
      </c>
      <c r="AS282" s="46" t="s">
        <v>59</v>
      </c>
      <c r="AT282" s="46" t="s">
        <v>9</v>
      </c>
      <c r="AU282" s="46" t="s">
        <v>9</v>
      </c>
      <c r="AV282" s="46" t="s">
        <v>9</v>
      </c>
      <c r="AW282" s="46" t="s">
        <v>59</v>
      </c>
      <c r="AX282" s="46" t="s">
        <v>9</v>
      </c>
      <c r="AY282" s="46" t="s">
        <v>59</v>
      </c>
    </row>
    <row r="283" spans="1:51" x14ac:dyDescent="0.5">
      <c r="A283" s="46" t="s">
        <v>950</v>
      </c>
      <c r="B283" s="46" t="s">
        <v>951</v>
      </c>
      <c r="C283" s="46" t="s">
        <v>878</v>
      </c>
      <c r="D283" s="46" t="s">
        <v>887</v>
      </c>
      <c r="E283" s="46" t="s">
        <v>63</v>
      </c>
      <c r="F283" s="46" t="s">
        <v>952</v>
      </c>
      <c r="G283" s="46" t="s">
        <v>9</v>
      </c>
      <c r="H283" s="46" t="s">
        <v>9</v>
      </c>
      <c r="I283" s="46" t="s">
        <v>9</v>
      </c>
      <c r="J283">
        <v>3</v>
      </c>
      <c r="K283" s="46" t="s">
        <v>73</v>
      </c>
      <c r="L283">
        <v>4</v>
      </c>
      <c r="M283">
        <v>45</v>
      </c>
      <c r="N283" s="46" t="s">
        <v>9</v>
      </c>
      <c r="O283" s="46" t="s">
        <v>59</v>
      </c>
      <c r="P283" s="46" t="s">
        <v>9</v>
      </c>
      <c r="R283">
        <v>1</v>
      </c>
      <c r="V283" s="46" t="s">
        <v>9</v>
      </c>
      <c r="X283" s="46" t="s">
        <v>9</v>
      </c>
      <c r="Y283" s="46" t="s">
        <v>9</v>
      </c>
      <c r="AA283" s="46" t="s">
        <v>59</v>
      </c>
      <c r="AB283" s="46" t="s">
        <v>9</v>
      </c>
      <c r="AC283" s="46" t="s">
        <v>9</v>
      </c>
      <c r="AD283" s="46" t="s">
        <v>9</v>
      </c>
      <c r="AE283" s="46" t="s">
        <v>59</v>
      </c>
      <c r="AF283" s="46" t="s">
        <v>9</v>
      </c>
      <c r="AG283" s="46" t="s">
        <v>9</v>
      </c>
      <c r="AH283" s="46" t="s">
        <v>59</v>
      </c>
      <c r="AI283" s="46" t="s">
        <v>9</v>
      </c>
      <c r="AJ283" s="46" t="s">
        <v>9</v>
      </c>
      <c r="AK283" s="46" t="s">
        <v>9</v>
      </c>
      <c r="AL283" s="46" t="s">
        <v>9</v>
      </c>
      <c r="AM283" s="46" t="s">
        <v>9</v>
      </c>
      <c r="AN283" s="46" t="s">
        <v>9</v>
      </c>
      <c r="AO283" s="46" t="s">
        <v>9</v>
      </c>
      <c r="AP283" s="46" t="s">
        <v>9</v>
      </c>
      <c r="AQ283" s="46" t="s">
        <v>9</v>
      </c>
      <c r="AR283" s="46" t="s">
        <v>9</v>
      </c>
      <c r="AS283" s="46" t="s">
        <v>9</v>
      </c>
      <c r="AT283" s="46" t="s">
        <v>59</v>
      </c>
      <c r="AU283" s="46" t="s">
        <v>59</v>
      </c>
      <c r="AV283" s="46" t="s">
        <v>9</v>
      </c>
      <c r="AW283" s="46" t="s">
        <v>9</v>
      </c>
      <c r="AX283" s="46" t="s">
        <v>9</v>
      </c>
      <c r="AY283" s="46" t="s">
        <v>9</v>
      </c>
    </row>
    <row r="284" spans="1:51" x14ac:dyDescent="0.5">
      <c r="A284" s="46" t="s">
        <v>954</v>
      </c>
      <c r="B284" s="46" t="s">
        <v>955</v>
      </c>
      <c r="C284" s="46" t="s">
        <v>878</v>
      </c>
      <c r="D284" s="46" t="s">
        <v>55</v>
      </c>
      <c r="E284" s="46" t="s">
        <v>104</v>
      </c>
      <c r="F284" s="46" t="s">
        <v>956</v>
      </c>
      <c r="G284" s="46" t="s">
        <v>9</v>
      </c>
      <c r="H284" s="46" t="s">
        <v>59</v>
      </c>
      <c r="I284" s="46" t="s">
        <v>9</v>
      </c>
      <c r="J284">
        <v>4</v>
      </c>
      <c r="K284" s="46" t="s">
        <v>85</v>
      </c>
      <c r="L284">
        <v>2</v>
      </c>
      <c r="M284">
        <v>19</v>
      </c>
      <c r="N284" s="46" t="s">
        <v>9</v>
      </c>
      <c r="O284" s="46" t="s">
        <v>59</v>
      </c>
      <c r="P284" s="46" t="s">
        <v>9</v>
      </c>
      <c r="Q284">
        <v>1</v>
      </c>
      <c r="R284">
        <v>1</v>
      </c>
      <c r="T284">
        <v>1</v>
      </c>
      <c r="V284" s="46" t="s">
        <v>9</v>
      </c>
      <c r="X284" s="46" t="s">
        <v>59</v>
      </c>
      <c r="Y284" s="46" t="s">
        <v>9</v>
      </c>
      <c r="AA284" s="46" t="s">
        <v>9</v>
      </c>
      <c r="AB284" s="46" t="s">
        <v>9</v>
      </c>
      <c r="AC284" s="46" t="s">
        <v>9</v>
      </c>
      <c r="AD284" s="46" t="s">
        <v>59</v>
      </c>
      <c r="AE284" s="46" t="s">
        <v>9</v>
      </c>
      <c r="AF284" s="46" t="s">
        <v>9</v>
      </c>
      <c r="AG284" s="46" t="s">
        <v>59</v>
      </c>
      <c r="AH284" s="46" t="s">
        <v>59</v>
      </c>
      <c r="AI284" s="46" t="s">
        <v>59</v>
      </c>
      <c r="AJ284" s="46" t="s">
        <v>9</v>
      </c>
      <c r="AK284" s="46" t="s">
        <v>9</v>
      </c>
      <c r="AL284" s="46" t="s">
        <v>9</v>
      </c>
      <c r="AM284" s="46" t="s">
        <v>9</v>
      </c>
      <c r="AN284" s="46" t="s">
        <v>9</v>
      </c>
      <c r="AO284" s="46" t="s">
        <v>9</v>
      </c>
      <c r="AP284" s="46" t="s">
        <v>9</v>
      </c>
      <c r="AQ284" s="46" t="s">
        <v>9</v>
      </c>
      <c r="AR284" s="46" t="s">
        <v>9</v>
      </c>
      <c r="AS284" s="46" t="s">
        <v>59</v>
      </c>
      <c r="AT284" s="46" t="s">
        <v>9</v>
      </c>
      <c r="AU284" s="46" t="s">
        <v>59</v>
      </c>
      <c r="AV284" s="46" t="s">
        <v>9</v>
      </c>
      <c r="AW284" s="46" t="s">
        <v>59</v>
      </c>
      <c r="AX284" s="46" t="s">
        <v>9</v>
      </c>
      <c r="AY284" s="46" t="s">
        <v>59</v>
      </c>
    </row>
    <row r="285" spans="1:51" x14ac:dyDescent="0.5">
      <c r="A285" s="46" t="s">
        <v>958</v>
      </c>
      <c r="B285" s="46" t="s">
        <v>959</v>
      </c>
      <c r="C285" s="46" t="s">
        <v>878</v>
      </c>
      <c r="D285" s="46" t="s">
        <v>55</v>
      </c>
      <c r="E285" s="46" t="s">
        <v>10</v>
      </c>
      <c r="F285" s="46" t="s">
        <v>960</v>
      </c>
      <c r="G285" s="46" t="s">
        <v>9</v>
      </c>
      <c r="H285" s="46" t="s">
        <v>9</v>
      </c>
      <c r="I285" s="46" t="s">
        <v>9</v>
      </c>
      <c r="J285">
        <v>4</v>
      </c>
      <c r="K285" s="46" t="s">
        <v>58</v>
      </c>
      <c r="L285">
        <v>3</v>
      </c>
      <c r="M285">
        <v>48</v>
      </c>
      <c r="N285" s="46" t="s">
        <v>59</v>
      </c>
      <c r="O285" s="46" t="s">
        <v>59</v>
      </c>
      <c r="P285" s="46" t="s">
        <v>9</v>
      </c>
      <c r="R285">
        <v>1</v>
      </c>
      <c r="V285" s="46" t="s">
        <v>1243</v>
      </c>
      <c r="X285" s="46" t="s">
        <v>9</v>
      </c>
      <c r="Y285" s="46" t="s">
        <v>9</v>
      </c>
      <c r="AA285" s="46" t="s">
        <v>9</v>
      </c>
      <c r="AB285" s="46" t="s">
        <v>59</v>
      </c>
      <c r="AC285" s="46" t="s">
        <v>9</v>
      </c>
      <c r="AD285" s="46" t="s">
        <v>59</v>
      </c>
      <c r="AE285" s="46" t="s">
        <v>9</v>
      </c>
      <c r="AF285" s="46" t="s">
        <v>59</v>
      </c>
      <c r="AG285" s="46" t="s">
        <v>9</v>
      </c>
      <c r="AH285" s="46" t="s">
        <v>59</v>
      </c>
      <c r="AI285" s="46" t="s">
        <v>9</v>
      </c>
      <c r="AJ285" s="46" t="s">
        <v>59</v>
      </c>
      <c r="AK285" s="46" t="s">
        <v>9</v>
      </c>
      <c r="AL285" s="46" t="s">
        <v>9</v>
      </c>
      <c r="AM285" s="46" t="s">
        <v>9</v>
      </c>
      <c r="AN285" s="46" t="s">
        <v>9</v>
      </c>
      <c r="AO285" s="46" t="s">
        <v>9</v>
      </c>
      <c r="AP285" s="46" t="s">
        <v>9</v>
      </c>
      <c r="AQ285" s="46" t="s">
        <v>59</v>
      </c>
      <c r="AR285" s="46" t="s">
        <v>9</v>
      </c>
      <c r="AS285" s="46" t="s">
        <v>9</v>
      </c>
      <c r="AT285" s="46" t="s">
        <v>9</v>
      </c>
      <c r="AU285" s="46" t="s">
        <v>9</v>
      </c>
      <c r="AV285" s="46" t="s">
        <v>9</v>
      </c>
      <c r="AW285" s="46" t="s">
        <v>9</v>
      </c>
      <c r="AX285" s="46" t="s">
        <v>9</v>
      </c>
      <c r="AY285" s="46" t="s">
        <v>9</v>
      </c>
    </row>
    <row r="286" spans="1:51" x14ac:dyDescent="0.5">
      <c r="A286" s="46" t="s">
        <v>962</v>
      </c>
      <c r="B286" s="46" t="s">
        <v>963</v>
      </c>
      <c r="C286" s="46" t="s">
        <v>878</v>
      </c>
      <c r="D286" s="46" t="s">
        <v>55</v>
      </c>
      <c r="E286" s="46" t="s">
        <v>104</v>
      </c>
      <c r="F286" s="46" t="s">
        <v>1208</v>
      </c>
      <c r="G286" s="46" t="s">
        <v>9</v>
      </c>
      <c r="H286" s="46" t="s">
        <v>9</v>
      </c>
      <c r="I286" s="46" t="s">
        <v>9</v>
      </c>
      <c r="J286">
        <v>5</v>
      </c>
      <c r="K286" s="46" t="s">
        <v>85</v>
      </c>
      <c r="L286">
        <v>2</v>
      </c>
      <c r="M286">
        <v>30</v>
      </c>
      <c r="N286" s="46" t="s">
        <v>59</v>
      </c>
      <c r="O286" s="46" t="s">
        <v>9</v>
      </c>
      <c r="P286" s="46" t="s">
        <v>9</v>
      </c>
      <c r="Q286">
        <v>1</v>
      </c>
      <c r="R286">
        <v>1</v>
      </c>
      <c r="V286" s="46" t="s">
        <v>9</v>
      </c>
      <c r="X286" s="46" t="s">
        <v>9</v>
      </c>
      <c r="Y286" s="46" t="s">
        <v>9</v>
      </c>
      <c r="AA286" s="46" t="s">
        <v>9</v>
      </c>
      <c r="AB286" s="46" t="s">
        <v>59</v>
      </c>
      <c r="AC286" s="46" t="s">
        <v>9</v>
      </c>
      <c r="AD286" s="46" t="s">
        <v>9</v>
      </c>
      <c r="AE286" s="46" t="s">
        <v>9</v>
      </c>
      <c r="AF286" s="46" t="s">
        <v>9</v>
      </c>
      <c r="AG286" s="46" t="s">
        <v>9</v>
      </c>
      <c r="AH286" s="46" t="s">
        <v>59</v>
      </c>
      <c r="AI286" s="46" t="s">
        <v>9</v>
      </c>
      <c r="AJ286" s="46" t="s">
        <v>9</v>
      </c>
      <c r="AK286" s="46" t="s">
        <v>9</v>
      </c>
      <c r="AL286" s="46" t="s">
        <v>9</v>
      </c>
      <c r="AM286" s="46" t="s">
        <v>9</v>
      </c>
      <c r="AN286" s="46" t="s">
        <v>9</v>
      </c>
      <c r="AO286" s="46" t="s">
        <v>59</v>
      </c>
      <c r="AP286" s="46" t="s">
        <v>9</v>
      </c>
      <c r="AQ286" s="46" t="s">
        <v>9</v>
      </c>
      <c r="AR286" s="46" t="s">
        <v>9</v>
      </c>
      <c r="AS286" s="46" t="s">
        <v>59</v>
      </c>
      <c r="AT286" s="46" t="s">
        <v>9</v>
      </c>
      <c r="AU286" s="46" t="s">
        <v>9</v>
      </c>
      <c r="AV286" s="46" t="s">
        <v>9</v>
      </c>
      <c r="AW286" s="46" t="s">
        <v>9</v>
      </c>
      <c r="AX286" s="46" t="s">
        <v>9</v>
      </c>
      <c r="AY286" s="46" t="s">
        <v>59</v>
      </c>
    </row>
    <row r="287" spans="1:51" x14ac:dyDescent="0.5">
      <c r="A287" s="46" t="s">
        <v>964</v>
      </c>
      <c r="B287" s="46" t="s">
        <v>965</v>
      </c>
      <c r="C287" s="46" t="s">
        <v>878</v>
      </c>
      <c r="D287" s="46" t="s">
        <v>55</v>
      </c>
      <c r="E287" s="46" t="s">
        <v>104</v>
      </c>
      <c r="F287" s="46" t="s">
        <v>966</v>
      </c>
      <c r="G287" s="46" t="s">
        <v>9</v>
      </c>
      <c r="H287" s="46" t="s">
        <v>9</v>
      </c>
      <c r="I287" s="46" t="s">
        <v>9</v>
      </c>
      <c r="J287">
        <v>4</v>
      </c>
      <c r="K287" s="46" t="s">
        <v>65</v>
      </c>
      <c r="L287">
        <v>6</v>
      </c>
      <c r="N287" s="46" t="s">
        <v>59</v>
      </c>
      <c r="O287" s="46" t="s">
        <v>59</v>
      </c>
      <c r="P287" s="46" t="s">
        <v>59</v>
      </c>
      <c r="Q287">
        <v>1</v>
      </c>
      <c r="R287">
        <v>1</v>
      </c>
      <c r="T287">
        <v>1</v>
      </c>
      <c r="V287" s="46" t="s">
        <v>9</v>
      </c>
      <c r="X287" s="46" t="s">
        <v>9</v>
      </c>
      <c r="Y287" s="46" t="s">
        <v>9</v>
      </c>
      <c r="AA287" s="46" t="s">
        <v>9</v>
      </c>
      <c r="AB287" s="46" t="s">
        <v>9</v>
      </c>
      <c r="AC287" s="46" t="s">
        <v>9</v>
      </c>
      <c r="AD287" s="46" t="s">
        <v>9</v>
      </c>
      <c r="AE287" s="46" t="s">
        <v>9</v>
      </c>
      <c r="AF287" s="46" t="s">
        <v>59</v>
      </c>
      <c r="AG287" s="46" t="s">
        <v>9</v>
      </c>
      <c r="AH287" s="46" t="s">
        <v>59</v>
      </c>
      <c r="AI287" s="46" t="s">
        <v>9</v>
      </c>
      <c r="AJ287" s="46" t="s">
        <v>59</v>
      </c>
      <c r="AK287" s="46" t="s">
        <v>59</v>
      </c>
      <c r="AL287" s="46" t="s">
        <v>9</v>
      </c>
      <c r="AM287" s="46" t="s">
        <v>9</v>
      </c>
      <c r="AN287" s="46" t="s">
        <v>9</v>
      </c>
      <c r="AO287" s="46" t="s">
        <v>9</v>
      </c>
      <c r="AP287" s="46" t="s">
        <v>59</v>
      </c>
      <c r="AQ287" s="46" t="s">
        <v>9</v>
      </c>
      <c r="AR287" s="46" t="s">
        <v>9</v>
      </c>
      <c r="AS287" s="46" t="s">
        <v>9</v>
      </c>
      <c r="AT287" s="46" t="s">
        <v>9</v>
      </c>
      <c r="AU287" s="46" t="s">
        <v>9</v>
      </c>
      <c r="AV287" s="46" t="s">
        <v>9</v>
      </c>
      <c r="AW287" s="46" t="s">
        <v>59</v>
      </c>
      <c r="AX287" s="46" t="s">
        <v>9</v>
      </c>
      <c r="AY287" s="46" t="s">
        <v>9</v>
      </c>
    </row>
    <row r="288" spans="1:51" x14ac:dyDescent="0.5">
      <c r="A288" s="46" t="s">
        <v>968</v>
      </c>
      <c r="B288" s="46" t="s">
        <v>969</v>
      </c>
      <c r="C288" s="46" t="s">
        <v>878</v>
      </c>
      <c r="D288" s="46" t="s">
        <v>55</v>
      </c>
      <c r="E288" s="46" t="s">
        <v>167</v>
      </c>
      <c r="F288" s="46" t="s">
        <v>1209</v>
      </c>
      <c r="G288" s="46" t="s">
        <v>9</v>
      </c>
      <c r="H288" s="46" t="s">
        <v>59</v>
      </c>
      <c r="I288" s="46" t="s">
        <v>9</v>
      </c>
      <c r="J288">
        <v>5</v>
      </c>
      <c r="K288" s="46" t="s">
        <v>58</v>
      </c>
      <c r="L288">
        <v>2</v>
      </c>
      <c r="M288">
        <v>75</v>
      </c>
      <c r="N288" s="46" t="s">
        <v>59</v>
      </c>
      <c r="O288" s="46" t="s">
        <v>59</v>
      </c>
      <c r="P288" s="46" t="s">
        <v>9</v>
      </c>
      <c r="R288">
        <v>3</v>
      </c>
      <c r="V288" s="46" t="s">
        <v>9</v>
      </c>
      <c r="X288" s="46" t="s">
        <v>9</v>
      </c>
      <c r="Y288" s="46" t="s">
        <v>9</v>
      </c>
      <c r="AA288" s="46" t="s">
        <v>9</v>
      </c>
      <c r="AB288" s="46" t="s">
        <v>9</v>
      </c>
      <c r="AC288" s="46" t="s">
        <v>9</v>
      </c>
      <c r="AD288" s="46" t="s">
        <v>9</v>
      </c>
      <c r="AE288" s="46" t="s">
        <v>9</v>
      </c>
      <c r="AF288" s="46" t="s">
        <v>59</v>
      </c>
      <c r="AG288" s="46" t="s">
        <v>59</v>
      </c>
      <c r="AH288" s="46" t="s">
        <v>59</v>
      </c>
      <c r="AI288" s="46" t="s">
        <v>59</v>
      </c>
      <c r="AJ288" s="46" t="s">
        <v>59</v>
      </c>
      <c r="AK288" s="46" t="s">
        <v>9</v>
      </c>
      <c r="AL288" s="46" t="s">
        <v>9</v>
      </c>
      <c r="AM288" s="46" t="s">
        <v>9</v>
      </c>
      <c r="AN288" s="46" t="s">
        <v>9</v>
      </c>
      <c r="AO288" s="46" t="s">
        <v>9</v>
      </c>
      <c r="AP288" s="46" t="s">
        <v>59</v>
      </c>
      <c r="AQ288" s="46" t="s">
        <v>59</v>
      </c>
      <c r="AR288" s="46" t="s">
        <v>9</v>
      </c>
      <c r="AS288" s="46" t="s">
        <v>9</v>
      </c>
      <c r="AT288" s="46" t="s">
        <v>9</v>
      </c>
      <c r="AU288" s="46" t="s">
        <v>9</v>
      </c>
      <c r="AV288" s="46" t="s">
        <v>9</v>
      </c>
      <c r="AW288" s="46" t="s">
        <v>9</v>
      </c>
      <c r="AX288" s="46" t="s">
        <v>9</v>
      </c>
      <c r="AY288" s="46" t="s">
        <v>9</v>
      </c>
    </row>
    <row r="289" spans="1:51" x14ac:dyDescent="0.5">
      <c r="A289" s="46" t="s">
        <v>970</v>
      </c>
      <c r="B289" s="46" t="s">
        <v>971</v>
      </c>
      <c r="C289" s="46" t="s">
        <v>878</v>
      </c>
      <c r="D289" s="46" t="s">
        <v>83</v>
      </c>
      <c r="E289" s="46" t="s">
        <v>9</v>
      </c>
      <c r="F289" s="46" t="s">
        <v>972</v>
      </c>
      <c r="G289" s="46" t="s">
        <v>9</v>
      </c>
      <c r="H289" s="46" t="s">
        <v>9</v>
      </c>
      <c r="I289" s="46" t="s">
        <v>9</v>
      </c>
      <c r="J289">
        <v>1</v>
      </c>
      <c r="K289" s="46" t="s">
        <v>97</v>
      </c>
      <c r="L289">
        <v>3</v>
      </c>
      <c r="M289">
        <v>15</v>
      </c>
      <c r="N289" s="46" t="s">
        <v>9</v>
      </c>
      <c r="O289" s="46" t="s">
        <v>59</v>
      </c>
      <c r="P289" s="46" t="s">
        <v>9</v>
      </c>
      <c r="Q289">
        <v>1</v>
      </c>
      <c r="V289" s="46" t="s">
        <v>9</v>
      </c>
      <c r="X289" s="46" t="s">
        <v>9</v>
      </c>
      <c r="Y289" s="46" t="s">
        <v>9</v>
      </c>
      <c r="AA289" s="46" t="s">
        <v>59</v>
      </c>
      <c r="AB289" s="46" t="s">
        <v>9</v>
      </c>
      <c r="AC289" s="46" t="s">
        <v>9</v>
      </c>
      <c r="AD289" s="46" t="s">
        <v>59</v>
      </c>
      <c r="AE289" s="46" t="s">
        <v>59</v>
      </c>
      <c r="AF289" s="46" t="s">
        <v>9</v>
      </c>
      <c r="AG289" s="46" t="s">
        <v>9</v>
      </c>
      <c r="AH289" s="46" t="s">
        <v>9</v>
      </c>
      <c r="AI289" s="46" t="s">
        <v>9</v>
      </c>
      <c r="AJ289" s="46" t="s">
        <v>9</v>
      </c>
      <c r="AK289" s="46" t="s">
        <v>59</v>
      </c>
      <c r="AL289" s="46" t="s">
        <v>9</v>
      </c>
      <c r="AM289" s="46" t="s">
        <v>9</v>
      </c>
      <c r="AN289" s="46" t="s">
        <v>59</v>
      </c>
      <c r="AO289" s="46" t="s">
        <v>9</v>
      </c>
      <c r="AP289" s="46" t="s">
        <v>9</v>
      </c>
      <c r="AQ289" s="46" t="s">
        <v>59</v>
      </c>
      <c r="AR289" s="46" t="s">
        <v>9</v>
      </c>
      <c r="AS289" s="46" t="s">
        <v>59</v>
      </c>
      <c r="AT289" s="46" t="s">
        <v>59</v>
      </c>
      <c r="AU289" s="46" t="s">
        <v>59</v>
      </c>
      <c r="AV289" s="46" t="s">
        <v>9</v>
      </c>
      <c r="AW289" s="46" t="s">
        <v>9</v>
      </c>
      <c r="AX289" s="46" t="s">
        <v>9</v>
      </c>
      <c r="AY289" s="46" t="s">
        <v>59</v>
      </c>
    </row>
    <row r="290" spans="1:51" x14ac:dyDescent="0.5">
      <c r="A290" s="46" t="s">
        <v>974</v>
      </c>
      <c r="B290" s="46" t="s">
        <v>975</v>
      </c>
      <c r="C290" s="46" t="s">
        <v>878</v>
      </c>
      <c r="D290" s="46" t="s">
        <v>887</v>
      </c>
      <c r="E290" s="46" t="s">
        <v>10</v>
      </c>
      <c r="F290" s="46" t="s">
        <v>976</v>
      </c>
      <c r="G290" s="46" t="s">
        <v>9</v>
      </c>
      <c r="H290" s="46" t="s">
        <v>9</v>
      </c>
      <c r="I290" s="46" t="s">
        <v>9</v>
      </c>
      <c r="J290">
        <v>3</v>
      </c>
      <c r="K290" s="46" t="s">
        <v>58</v>
      </c>
      <c r="L290">
        <v>3</v>
      </c>
      <c r="M290">
        <v>14</v>
      </c>
      <c r="N290" s="46" t="s">
        <v>59</v>
      </c>
      <c r="O290" s="46" t="s">
        <v>59</v>
      </c>
      <c r="P290" s="46" t="s">
        <v>59</v>
      </c>
      <c r="R290">
        <v>1</v>
      </c>
      <c r="V290" s="46" t="s">
        <v>9</v>
      </c>
      <c r="X290" s="46" t="s">
        <v>9</v>
      </c>
      <c r="Y290" s="46" t="s">
        <v>9</v>
      </c>
      <c r="AA290" s="46" t="s">
        <v>9</v>
      </c>
      <c r="AB290" s="46" t="s">
        <v>9</v>
      </c>
      <c r="AC290" s="46" t="s">
        <v>9</v>
      </c>
      <c r="AD290" s="46" t="s">
        <v>9</v>
      </c>
      <c r="AE290" s="46" t="s">
        <v>59</v>
      </c>
      <c r="AF290" s="46" t="s">
        <v>59</v>
      </c>
      <c r="AG290" s="46" t="s">
        <v>9</v>
      </c>
      <c r="AH290" s="46" t="s">
        <v>59</v>
      </c>
      <c r="AI290" s="46" t="s">
        <v>9</v>
      </c>
      <c r="AJ290" s="46" t="s">
        <v>9</v>
      </c>
      <c r="AK290" s="46" t="s">
        <v>9</v>
      </c>
      <c r="AL290" s="46" t="s">
        <v>9</v>
      </c>
      <c r="AM290" s="46" t="s">
        <v>9</v>
      </c>
      <c r="AN290" s="46" t="s">
        <v>9</v>
      </c>
      <c r="AO290" s="46" t="s">
        <v>9</v>
      </c>
      <c r="AP290" s="46" t="s">
        <v>9</v>
      </c>
      <c r="AQ290" s="46" t="s">
        <v>59</v>
      </c>
      <c r="AR290" s="46" t="s">
        <v>9</v>
      </c>
      <c r="AS290" s="46" t="s">
        <v>59</v>
      </c>
      <c r="AT290" s="46" t="s">
        <v>9</v>
      </c>
      <c r="AU290" s="46" t="s">
        <v>9</v>
      </c>
      <c r="AV290" s="46" t="s">
        <v>9</v>
      </c>
      <c r="AW290" s="46" t="s">
        <v>9</v>
      </c>
      <c r="AX290" s="46" t="s">
        <v>9</v>
      </c>
      <c r="AY290" s="46" t="s">
        <v>9</v>
      </c>
    </row>
    <row r="291" spans="1:51" x14ac:dyDescent="0.5">
      <c r="A291" s="46" t="s">
        <v>978</v>
      </c>
      <c r="B291" s="46" t="s">
        <v>979</v>
      </c>
      <c r="C291" s="46" t="s">
        <v>878</v>
      </c>
      <c r="D291" s="46" t="s">
        <v>55</v>
      </c>
      <c r="E291" s="46" t="s">
        <v>104</v>
      </c>
      <c r="F291" s="46" t="s">
        <v>980</v>
      </c>
      <c r="G291" s="46" t="s">
        <v>9</v>
      </c>
      <c r="H291" s="46" t="s">
        <v>9</v>
      </c>
      <c r="I291" s="46" t="s">
        <v>9</v>
      </c>
      <c r="J291">
        <v>4</v>
      </c>
      <c r="K291" s="46" t="s">
        <v>58</v>
      </c>
      <c r="L291">
        <v>4</v>
      </c>
      <c r="M291">
        <v>54</v>
      </c>
      <c r="N291" s="46" t="s">
        <v>9</v>
      </c>
      <c r="O291" s="46" t="s">
        <v>9</v>
      </c>
      <c r="P291" s="46" t="s">
        <v>59</v>
      </c>
      <c r="R291">
        <v>2</v>
      </c>
      <c r="V291" s="46" t="s">
        <v>9</v>
      </c>
      <c r="X291" s="46" t="s">
        <v>9</v>
      </c>
      <c r="Y291" s="46" t="s">
        <v>9</v>
      </c>
      <c r="AA291" s="46" t="s">
        <v>9</v>
      </c>
      <c r="AB291" s="46" t="s">
        <v>9</v>
      </c>
      <c r="AC291" s="46" t="s">
        <v>9</v>
      </c>
      <c r="AD291" s="46" t="s">
        <v>59</v>
      </c>
      <c r="AE291" s="46" t="s">
        <v>9</v>
      </c>
      <c r="AF291" s="46" t="s">
        <v>9</v>
      </c>
      <c r="AG291" s="46" t="s">
        <v>9</v>
      </c>
      <c r="AH291" s="46" t="s">
        <v>59</v>
      </c>
      <c r="AI291" s="46" t="s">
        <v>9</v>
      </c>
      <c r="AJ291" s="46" t="s">
        <v>9</v>
      </c>
      <c r="AK291" s="46" t="s">
        <v>9</v>
      </c>
      <c r="AL291" s="46" t="s">
        <v>9</v>
      </c>
      <c r="AM291" s="46" t="s">
        <v>9</v>
      </c>
      <c r="AN291" s="46" t="s">
        <v>9</v>
      </c>
      <c r="AO291" s="46" t="s">
        <v>9</v>
      </c>
      <c r="AP291" s="46" t="s">
        <v>9</v>
      </c>
      <c r="AQ291" s="46" t="s">
        <v>59</v>
      </c>
      <c r="AR291" s="46" t="s">
        <v>9</v>
      </c>
      <c r="AS291" s="46" t="s">
        <v>9</v>
      </c>
      <c r="AT291" s="46" t="s">
        <v>9</v>
      </c>
      <c r="AU291" s="46" t="s">
        <v>9</v>
      </c>
      <c r="AV291" s="46" t="s">
        <v>9</v>
      </c>
      <c r="AW291" s="46" t="s">
        <v>9</v>
      </c>
      <c r="AX291" s="46" t="s">
        <v>59</v>
      </c>
      <c r="AY291" s="46" t="s">
        <v>9</v>
      </c>
    </row>
    <row r="292" spans="1:51" x14ac:dyDescent="0.5">
      <c r="A292" s="46" t="s">
        <v>982</v>
      </c>
      <c r="B292" s="46" t="s">
        <v>983</v>
      </c>
      <c r="C292" s="46" t="s">
        <v>878</v>
      </c>
      <c r="D292" s="46" t="s">
        <v>55</v>
      </c>
      <c r="E292" s="46" t="s">
        <v>167</v>
      </c>
      <c r="F292" s="46" t="s">
        <v>1210</v>
      </c>
      <c r="G292" s="46" t="s">
        <v>59</v>
      </c>
      <c r="H292" s="46" t="s">
        <v>9</v>
      </c>
      <c r="I292" s="46" t="s">
        <v>9</v>
      </c>
      <c r="J292">
        <v>5</v>
      </c>
      <c r="K292" s="46" t="s">
        <v>85</v>
      </c>
      <c r="L292">
        <v>2</v>
      </c>
      <c r="M292">
        <v>40</v>
      </c>
      <c r="N292" s="46" t="s">
        <v>59</v>
      </c>
      <c r="O292" s="46" t="s">
        <v>59</v>
      </c>
      <c r="P292" s="46" t="s">
        <v>59</v>
      </c>
      <c r="Q292">
        <v>1</v>
      </c>
      <c r="U292">
        <v>1</v>
      </c>
      <c r="V292" s="46" t="s">
        <v>9</v>
      </c>
      <c r="W292">
        <v>1</v>
      </c>
      <c r="X292" s="46" t="s">
        <v>9</v>
      </c>
      <c r="Y292" s="46" t="s">
        <v>9</v>
      </c>
      <c r="AA292" s="46" t="s">
        <v>9</v>
      </c>
      <c r="AB292" s="46" t="s">
        <v>9</v>
      </c>
      <c r="AC292" s="46" t="s">
        <v>9</v>
      </c>
      <c r="AD292" s="46" t="s">
        <v>59</v>
      </c>
      <c r="AE292" s="46" t="s">
        <v>9</v>
      </c>
      <c r="AF292" s="46" t="s">
        <v>59</v>
      </c>
      <c r="AG292" s="46" t="s">
        <v>9</v>
      </c>
      <c r="AH292" s="46" t="s">
        <v>9</v>
      </c>
      <c r="AI292" s="46" t="s">
        <v>59</v>
      </c>
      <c r="AJ292" s="46" t="s">
        <v>59</v>
      </c>
      <c r="AK292" s="46" t="s">
        <v>9</v>
      </c>
      <c r="AL292" s="46" t="s">
        <v>59</v>
      </c>
      <c r="AM292" s="46" t="s">
        <v>9</v>
      </c>
      <c r="AN292" s="46" t="s">
        <v>9</v>
      </c>
      <c r="AO292" s="46" t="s">
        <v>9</v>
      </c>
      <c r="AP292" s="46" t="s">
        <v>9</v>
      </c>
      <c r="AQ292" s="46" t="s">
        <v>9</v>
      </c>
      <c r="AR292" s="46" t="s">
        <v>59</v>
      </c>
      <c r="AS292" s="46" t="s">
        <v>9</v>
      </c>
      <c r="AT292" s="46" t="s">
        <v>9</v>
      </c>
      <c r="AU292" s="46" t="s">
        <v>9</v>
      </c>
      <c r="AV292" s="46" t="s">
        <v>59</v>
      </c>
      <c r="AW292" s="46" t="s">
        <v>9</v>
      </c>
      <c r="AX292" s="46" t="s">
        <v>9</v>
      </c>
      <c r="AY292" s="46" t="s">
        <v>59</v>
      </c>
    </row>
    <row r="293" spans="1:51" x14ac:dyDescent="0.5">
      <c r="A293" s="46" t="s">
        <v>985</v>
      </c>
      <c r="B293" s="46" t="s">
        <v>986</v>
      </c>
      <c r="C293" s="46" t="s">
        <v>878</v>
      </c>
      <c r="D293" s="46" t="s">
        <v>55</v>
      </c>
      <c r="E293" s="46" t="s">
        <v>63</v>
      </c>
      <c r="F293" s="46" t="s">
        <v>987</v>
      </c>
      <c r="G293" s="46" t="s">
        <v>59</v>
      </c>
      <c r="H293" s="46" t="s">
        <v>9</v>
      </c>
      <c r="I293" s="46" t="s">
        <v>9</v>
      </c>
      <c r="J293">
        <v>2</v>
      </c>
      <c r="K293" s="46" t="s">
        <v>85</v>
      </c>
      <c r="L293">
        <v>3</v>
      </c>
      <c r="M293">
        <v>26</v>
      </c>
      <c r="N293" s="46" t="s">
        <v>59</v>
      </c>
      <c r="O293" s="46" t="s">
        <v>9</v>
      </c>
      <c r="P293" s="46" t="s">
        <v>9</v>
      </c>
      <c r="Q293">
        <v>1</v>
      </c>
      <c r="V293" s="46" t="s">
        <v>902</v>
      </c>
      <c r="X293" s="46" t="s">
        <v>59</v>
      </c>
      <c r="Y293" s="46" t="s">
        <v>9</v>
      </c>
      <c r="AA293" s="46" t="s">
        <v>9</v>
      </c>
      <c r="AB293" s="46" t="s">
        <v>9</v>
      </c>
      <c r="AC293" s="46" t="s">
        <v>9</v>
      </c>
      <c r="AD293" s="46" t="s">
        <v>59</v>
      </c>
      <c r="AE293" s="46" t="s">
        <v>59</v>
      </c>
      <c r="AF293" s="46" t="s">
        <v>9</v>
      </c>
      <c r="AG293" s="46" t="s">
        <v>9</v>
      </c>
      <c r="AH293" s="46" t="s">
        <v>9</v>
      </c>
      <c r="AI293" s="46" t="s">
        <v>9</v>
      </c>
      <c r="AJ293" s="46" t="s">
        <v>9</v>
      </c>
      <c r="AK293" s="46" t="s">
        <v>9</v>
      </c>
      <c r="AL293" s="46" t="s">
        <v>59</v>
      </c>
      <c r="AM293" s="46" t="s">
        <v>9</v>
      </c>
      <c r="AN293" s="46" t="s">
        <v>59</v>
      </c>
      <c r="AO293" s="46" t="s">
        <v>59</v>
      </c>
      <c r="AP293" s="46" t="s">
        <v>9</v>
      </c>
      <c r="AQ293" s="46" t="s">
        <v>9</v>
      </c>
      <c r="AR293" s="46" t="s">
        <v>9</v>
      </c>
      <c r="AS293" s="46" t="s">
        <v>59</v>
      </c>
      <c r="AT293" s="46" t="s">
        <v>9</v>
      </c>
      <c r="AU293" s="46" t="s">
        <v>9</v>
      </c>
      <c r="AV293" s="46" t="s">
        <v>9</v>
      </c>
      <c r="AW293" s="46" t="s">
        <v>9</v>
      </c>
      <c r="AX293" s="46" t="s">
        <v>9</v>
      </c>
      <c r="AY293" s="46" t="s">
        <v>59</v>
      </c>
    </row>
    <row r="294" spans="1:51" x14ac:dyDescent="0.5">
      <c r="A294" s="46" t="s">
        <v>989</v>
      </c>
      <c r="B294" s="46" t="s">
        <v>990</v>
      </c>
      <c r="C294" s="46" t="s">
        <v>878</v>
      </c>
      <c r="D294" s="46" t="s">
        <v>55</v>
      </c>
      <c r="E294" s="46" t="s">
        <v>116</v>
      </c>
      <c r="F294" s="46" t="s">
        <v>991</v>
      </c>
      <c r="G294" s="46" t="s">
        <v>9</v>
      </c>
      <c r="H294" s="46" t="s">
        <v>59</v>
      </c>
      <c r="I294" s="46" t="s">
        <v>9</v>
      </c>
      <c r="J294">
        <v>2</v>
      </c>
      <c r="K294" s="46" t="s">
        <v>65</v>
      </c>
      <c r="L294">
        <v>5</v>
      </c>
      <c r="M294">
        <v>64</v>
      </c>
      <c r="N294" s="46" t="s">
        <v>9</v>
      </c>
      <c r="O294" s="46" t="s">
        <v>9</v>
      </c>
      <c r="P294" s="46" t="s">
        <v>59</v>
      </c>
      <c r="Q294">
        <v>1</v>
      </c>
      <c r="R294">
        <v>1</v>
      </c>
      <c r="V294" s="46" t="s">
        <v>9</v>
      </c>
      <c r="X294" s="46" t="s">
        <v>9</v>
      </c>
      <c r="Y294" s="46" t="s">
        <v>9</v>
      </c>
      <c r="AA294" s="46" t="s">
        <v>9</v>
      </c>
      <c r="AB294" s="46" t="s">
        <v>9</v>
      </c>
      <c r="AC294" s="46" t="s">
        <v>9</v>
      </c>
      <c r="AD294" s="46" t="s">
        <v>59</v>
      </c>
      <c r="AE294" s="46" t="s">
        <v>59</v>
      </c>
      <c r="AF294" s="46" t="s">
        <v>9</v>
      </c>
      <c r="AG294" s="46" t="s">
        <v>59</v>
      </c>
      <c r="AH294" s="46" t="s">
        <v>59</v>
      </c>
      <c r="AI294" s="46" t="s">
        <v>59</v>
      </c>
      <c r="AJ294" s="46" t="s">
        <v>9</v>
      </c>
      <c r="AK294" s="46" t="s">
        <v>59</v>
      </c>
      <c r="AL294" s="46" t="s">
        <v>9</v>
      </c>
      <c r="AM294" s="46" t="s">
        <v>9</v>
      </c>
      <c r="AN294" s="46" t="s">
        <v>9</v>
      </c>
      <c r="AO294" s="46" t="s">
        <v>9</v>
      </c>
      <c r="AP294" s="46" t="s">
        <v>9</v>
      </c>
      <c r="AQ294" s="46" t="s">
        <v>9</v>
      </c>
      <c r="AR294" s="46" t="s">
        <v>9</v>
      </c>
      <c r="AS294" s="46" t="s">
        <v>9</v>
      </c>
      <c r="AT294" s="46" t="s">
        <v>9</v>
      </c>
      <c r="AU294" s="46" t="s">
        <v>9</v>
      </c>
      <c r="AV294" s="46" t="s">
        <v>9</v>
      </c>
      <c r="AW294" s="46" t="s">
        <v>9</v>
      </c>
      <c r="AX294" s="46" t="s">
        <v>59</v>
      </c>
      <c r="AY294" s="46" t="s">
        <v>9</v>
      </c>
    </row>
    <row r="295" spans="1:51" x14ac:dyDescent="0.5">
      <c r="A295" s="46" t="s">
        <v>993</v>
      </c>
      <c r="B295" s="46" t="s">
        <v>994</v>
      </c>
      <c r="C295" s="46" t="s">
        <v>878</v>
      </c>
      <c r="D295" s="46" t="s">
        <v>83</v>
      </c>
      <c r="E295" s="46" t="s">
        <v>9</v>
      </c>
      <c r="F295" s="46" t="s">
        <v>995</v>
      </c>
      <c r="G295" s="46" t="s">
        <v>9</v>
      </c>
      <c r="H295" s="46" t="s">
        <v>9</v>
      </c>
      <c r="I295" s="46" t="s">
        <v>9</v>
      </c>
      <c r="J295">
        <v>1</v>
      </c>
      <c r="K295" s="46" t="s">
        <v>97</v>
      </c>
      <c r="L295">
        <v>3</v>
      </c>
      <c r="M295">
        <v>16</v>
      </c>
      <c r="N295" s="46" t="s">
        <v>59</v>
      </c>
      <c r="O295" s="46" t="s">
        <v>9</v>
      </c>
      <c r="P295" s="46" t="s">
        <v>9</v>
      </c>
      <c r="Q295">
        <v>1</v>
      </c>
      <c r="R295">
        <v>1</v>
      </c>
      <c r="T295">
        <v>1</v>
      </c>
      <c r="V295" s="46" t="s">
        <v>9</v>
      </c>
      <c r="X295" s="46" t="s">
        <v>59</v>
      </c>
      <c r="Y295" s="46" t="s">
        <v>9</v>
      </c>
      <c r="AA295" s="46" t="s">
        <v>9</v>
      </c>
      <c r="AB295" s="46" t="s">
        <v>9</v>
      </c>
      <c r="AC295" s="46" t="s">
        <v>9</v>
      </c>
      <c r="AD295" s="46" t="s">
        <v>59</v>
      </c>
      <c r="AE295" s="46" t="s">
        <v>59</v>
      </c>
      <c r="AF295" s="46" t="s">
        <v>9</v>
      </c>
      <c r="AG295" s="46" t="s">
        <v>9</v>
      </c>
      <c r="AH295" s="46" t="s">
        <v>59</v>
      </c>
      <c r="AI295" s="46" t="s">
        <v>9</v>
      </c>
      <c r="AJ295" s="46" t="s">
        <v>9</v>
      </c>
      <c r="AK295" s="46" t="s">
        <v>59</v>
      </c>
      <c r="AL295" s="46" t="s">
        <v>9</v>
      </c>
      <c r="AM295" s="46" t="s">
        <v>9</v>
      </c>
      <c r="AN295" s="46" t="s">
        <v>9</v>
      </c>
      <c r="AO295" s="46" t="s">
        <v>59</v>
      </c>
      <c r="AP295" s="46" t="s">
        <v>9</v>
      </c>
      <c r="AQ295" s="46" t="s">
        <v>59</v>
      </c>
      <c r="AR295" s="46" t="s">
        <v>9</v>
      </c>
      <c r="AS295" s="46" t="s">
        <v>59</v>
      </c>
      <c r="AT295" s="46" t="s">
        <v>59</v>
      </c>
      <c r="AU295" s="46" t="s">
        <v>9</v>
      </c>
      <c r="AV295" s="46" t="s">
        <v>9</v>
      </c>
      <c r="AW295" s="46" t="s">
        <v>59</v>
      </c>
      <c r="AX295" s="46" t="s">
        <v>9</v>
      </c>
      <c r="AY295" s="46" t="s">
        <v>59</v>
      </c>
    </row>
    <row r="296" spans="1:51" x14ac:dyDescent="0.5">
      <c r="A296" s="46" t="s">
        <v>997</v>
      </c>
      <c r="B296" s="46" t="s">
        <v>998</v>
      </c>
      <c r="C296" s="46" t="s">
        <v>878</v>
      </c>
      <c r="D296" s="46" t="s">
        <v>887</v>
      </c>
      <c r="E296" s="46" t="s">
        <v>167</v>
      </c>
      <c r="F296" s="46" t="s">
        <v>999</v>
      </c>
      <c r="G296" s="46" t="s">
        <v>9</v>
      </c>
      <c r="H296" s="46" t="s">
        <v>9</v>
      </c>
      <c r="I296" s="46" t="s">
        <v>9</v>
      </c>
      <c r="J296">
        <v>2</v>
      </c>
      <c r="K296" s="46" t="s">
        <v>97</v>
      </c>
      <c r="L296">
        <v>3</v>
      </c>
      <c r="M296">
        <v>15</v>
      </c>
      <c r="N296" s="46" t="s">
        <v>9</v>
      </c>
      <c r="O296" s="46" t="s">
        <v>59</v>
      </c>
      <c r="P296" s="46" t="s">
        <v>9</v>
      </c>
      <c r="R296">
        <v>1</v>
      </c>
      <c r="V296" s="46" t="s">
        <v>9</v>
      </c>
      <c r="X296" s="46" t="s">
        <v>9</v>
      </c>
      <c r="Y296" s="46" t="s">
        <v>9</v>
      </c>
      <c r="AA296" s="46" t="s">
        <v>59</v>
      </c>
      <c r="AB296" s="46" t="s">
        <v>9</v>
      </c>
      <c r="AC296" s="46" t="s">
        <v>9</v>
      </c>
      <c r="AD296" s="46" t="s">
        <v>59</v>
      </c>
      <c r="AE296" s="46" t="s">
        <v>59</v>
      </c>
      <c r="AF296" s="46" t="s">
        <v>9</v>
      </c>
      <c r="AG296" s="46" t="s">
        <v>9</v>
      </c>
      <c r="AH296" s="46" t="s">
        <v>59</v>
      </c>
      <c r="AI296" s="46" t="s">
        <v>9</v>
      </c>
      <c r="AJ296" s="46" t="s">
        <v>9</v>
      </c>
      <c r="AK296" s="46" t="s">
        <v>59</v>
      </c>
      <c r="AL296" s="46" t="s">
        <v>9</v>
      </c>
      <c r="AM296" s="46" t="s">
        <v>9</v>
      </c>
      <c r="AN296" s="46" t="s">
        <v>9</v>
      </c>
      <c r="AO296" s="46" t="s">
        <v>9</v>
      </c>
      <c r="AP296" s="46" t="s">
        <v>9</v>
      </c>
      <c r="AQ296" s="46" t="s">
        <v>59</v>
      </c>
      <c r="AR296" s="46" t="s">
        <v>9</v>
      </c>
      <c r="AS296" s="46" t="s">
        <v>59</v>
      </c>
      <c r="AT296" s="46" t="s">
        <v>59</v>
      </c>
      <c r="AU296" s="46" t="s">
        <v>59</v>
      </c>
      <c r="AV296" s="46" t="s">
        <v>9</v>
      </c>
      <c r="AW296" s="46" t="s">
        <v>9</v>
      </c>
      <c r="AX296" s="46" t="s">
        <v>9</v>
      </c>
      <c r="AY296" s="46" t="s">
        <v>59</v>
      </c>
    </row>
    <row r="297" spans="1:51" x14ac:dyDescent="0.5">
      <c r="A297" s="46" t="s">
        <v>1000</v>
      </c>
      <c r="B297" s="46" t="s">
        <v>1001</v>
      </c>
      <c r="C297" s="46" t="s">
        <v>878</v>
      </c>
      <c r="D297" s="46" t="s">
        <v>62</v>
      </c>
      <c r="E297" s="46" t="s">
        <v>71</v>
      </c>
      <c r="F297" s="46" t="s">
        <v>1211</v>
      </c>
      <c r="G297" s="46" t="s">
        <v>9</v>
      </c>
      <c r="H297" s="46" t="s">
        <v>9</v>
      </c>
      <c r="I297" s="46" t="s">
        <v>9</v>
      </c>
      <c r="J297">
        <v>2</v>
      </c>
      <c r="K297" s="46" t="s">
        <v>9</v>
      </c>
      <c r="L297">
        <v>0</v>
      </c>
      <c r="M297">
        <v>29</v>
      </c>
      <c r="N297" s="46" t="s">
        <v>59</v>
      </c>
      <c r="O297" s="46" t="s">
        <v>59</v>
      </c>
      <c r="P297" s="46" t="s">
        <v>59</v>
      </c>
      <c r="Q297">
        <v>1</v>
      </c>
      <c r="V297" s="46" t="s">
        <v>9</v>
      </c>
      <c r="X297" s="46" t="s">
        <v>9</v>
      </c>
      <c r="Y297" s="46" t="s">
        <v>9</v>
      </c>
      <c r="AA297" s="46" t="s">
        <v>9</v>
      </c>
      <c r="AB297" s="46" t="s">
        <v>9</v>
      </c>
      <c r="AC297" s="46" t="s">
        <v>9</v>
      </c>
      <c r="AD297" s="46" t="s">
        <v>59</v>
      </c>
      <c r="AE297" s="46" t="s">
        <v>59</v>
      </c>
      <c r="AF297" s="46" t="s">
        <v>59</v>
      </c>
      <c r="AG297" s="46" t="s">
        <v>9</v>
      </c>
      <c r="AH297" s="46" t="s">
        <v>9</v>
      </c>
      <c r="AI297" s="46" t="s">
        <v>9</v>
      </c>
      <c r="AJ297" s="46" t="s">
        <v>9</v>
      </c>
      <c r="AK297" s="46" t="s">
        <v>9</v>
      </c>
      <c r="AL297" s="46" t="s">
        <v>9</v>
      </c>
      <c r="AM297" s="46" t="s">
        <v>9</v>
      </c>
      <c r="AN297" s="46" t="s">
        <v>59</v>
      </c>
      <c r="AO297" s="46" t="s">
        <v>9</v>
      </c>
      <c r="AP297" s="46" t="s">
        <v>9</v>
      </c>
      <c r="AQ297" s="46" t="s">
        <v>9</v>
      </c>
      <c r="AR297" s="46" t="s">
        <v>9</v>
      </c>
      <c r="AS297" s="46" t="s">
        <v>59</v>
      </c>
      <c r="AT297" s="46" t="s">
        <v>9</v>
      </c>
      <c r="AU297" s="46" t="s">
        <v>9</v>
      </c>
      <c r="AV297" s="46" t="s">
        <v>9</v>
      </c>
      <c r="AW297" s="46" t="s">
        <v>9</v>
      </c>
      <c r="AX297" s="46" t="s">
        <v>9</v>
      </c>
      <c r="AY297" s="46" t="s">
        <v>9</v>
      </c>
    </row>
    <row r="298" spans="1:51" x14ac:dyDescent="0.5">
      <c r="A298" s="46" t="s">
        <v>1003</v>
      </c>
      <c r="B298" s="46" t="s">
        <v>1004</v>
      </c>
      <c r="C298" s="46" t="s">
        <v>878</v>
      </c>
      <c r="D298" s="46" t="s">
        <v>55</v>
      </c>
      <c r="E298" s="46" t="s">
        <v>104</v>
      </c>
      <c r="F298" s="46" t="s">
        <v>1005</v>
      </c>
      <c r="G298" s="46" t="s">
        <v>9</v>
      </c>
      <c r="H298" s="46" t="s">
        <v>9</v>
      </c>
      <c r="I298" s="46" t="s">
        <v>9</v>
      </c>
      <c r="J298">
        <v>2</v>
      </c>
      <c r="K298" s="46" t="s">
        <v>65</v>
      </c>
      <c r="L298">
        <v>2</v>
      </c>
      <c r="M298">
        <v>12</v>
      </c>
      <c r="N298" s="46" t="s">
        <v>9</v>
      </c>
      <c r="O298" s="46" t="s">
        <v>59</v>
      </c>
      <c r="P298" s="46" t="s">
        <v>9</v>
      </c>
      <c r="Q298">
        <v>1</v>
      </c>
      <c r="R298">
        <v>1</v>
      </c>
      <c r="V298" s="46" t="s">
        <v>9</v>
      </c>
      <c r="X298" s="46" t="s">
        <v>9</v>
      </c>
      <c r="Y298" s="46" t="s">
        <v>9</v>
      </c>
      <c r="AA298" s="46" t="s">
        <v>9</v>
      </c>
      <c r="AB298" s="46" t="s">
        <v>9</v>
      </c>
      <c r="AC298" s="46" t="s">
        <v>9</v>
      </c>
      <c r="AD298" s="46" t="s">
        <v>9</v>
      </c>
      <c r="AE298" s="46" t="s">
        <v>59</v>
      </c>
      <c r="AF298" s="46" t="s">
        <v>9</v>
      </c>
      <c r="AG298" s="46" t="s">
        <v>9</v>
      </c>
      <c r="AH298" s="46" t="s">
        <v>59</v>
      </c>
      <c r="AI298" s="46" t="s">
        <v>9</v>
      </c>
      <c r="AJ298" s="46" t="s">
        <v>9</v>
      </c>
      <c r="AK298" s="46" t="s">
        <v>59</v>
      </c>
      <c r="AL298" s="46" t="s">
        <v>9</v>
      </c>
      <c r="AM298" s="46" t="s">
        <v>9</v>
      </c>
      <c r="AN298" s="46" t="s">
        <v>9</v>
      </c>
      <c r="AO298" s="46" t="s">
        <v>9</v>
      </c>
      <c r="AP298" s="46" t="s">
        <v>9</v>
      </c>
      <c r="AQ298" s="46" t="s">
        <v>9</v>
      </c>
      <c r="AR298" s="46" t="s">
        <v>9</v>
      </c>
      <c r="AS298" s="46" t="s">
        <v>59</v>
      </c>
      <c r="AT298" s="46" t="s">
        <v>9</v>
      </c>
      <c r="AU298" s="46" t="s">
        <v>59</v>
      </c>
      <c r="AV298" s="46" t="s">
        <v>9</v>
      </c>
      <c r="AW298" s="46" t="s">
        <v>9</v>
      </c>
      <c r="AX298" s="46" t="s">
        <v>9</v>
      </c>
      <c r="AY298" s="46" t="s">
        <v>9</v>
      </c>
    </row>
    <row r="299" spans="1:51" x14ac:dyDescent="0.5">
      <c r="A299" s="46" t="s">
        <v>1213</v>
      </c>
      <c r="B299" s="46" t="s">
        <v>1214</v>
      </c>
      <c r="C299" s="46" t="s">
        <v>878</v>
      </c>
      <c r="D299" s="46" t="s">
        <v>887</v>
      </c>
      <c r="E299" s="46" t="s">
        <v>116</v>
      </c>
      <c r="F299" s="46" t="s">
        <v>1006</v>
      </c>
      <c r="G299" s="46" t="s">
        <v>9</v>
      </c>
      <c r="H299" s="46" t="s">
        <v>9</v>
      </c>
      <c r="I299" s="46" t="s">
        <v>59</v>
      </c>
      <c r="J299">
        <v>4</v>
      </c>
      <c r="K299" s="46" t="s">
        <v>65</v>
      </c>
      <c r="L299">
        <v>2</v>
      </c>
      <c r="N299" s="46" t="s">
        <v>59</v>
      </c>
      <c r="O299" s="46" t="s">
        <v>9</v>
      </c>
      <c r="P299" s="46" t="s">
        <v>9</v>
      </c>
      <c r="R299">
        <v>1</v>
      </c>
      <c r="T299">
        <v>1</v>
      </c>
      <c r="V299" s="46" t="s">
        <v>9</v>
      </c>
      <c r="X299" s="46" t="s">
        <v>9</v>
      </c>
      <c r="Y299" s="46" t="s">
        <v>9</v>
      </c>
      <c r="AA299" s="46" t="s">
        <v>9</v>
      </c>
      <c r="AB299" s="46" t="s">
        <v>9</v>
      </c>
      <c r="AC299" s="46" t="s">
        <v>9</v>
      </c>
      <c r="AD299" s="46" t="s">
        <v>9</v>
      </c>
      <c r="AE299" s="46" t="s">
        <v>9</v>
      </c>
      <c r="AF299" s="46" t="s">
        <v>9</v>
      </c>
      <c r="AG299" s="46" t="s">
        <v>9</v>
      </c>
      <c r="AH299" s="46" t="s">
        <v>59</v>
      </c>
      <c r="AI299" s="46" t="s">
        <v>9</v>
      </c>
      <c r="AJ299" s="46" t="s">
        <v>9</v>
      </c>
      <c r="AK299" s="46" t="s">
        <v>59</v>
      </c>
      <c r="AL299" s="46" t="s">
        <v>9</v>
      </c>
      <c r="AM299" s="46" t="s">
        <v>9</v>
      </c>
      <c r="AN299" s="46" t="s">
        <v>9</v>
      </c>
      <c r="AO299" s="46" t="s">
        <v>59</v>
      </c>
      <c r="AP299" s="46" t="s">
        <v>59</v>
      </c>
      <c r="AQ299" s="46" t="s">
        <v>9</v>
      </c>
      <c r="AR299" s="46" t="s">
        <v>9</v>
      </c>
      <c r="AS299" s="46" t="s">
        <v>9</v>
      </c>
      <c r="AT299" s="46" t="s">
        <v>9</v>
      </c>
      <c r="AU299" s="46" t="s">
        <v>9</v>
      </c>
      <c r="AV299" s="46" t="s">
        <v>9</v>
      </c>
      <c r="AW299" s="46" t="s">
        <v>59</v>
      </c>
      <c r="AX299" s="46" t="s">
        <v>9</v>
      </c>
      <c r="AY299" s="46" t="s">
        <v>9</v>
      </c>
    </row>
    <row r="300" spans="1:51" x14ac:dyDescent="0.5">
      <c r="A300" s="46" t="s">
        <v>1007</v>
      </c>
      <c r="B300" s="46" t="s">
        <v>1008</v>
      </c>
      <c r="C300" s="46" t="s">
        <v>878</v>
      </c>
      <c r="D300" s="46" t="s">
        <v>83</v>
      </c>
      <c r="E300" s="46" t="s">
        <v>9</v>
      </c>
      <c r="F300" s="46" t="s">
        <v>1009</v>
      </c>
      <c r="G300" s="46" t="s">
        <v>9</v>
      </c>
      <c r="H300" s="46" t="s">
        <v>9</v>
      </c>
      <c r="I300" s="46" t="s">
        <v>59</v>
      </c>
      <c r="J300">
        <v>5</v>
      </c>
      <c r="K300" s="46" t="s">
        <v>65</v>
      </c>
      <c r="L300">
        <v>2</v>
      </c>
      <c r="M300">
        <v>90</v>
      </c>
      <c r="N300" s="46" t="s">
        <v>59</v>
      </c>
      <c r="O300" s="46" t="s">
        <v>59</v>
      </c>
      <c r="P300" s="46" t="s">
        <v>9</v>
      </c>
      <c r="T300">
        <v>1</v>
      </c>
      <c r="V300" s="46" t="s">
        <v>902</v>
      </c>
      <c r="X300" s="46" t="s">
        <v>9</v>
      </c>
      <c r="Y300" s="46" t="s">
        <v>9</v>
      </c>
      <c r="AA300" s="46" t="s">
        <v>9</v>
      </c>
      <c r="AB300" s="46" t="s">
        <v>9</v>
      </c>
      <c r="AC300" s="46" t="s">
        <v>9</v>
      </c>
      <c r="AD300" s="46" t="s">
        <v>9</v>
      </c>
      <c r="AE300" s="46" t="s">
        <v>9</v>
      </c>
      <c r="AF300" s="46" t="s">
        <v>59</v>
      </c>
      <c r="AG300" s="46" t="s">
        <v>9</v>
      </c>
      <c r="AH300" s="46" t="s">
        <v>9</v>
      </c>
      <c r="AI300" s="46" t="s">
        <v>9</v>
      </c>
      <c r="AJ300" s="46" t="s">
        <v>9</v>
      </c>
      <c r="AK300" s="46" t="s">
        <v>59</v>
      </c>
      <c r="AL300" s="46" t="s">
        <v>9</v>
      </c>
      <c r="AM300" s="46" t="s">
        <v>9</v>
      </c>
      <c r="AN300" s="46" t="s">
        <v>9</v>
      </c>
      <c r="AO300" s="46" t="s">
        <v>9</v>
      </c>
      <c r="AP300" s="46" t="s">
        <v>59</v>
      </c>
      <c r="AQ300" s="46" t="s">
        <v>9</v>
      </c>
      <c r="AR300" s="46" t="s">
        <v>9</v>
      </c>
      <c r="AS300" s="46" t="s">
        <v>9</v>
      </c>
      <c r="AT300" s="46" t="s">
        <v>9</v>
      </c>
      <c r="AU300" s="46" t="s">
        <v>9</v>
      </c>
      <c r="AV300" s="46" t="s">
        <v>9</v>
      </c>
      <c r="AW300" s="46" t="s">
        <v>59</v>
      </c>
      <c r="AX300" s="46" t="s">
        <v>9</v>
      </c>
      <c r="AY300" s="46" t="s">
        <v>9</v>
      </c>
    </row>
    <row r="301" spans="1:51" x14ac:dyDescent="0.5">
      <c r="A301" s="46" t="s">
        <v>1011</v>
      </c>
      <c r="B301" s="46" t="s">
        <v>1012</v>
      </c>
      <c r="C301" s="46" t="s">
        <v>878</v>
      </c>
      <c r="D301" s="46" t="s">
        <v>55</v>
      </c>
      <c r="E301" s="46" t="s">
        <v>104</v>
      </c>
      <c r="F301" s="46" t="s">
        <v>1013</v>
      </c>
      <c r="G301" s="46" t="s">
        <v>9</v>
      </c>
      <c r="H301" s="46" t="s">
        <v>9</v>
      </c>
      <c r="I301" s="46" t="s">
        <v>9</v>
      </c>
      <c r="J301">
        <v>6</v>
      </c>
      <c r="K301" s="46" t="s">
        <v>65</v>
      </c>
      <c r="L301">
        <v>2</v>
      </c>
      <c r="M301">
        <v>135</v>
      </c>
      <c r="N301" s="46" t="s">
        <v>9</v>
      </c>
      <c r="O301" s="46" t="s">
        <v>9</v>
      </c>
      <c r="P301" s="46" t="s">
        <v>59</v>
      </c>
      <c r="S301">
        <v>1</v>
      </c>
      <c r="V301" s="46" t="s">
        <v>9</v>
      </c>
      <c r="W301">
        <v>1</v>
      </c>
      <c r="X301" s="46" t="s">
        <v>9</v>
      </c>
      <c r="Y301" s="46" t="s">
        <v>9</v>
      </c>
      <c r="AA301" s="46" t="s">
        <v>9</v>
      </c>
      <c r="AB301" s="46" t="s">
        <v>9</v>
      </c>
      <c r="AC301" s="46" t="s">
        <v>9</v>
      </c>
      <c r="AD301" s="46" t="s">
        <v>9</v>
      </c>
      <c r="AE301" s="46" t="s">
        <v>9</v>
      </c>
      <c r="AF301" s="46" t="s">
        <v>9</v>
      </c>
      <c r="AG301" s="46" t="s">
        <v>9</v>
      </c>
      <c r="AH301" s="46" t="s">
        <v>9</v>
      </c>
      <c r="AI301" s="46" t="s">
        <v>9</v>
      </c>
      <c r="AJ301" s="46" t="s">
        <v>9</v>
      </c>
      <c r="AK301" s="46" t="s">
        <v>59</v>
      </c>
      <c r="AL301" s="46" t="s">
        <v>9</v>
      </c>
      <c r="AM301" s="46" t="s">
        <v>59</v>
      </c>
      <c r="AN301" s="46" t="s">
        <v>9</v>
      </c>
      <c r="AO301" s="46" t="s">
        <v>9</v>
      </c>
      <c r="AP301" s="46" t="s">
        <v>59</v>
      </c>
      <c r="AQ301" s="46" t="s">
        <v>9</v>
      </c>
      <c r="AR301" s="46" t="s">
        <v>59</v>
      </c>
      <c r="AS301" s="46" t="s">
        <v>9</v>
      </c>
      <c r="AT301" s="46" t="s">
        <v>9</v>
      </c>
      <c r="AU301" s="46" t="s">
        <v>9</v>
      </c>
      <c r="AV301" s="46" t="s">
        <v>9</v>
      </c>
      <c r="AW301" s="46" t="s">
        <v>9</v>
      </c>
      <c r="AX301" s="46" t="s">
        <v>59</v>
      </c>
      <c r="AY301" s="46" t="s">
        <v>9</v>
      </c>
    </row>
    <row r="302" spans="1:51" x14ac:dyDescent="0.5">
      <c r="A302" s="46" t="s">
        <v>1201</v>
      </c>
      <c r="B302" s="46" t="s">
        <v>1014</v>
      </c>
      <c r="C302" s="46" t="s">
        <v>878</v>
      </c>
      <c r="D302" s="46" t="s">
        <v>55</v>
      </c>
      <c r="E302" s="46" t="s">
        <v>116</v>
      </c>
      <c r="F302" s="46" t="s">
        <v>1015</v>
      </c>
      <c r="G302" s="46" t="s">
        <v>9</v>
      </c>
      <c r="H302" s="46" t="s">
        <v>9</v>
      </c>
      <c r="I302" s="46" t="s">
        <v>9</v>
      </c>
      <c r="J302">
        <v>3</v>
      </c>
      <c r="K302" s="46" t="s">
        <v>73</v>
      </c>
      <c r="L302">
        <v>2</v>
      </c>
      <c r="M302">
        <v>75</v>
      </c>
      <c r="N302" s="46" t="s">
        <v>59</v>
      </c>
      <c r="O302" s="46" t="s">
        <v>9</v>
      </c>
      <c r="P302" s="46" t="s">
        <v>9</v>
      </c>
      <c r="T302">
        <v>1</v>
      </c>
      <c r="V302" s="46" t="s">
        <v>902</v>
      </c>
      <c r="X302" s="46" t="s">
        <v>9</v>
      </c>
      <c r="Y302" s="46" t="s">
        <v>9</v>
      </c>
      <c r="AA302" s="46" t="s">
        <v>9</v>
      </c>
      <c r="AB302" s="46" t="s">
        <v>9</v>
      </c>
      <c r="AC302" s="46" t="s">
        <v>9</v>
      </c>
      <c r="AD302" s="46" t="s">
        <v>9</v>
      </c>
      <c r="AE302" s="46" t="s">
        <v>59</v>
      </c>
      <c r="AF302" s="46" t="s">
        <v>9</v>
      </c>
      <c r="AG302" s="46" t="s">
        <v>9</v>
      </c>
      <c r="AH302" s="46" t="s">
        <v>9</v>
      </c>
      <c r="AI302" s="46" t="s">
        <v>9</v>
      </c>
      <c r="AJ302" s="46" t="s">
        <v>9</v>
      </c>
      <c r="AK302" s="46" t="s">
        <v>9</v>
      </c>
      <c r="AL302" s="46" t="s">
        <v>9</v>
      </c>
      <c r="AM302" s="46" t="s">
        <v>9</v>
      </c>
      <c r="AN302" s="46" t="s">
        <v>9</v>
      </c>
      <c r="AO302" s="46" t="s">
        <v>59</v>
      </c>
      <c r="AP302" s="46" t="s">
        <v>59</v>
      </c>
      <c r="AQ302" s="46" t="s">
        <v>9</v>
      </c>
      <c r="AR302" s="46" t="s">
        <v>9</v>
      </c>
      <c r="AS302" s="46" t="s">
        <v>9</v>
      </c>
      <c r="AT302" s="46" t="s">
        <v>59</v>
      </c>
      <c r="AU302" s="46" t="s">
        <v>9</v>
      </c>
      <c r="AV302" s="46" t="s">
        <v>9</v>
      </c>
      <c r="AW302" s="46" t="s">
        <v>59</v>
      </c>
      <c r="AX302" s="46" t="s">
        <v>9</v>
      </c>
      <c r="AY302" s="46" t="s">
        <v>9</v>
      </c>
    </row>
    <row r="303" spans="1:51" x14ac:dyDescent="0.5">
      <c r="A303" s="46" t="s">
        <v>1016</v>
      </c>
      <c r="B303" s="46" t="s">
        <v>1017</v>
      </c>
      <c r="C303" s="46" t="s">
        <v>878</v>
      </c>
      <c r="D303" s="46" t="s">
        <v>55</v>
      </c>
      <c r="E303" s="46" t="s">
        <v>10</v>
      </c>
      <c r="F303" s="46" t="s">
        <v>1018</v>
      </c>
      <c r="G303" s="46" t="s">
        <v>9</v>
      </c>
      <c r="H303" s="46" t="s">
        <v>9</v>
      </c>
      <c r="I303" s="46" t="s">
        <v>9</v>
      </c>
      <c r="J303">
        <v>4</v>
      </c>
      <c r="K303" s="46" t="s">
        <v>85</v>
      </c>
      <c r="L303">
        <v>3</v>
      </c>
      <c r="M303">
        <v>22</v>
      </c>
      <c r="N303" s="46" t="s">
        <v>59</v>
      </c>
      <c r="O303" s="46" t="s">
        <v>9</v>
      </c>
      <c r="P303" s="46" t="s">
        <v>9</v>
      </c>
      <c r="Q303">
        <v>1</v>
      </c>
      <c r="T303">
        <v>1</v>
      </c>
      <c r="V303" s="46" t="s">
        <v>902</v>
      </c>
      <c r="X303" s="46" t="s">
        <v>9</v>
      </c>
      <c r="Y303" s="46" t="s">
        <v>9</v>
      </c>
      <c r="AA303" s="46" t="s">
        <v>9</v>
      </c>
      <c r="AB303" s="46" t="s">
        <v>9</v>
      </c>
      <c r="AC303" s="46" t="s">
        <v>9</v>
      </c>
      <c r="AD303" s="46" t="s">
        <v>9</v>
      </c>
      <c r="AE303" s="46" t="s">
        <v>9</v>
      </c>
      <c r="AF303" s="46" t="s">
        <v>9</v>
      </c>
      <c r="AG303" s="46" t="s">
        <v>9</v>
      </c>
      <c r="AH303" s="46" t="s">
        <v>9</v>
      </c>
      <c r="AI303" s="46" t="s">
        <v>9</v>
      </c>
      <c r="AJ303" s="46" t="s">
        <v>59</v>
      </c>
      <c r="AK303" s="46" t="s">
        <v>9</v>
      </c>
      <c r="AL303" s="46" t="s">
        <v>9</v>
      </c>
      <c r="AM303" s="46" t="s">
        <v>9</v>
      </c>
      <c r="AN303" s="46" t="s">
        <v>9</v>
      </c>
      <c r="AO303" s="46" t="s">
        <v>59</v>
      </c>
      <c r="AP303" s="46" t="s">
        <v>9</v>
      </c>
      <c r="AQ303" s="46" t="s">
        <v>9</v>
      </c>
      <c r="AR303" s="46" t="s">
        <v>9</v>
      </c>
      <c r="AS303" s="46" t="s">
        <v>59</v>
      </c>
      <c r="AT303" s="46" t="s">
        <v>9</v>
      </c>
      <c r="AU303" s="46" t="s">
        <v>9</v>
      </c>
      <c r="AV303" s="46" t="s">
        <v>9</v>
      </c>
      <c r="AW303" s="46" t="s">
        <v>59</v>
      </c>
      <c r="AX303" s="46" t="s">
        <v>9</v>
      </c>
      <c r="AY303" s="46" t="s">
        <v>59</v>
      </c>
    </row>
    <row r="304" spans="1:51" x14ac:dyDescent="0.5">
      <c r="A304" s="46" t="s">
        <v>1019</v>
      </c>
      <c r="B304" s="46" t="s">
        <v>1020</v>
      </c>
      <c r="C304" s="46" t="s">
        <v>878</v>
      </c>
      <c r="D304" s="46" t="s">
        <v>55</v>
      </c>
      <c r="E304" s="46" t="s">
        <v>116</v>
      </c>
      <c r="F304" s="46" t="s">
        <v>1021</v>
      </c>
      <c r="G304" s="46" t="s">
        <v>59</v>
      </c>
      <c r="H304" s="46" t="s">
        <v>9</v>
      </c>
      <c r="I304" s="46" t="s">
        <v>9</v>
      </c>
      <c r="J304">
        <v>1</v>
      </c>
      <c r="K304" s="46" t="s">
        <v>58</v>
      </c>
      <c r="L304">
        <v>3</v>
      </c>
      <c r="M304">
        <v>60</v>
      </c>
      <c r="N304" s="46" t="s">
        <v>59</v>
      </c>
      <c r="O304" s="46" t="s">
        <v>59</v>
      </c>
      <c r="P304" s="46" t="s">
        <v>59</v>
      </c>
      <c r="Q304">
        <v>1</v>
      </c>
      <c r="S304">
        <v>1</v>
      </c>
      <c r="U304">
        <v>1</v>
      </c>
      <c r="V304" s="46" t="s">
        <v>9</v>
      </c>
      <c r="X304" s="46" t="s">
        <v>59</v>
      </c>
      <c r="Y304" s="46" t="s">
        <v>9</v>
      </c>
      <c r="AA304" s="46" t="s">
        <v>9</v>
      </c>
      <c r="AB304" s="46" t="s">
        <v>9</v>
      </c>
      <c r="AC304" s="46" t="s">
        <v>9</v>
      </c>
      <c r="AD304" s="46" t="s">
        <v>9</v>
      </c>
      <c r="AE304" s="46" t="s">
        <v>59</v>
      </c>
      <c r="AF304" s="46" t="s">
        <v>59</v>
      </c>
      <c r="AG304" s="46" t="s">
        <v>9</v>
      </c>
      <c r="AH304" s="46" t="s">
        <v>9</v>
      </c>
      <c r="AI304" s="46" t="s">
        <v>9</v>
      </c>
      <c r="AJ304" s="46" t="s">
        <v>9</v>
      </c>
      <c r="AK304" s="46" t="s">
        <v>9</v>
      </c>
      <c r="AL304" s="46" t="s">
        <v>59</v>
      </c>
      <c r="AM304" s="46" t="s">
        <v>59</v>
      </c>
      <c r="AN304" s="46" t="s">
        <v>9</v>
      </c>
      <c r="AO304" s="46" t="s">
        <v>9</v>
      </c>
      <c r="AP304" s="46" t="s">
        <v>9</v>
      </c>
      <c r="AQ304" s="46" t="s">
        <v>59</v>
      </c>
      <c r="AR304" s="46" t="s">
        <v>9</v>
      </c>
      <c r="AS304" s="46" t="s">
        <v>9</v>
      </c>
      <c r="AT304" s="46" t="s">
        <v>9</v>
      </c>
      <c r="AU304" s="46" t="s">
        <v>9</v>
      </c>
      <c r="AV304" s="46" t="s">
        <v>59</v>
      </c>
      <c r="AW304" s="46" t="s">
        <v>9</v>
      </c>
      <c r="AX304" s="46" t="s">
        <v>9</v>
      </c>
      <c r="AY304" s="46" t="s">
        <v>9</v>
      </c>
    </row>
    <row r="305" spans="1:51" x14ac:dyDescent="0.5">
      <c r="A305" s="46" t="s">
        <v>1023</v>
      </c>
      <c r="B305" s="46" t="s">
        <v>1024</v>
      </c>
      <c r="C305" s="46" t="s">
        <v>878</v>
      </c>
      <c r="D305" s="46" t="s">
        <v>55</v>
      </c>
      <c r="E305" s="46" t="s">
        <v>10</v>
      </c>
      <c r="F305" s="46" t="s">
        <v>1025</v>
      </c>
      <c r="G305" s="46" t="s">
        <v>9</v>
      </c>
      <c r="H305" s="46" t="s">
        <v>9</v>
      </c>
      <c r="I305" s="46" t="s">
        <v>9</v>
      </c>
      <c r="J305">
        <v>9</v>
      </c>
      <c r="K305" s="46" t="s">
        <v>73</v>
      </c>
      <c r="L305">
        <v>1</v>
      </c>
      <c r="M305">
        <v>175</v>
      </c>
      <c r="N305" s="46" t="s">
        <v>9</v>
      </c>
      <c r="O305" s="46" t="s">
        <v>9</v>
      </c>
      <c r="P305" s="46" t="s">
        <v>59</v>
      </c>
      <c r="Q305">
        <v>1</v>
      </c>
      <c r="S305">
        <v>2</v>
      </c>
      <c r="V305" s="46" t="s">
        <v>9</v>
      </c>
      <c r="X305" s="46" t="s">
        <v>9</v>
      </c>
      <c r="Y305" s="46" t="s">
        <v>9</v>
      </c>
      <c r="AA305" s="46" t="s">
        <v>9</v>
      </c>
      <c r="AB305" s="46" t="s">
        <v>9</v>
      </c>
      <c r="AC305" s="46" t="s">
        <v>9</v>
      </c>
      <c r="AD305" s="46" t="s">
        <v>9</v>
      </c>
      <c r="AE305" s="46" t="s">
        <v>9</v>
      </c>
      <c r="AF305" s="46" t="s">
        <v>9</v>
      </c>
      <c r="AG305" s="46" t="s">
        <v>9</v>
      </c>
      <c r="AH305" s="46" t="s">
        <v>9</v>
      </c>
      <c r="AI305" s="46" t="s">
        <v>9</v>
      </c>
      <c r="AJ305" s="46" t="s">
        <v>59</v>
      </c>
      <c r="AK305" s="46" t="s">
        <v>9</v>
      </c>
      <c r="AL305" s="46" t="s">
        <v>9</v>
      </c>
      <c r="AM305" s="46" t="s">
        <v>59</v>
      </c>
      <c r="AN305" s="46" t="s">
        <v>9</v>
      </c>
      <c r="AO305" s="46" t="s">
        <v>9</v>
      </c>
      <c r="AP305" s="46" t="s">
        <v>59</v>
      </c>
      <c r="AQ305" s="46" t="s">
        <v>9</v>
      </c>
      <c r="AR305" s="46" t="s">
        <v>9</v>
      </c>
      <c r="AS305" s="46" t="s">
        <v>9</v>
      </c>
      <c r="AT305" s="46" t="s">
        <v>59</v>
      </c>
      <c r="AU305" s="46" t="s">
        <v>9</v>
      </c>
      <c r="AV305" s="46" t="s">
        <v>9</v>
      </c>
      <c r="AW305" s="46" t="s">
        <v>9</v>
      </c>
      <c r="AX305" s="46" t="s">
        <v>59</v>
      </c>
      <c r="AY305" s="46" t="s">
        <v>9</v>
      </c>
    </row>
    <row r="306" spans="1:51" x14ac:dyDescent="0.5">
      <c r="A306" s="46" t="s">
        <v>1027</v>
      </c>
      <c r="B306" s="46" t="s">
        <v>1028</v>
      </c>
      <c r="C306" s="46" t="s">
        <v>878</v>
      </c>
      <c r="D306" s="46" t="s">
        <v>55</v>
      </c>
      <c r="E306" s="46" t="s">
        <v>10</v>
      </c>
      <c r="F306" s="46" t="s">
        <v>1029</v>
      </c>
      <c r="G306" s="46" t="s">
        <v>9</v>
      </c>
      <c r="H306" s="46" t="s">
        <v>9</v>
      </c>
      <c r="I306" s="46" t="s">
        <v>9</v>
      </c>
      <c r="J306">
        <v>5</v>
      </c>
      <c r="K306" s="46" t="s">
        <v>85</v>
      </c>
      <c r="L306">
        <v>2</v>
      </c>
      <c r="M306">
        <v>29</v>
      </c>
      <c r="N306" s="46" t="s">
        <v>59</v>
      </c>
      <c r="O306" s="46" t="s">
        <v>9</v>
      </c>
      <c r="P306" s="46" t="s">
        <v>9</v>
      </c>
      <c r="T306">
        <v>1</v>
      </c>
      <c r="V306" s="46" t="s">
        <v>902</v>
      </c>
      <c r="X306" s="46" t="s">
        <v>9</v>
      </c>
      <c r="Y306" s="46" t="s">
        <v>9</v>
      </c>
      <c r="AA306" s="46" t="s">
        <v>9</v>
      </c>
      <c r="AB306" s="46" t="s">
        <v>9</v>
      </c>
      <c r="AC306" s="46" t="s">
        <v>9</v>
      </c>
      <c r="AD306" s="46" t="s">
        <v>9</v>
      </c>
      <c r="AE306" s="46" t="s">
        <v>9</v>
      </c>
      <c r="AF306" s="46" t="s">
        <v>9</v>
      </c>
      <c r="AG306" s="46" t="s">
        <v>9</v>
      </c>
      <c r="AH306" s="46" t="s">
        <v>9</v>
      </c>
      <c r="AI306" s="46" t="s">
        <v>9</v>
      </c>
      <c r="AJ306" s="46" t="s">
        <v>9</v>
      </c>
      <c r="AK306" s="46" t="s">
        <v>9</v>
      </c>
      <c r="AL306" s="46" t="s">
        <v>9</v>
      </c>
      <c r="AM306" s="46" t="s">
        <v>9</v>
      </c>
      <c r="AN306" s="46" t="s">
        <v>9</v>
      </c>
      <c r="AO306" s="46" t="s">
        <v>59</v>
      </c>
      <c r="AP306" s="46" t="s">
        <v>9</v>
      </c>
      <c r="AQ306" s="46" t="s">
        <v>9</v>
      </c>
      <c r="AR306" s="46" t="s">
        <v>9</v>
      </c>
      <c r="AS306" s="46" t="s">
        <v>59</v>
      </c>
      <c r="AT306" s="46" t="s">
        <v>9</v>
      </c>
      <c r="AU306" s="46" t="s">
        <v>9</v>
      </c>
      <c r="AV306" s="46" t="s">
        <v>9</v>
      </c>
      <c r="AW306" s="46" t="s">
        <v>59</v>
      </c>
      <c r="AX306" s="46" t="s">
        <v>9</v>
      </c>
      <c r="AY306" s="46" t="s">
        <v>59</v>
      </c>
    </row>
    <row r="307" spans="1:51" x14ac:dyDescent="0.5">
      <c r="A307" s="46" t="s">
        <v>1030</v>
      </c>
      <c r="B307" s="46" t="s">
        <v>1031</v>
      </c>
      <c r="C307" s="46" t="s">
        <v>878</v>
      </c>
      <c r="D307" s="46" t="s">
        <v>55</v>
      </c>
      <c r="E307" s="46" t="s">
        <v>116</v>
      </c>
      <c r="F307" s="46" t="s">
        <v>1032</v>
      </c>
      <c r="G307" s="46" t="s">
        <v>59</v>
      </c>
      <c r="H307" s="46" t="s">
        <v>9</v>
      </c>
      <c r="I307" s="46" t="s">
        <v>9</v>
      </c>
      <c r="J307">
        <v>7</v>
      </c>
      <c r="K307" s="46" t="s">
        <v>97</v>
      </c>
      <c r="L307">
        <v>2</v>
      </c>
      <c r="N307" s="46" t="s">
        <v>9</v>
      </c>
      <c r="O307" s="46" t="s">
        <v>9</v>
      </c>
      <c r="P307" s="46" t="s">
        <v>59</v>
      </c>
      <c r="S307">
        <v>3</v>
      </c>
      <c r="V307" s="46" t="s">
        <v>9</v>
      </c>
      <c r="X307" s="46" t="s">
        <v>9</v>
      </c>
      <c r="Y307" s="46" t="s">
        <v>9</v>
      </c>
      <c r="AA307" s="46" t="s">
        <v>9</v>
      </c>
      <c r="AB307" s="46" t="s">
        <v>9</v>
      </c>
      <c r="AC307" s="46" t="s">
        <v>9</v>
      </c>
      <c r="AD307" s="46" t="s">
        <v>9</v>
      </c>
      <c r="AE307" s="46" t="s">
        <v>9</v>
      </c>
      <c r="AF307" s="46" t="s">
        <v>9</v>
      </c>
      <c r="AG307" s="46" t="s">
        <v>9</v>
      </c>
      <c r="AH307" s="46" t="s">
        <v>9</v>
      </c>
      <c r="AI307" s="46" t="s">
        <v>9</v>
      </c>
      <c r="AJ307" s="46" t="s">
        <v>59</v>
      </c>
      <c r="AK307" s="46" t="s">
        <v>59</v>
      </c>
      <c r="AL307" s="46" t="s">
        <v>59</v>
      </c>
      <c r="AM307" s="46" t="s">
        <v>59</v>
      </c>
      <c r="AN307" s="46" t="s">
        <v>9</v>
      </c>
      <c r="AO307" s="46" t="s">
        <v>9</v>
      </c>
      <c r="AP307" s="46" t="s">
        <v>59</v>
      </c>
      <c r="AQ307" s="46" t="s">
        <v>59</v>
      </c>
      <c r="AR307" s="46" t="s">
        <v>9</v>
      </c>
      <c r="AS307" s="46" t="s">
        <v>9</v>
      </c>
      <c r="AT307" s="46" t="s">
        <v>59</v>
      </c>
      <c r="AU307" s="46" t="s">
        <v>9</v>
      </c>
      <c r="AV307" s="46" t="s">
        <v>9</v>
      </c>
      <c r="AW307" s="46" t="s">
        <v>9</v>
      </c>
      <c r="AX307" s="46" t="s">
        <v>59</v>
      </c>
      <c r="AY307" s="46" t="s">
        <v>59</v>
      </c>
    </row>
    <row r="308" spans="1:51" x14ac:dyDescent="0.5">
      <c r="A308" s="46" t="s">
        <v>1033</v>
      </c>
      <c r="B308" s="46" t="s">
        <v>1034</v>
      </c>
      <c r="C308" s="46" t="s">
        <v>878</v>
      </c>
      <c r="D308" s="46" t="s">
        <v>887</v>
      </c>
      <c r="E308" s="46" t="s">
        <v>104</v>
      </c>
      <c r="F308" s="46" t="s">
        <v>1035</v>
      </c>
      <c r="G308" s="46" t="s">
        <v>9</v>
      </c>
      <c r="H308" s="46" t="s">
        <v>9</v>
      </c>
      <c r="I308" s="46" t="s">
        <v>9</v>
      </c>
      <c r="J308">
        <v>4</v>
      </c>
      <c r="K308" s="46" t="s">
        <v>73</v>
      </c>
      <c r="L308">
        <v>2</v>
      </c>
      <c r="M308">
        <v>88</v>
      </c>
      <c r="N308" s="46" t="s">
        <v>9</v>
      </c>
      <c r="O308" s="46" t="s">
        <v>9</v>
      </c>
      <c r="P308" s="46" t="s">
        <v>59</v>
      </c>
      <c r="Q308">
        <v>1</v>
      </c>
      <c r="S308">
        <v>1</v>
      </c>
      <c r="V308" s="46" t="s">
        <v>9</v>
      </c>
      <c r="X308" s="46" t="s">
        <v>9</v>
      </c>
      <c r="Y308" s="46" t="s">
        <v>9</v>
      </c>
      <c r="AA308" s="46" t="s">
        <v>9</v>
      </c>
      <c r="AB308" s="46" t="s">
        <v>9</v>
      </c>
      <c r="AC308" s="46" t="s">
        <v>9</v>
      </c>
      <c r="AD308" s="46" t="s">
        <v>9</v>
      </c>
      <c r="AE308" s="46" t="s">
        <v>9</v>
      </c>
      <c r="AF308" s="46" t="s">
        <v>9</v>
      </c>
      <c r="AG308" s="46" t="s">
        <v>9</v>
      </c>
      <c r="AH308" s="46" t="s">
        <v>9</v>
      </c>
      <c r="AI308" s="46" t="s">
        <v>9</v>
      </c>
      <c r="AJ308" s="46" t="s">
        <v>9</v>
      </c>
      <c r="AK308" s="46" t="s">
        <v>9</v>
      </c>
      <c r="AL308" s="46" t="s">
        <v>9</v>
      </c>
      <c r="AM308" s="46" t="s">
        <v>59</v>
      </c>
      <c r="AN308" s="46" t="s">
        <v>9</v>
      </c>
      <c r="AO308" s="46" t="s">
        <v>9</v>
      </c>
      <c r="AP308" s="46" t="s">
        <v>59</v>
      </c>
      <c r="AQ308" s="46" t="s">
        <v>9</v>
      </c>
      <c r="AR308" s="46" t="s">
        <v>9</v>
      </c>
      <c r="AS308" s="46" t="s">
        <v>9</v>
      </c>
      <c r="AT308" s="46" t="s">
        <v>59</v>
      </c>
      <c r="AU308" s="46" t="s">
        <v>9</v>
      </c>
      <c r="AV308" s="46" t="s">
        <v>9</v>
      </c>
      <c r="AW308" s="46" t="s">
        <v>9</v>
      </c>
      <c r="AX308" s="46" t="s">
        <v>59</v>
      </c>
      <c r="AY308" s="46" t="s">
        <v>9</v>
      </c>
    </row>
    <row r="309" spans="1:51" x14ac:dyDescent="0.5">
      <c r="A309" s="46" t="s">
        <v>1037</v>
      </c>
      <c r="B309" s="46" t="s">
        <v>1038</v>
      </c>
      <c r="C309" s="46" t="s">
        <v>878</v>
      </c>
      <c r="D309" s="46" t="s">
        <v>887</v>
      </c>
      <c r="E309" s="46" t="s">
        <v>104</v>
      </c>
      <c r="F309" s="46" t="s">
        <v>1039</v>
      </c>
      <c r="G309" s="46" t="s">
        <v>9</v>
      </c>
      <c r="H309" s="46" t="s">
        <v>9</v>
      </c>
      <c r="I309" s="46" t="s">
        <v>9</v>
      </c>
      <c r="J309">
        <v>5</v>
      </c>
      <c r="K309" s="46" t="s">
        <v>85</v>
      </c>
      <c r="L309">
        <v>3</v>
      </c>
      <c r="M309">
        <v>57</v>
      </c>
      <c r="N309" s="46" t="s">
        <v>9</v>
      </c>
      <c r="O309" s="46" t="s">
        <v>59</v>
      </c>
      <c r="P309" s="46" t="s">
        <v>9</v>
      </c>
      <c r="Q309">
        <v>1</v>
      </c>
      <c r="R309">
        <v>1</v>
      </c>
      <c r="V309" s="46" t="s">
        <v>9</v>
      </c>
      <c r="X309" s="46" t="s">
        <v>59</v>
      </c>
      <c r="Y309" s="46" t="s">
        <v>9</v>
      </c>
      <c r="AA309" s="46" t="s">
        <v>9</v>
      </c>
      <c r="AB309" s="46" t="s">
        <v>9</v>
      </c>
      <c r="AC309" s="46" t="s">
        <v>9</v>
      </c>
      <c r="AD309" s="46" t="s">
        <v>9</v>
      </c>
      <c r="AE309" s="46" t="s">
        <v>9</v>
      </c>
      <c r="AF309" s="46" t="s">
        <v>9</v>
      </c>
      <c r="AG309" s="46" t="s">
        <v>9</v>
      </c>
      <c r="AH309" s="46" t="s">
        <v>59</v>
      </c>
      <c r="AI309" s="46" t="s">
        <v>9</v>
      </c>
      <c r="AJ309" s="46" t="s">
        <v>9</v>
      </c>
      <c r="AK309" s="46" t="s">
        <v>9</v>
      </c>
      <c r="AL309" s="46" t="s">
        <v>9</v>
      </c>
      <c r="AM309" s="46" t="s">
        <v>9</v>
      </c>
      <c r="AN309" s="46" t="s">
        <v>9</v>
      </c>
      <c r="AO309" s="46" t="s">
        <v>9</v>
      </c>
      <c r="AP309" s="46" t="s">
        <v>9</v>
      </c>
      <c r="AQ309" s="46" t="s">
        <v>9</v>
      </c>
      <c r="AR309" s="46" t="s">
        <v>9</v>
      </c>
      <c r="AS309" s="46" t="s">
        <v>9</v>
      </c>
      <c r="AT309" s="46" t="s">
        <v>9</v>
      </c>
      <c r="AU309" s="46" t="s">
        <v>59</v>
      </c>
      <c r="AV309" s="46" t="s">
        <v>9</v>
      </c>
      <c r="AW309" s="46" t="s">
        <v>9</v>
      </c>
      <c r="AX309" s="46" t="s">
        <v>9</v>
      </c>
      <c r="AY309" s="46" t="s">
        <v>59</v>
      </c>
    </row>
    <row r="310" spans="1:51" x14ac:dyDescent="0.5">
      <c r="A310" s="46" t="s">
        <v>1041</v>
      </c>
      <c r="B310" s="46" t="s">
        <v>1042</v>
      </c>
      <c r="C310" s="46" t="s">
        <v>878</v>
      </c>
      <c r="D310" s="46" t="s">
        <v>55</v>
      </c>
      <c r="E310" s="46" t="s">
        <v>116</v>
      </c>
      <c r="F310" s="46" t="s">
        <v>1043</v>
      </c>
      <c r="G310" s="46" t="s">
        <v>9</v>
      </c>
      <c r="H310" s="46" t="s">
        <v>59</v>
      </c>
      <c r="I310" s="46" t="s">
        <v>9</v>
      </c>
      <c r="J310">
        <v>6</v>
      </c>
      <c r="K310" s="46" t="s">
        <v>58</v>
      </c>
      <c r="L310">
        <v>2</v>
      </c>
      <c r="M310">
        <v>81</v>
      </c>
      <c r="N310" s="46" t="s">
        <v>59</v>
      </c>
      <c r="O310" s="46" t="s">
        <v>59</v>
      </c>
      <c r="P310" s="46" t="s">
        <v>9</v>
      </c>
      <c r="R310">
        <v>2</v>
      </c>
      <c r="V310" s="46" t="s">
        <v>9</v>
      </c>
      <c r="X310" s="46" t="s">
        <v>9</v>
      </c>
      <c r="Y310" s="46" t="s">
        <v>9</v>
      </c>
      <c r="AA310" s="46" t="s">
        <v>9</v>
      </c>
      <c r="AB310" s="46" t="s">
        <v>9</v>
      </c>
      <c r="AC310" s="46" t="s">
        <v>9</v>
      </c>
      <c r="AD310" s="46" t="s">
        <v>9</v>
      </c>
      <c r="AE310" s="46" t="s">
        <v>9</v>
      </c>
      <c r="AF310" s="46" t="s">
        <v>59</v>
      </c>
      <c r="AG310" s="46" t="s">
        <v>59</v>
      </c>
      <c r="AH310" s="46" t="s">
        <v>59</v>
      </c>
      <c r="AI310" s="46" t="s">
        <v>59</v>
      </c>
      <c r="AJ310" s="46" t="s">
        <v>9</v>
      </c>
      <c r="AK310" s="46" t="s">
        <v>9</v>
      </c>
      <c r="AL310" s="46" t="s">
        <v>9</v>
      </c>
      <c r="AM310" s="46" t="s">
        <v>9</v>
      </c>
      <c r="AN310" s="46" t="s">
        <v>9</v>
      </c>
      <c r="AO310" s="46" t="s">
        <v>9</v>
      </c>
      <c r="AP310" s="46" t="s">
        <v>59</v>
      </c>
      <c r="AQ310" s="46" t="s">
        <v>59</v>
      </c>
      <c r="AR310" s="46" t="s">
        <v>9</v>
      </c>
      <c r="AS310" s="46" t="s">
        <v>9</v>
      </c>
      <c r="AT310" s="46" t="s">
        <v>9</v>
      </c>
      <c r="AU310" s="46" t="s">
        <v>9</v>
      </c>
      <c r="AV310" s="46" t="s">
        <v>9</v>
      </c>
      <c r="AW310" s="46" t="s">
        <v>9</v>
      </c>
      <c r="AX310" s="46" t="s">
        <v>9</v>
      </c>
      <c r="AY310" s="46" t="s">
        <v>9</v>
      </c>
    </row>
    <row r="311" spans="1:51" x14ac:dyDescent="0.5">
      <c r="A311" s="46" t="s">
        <v>1045</v>
      </c>
      <c r="B311" s="46" t="s">
        <v>1046</v>
      </c>
      <c r="C311" s="46" t="s">
        <v>878</v>
      </c>
      <c r="D311" s="46" t="s">
        <v>887</v>
      </c>
      <c r="E311" s="46" t="s">
        <v>104</v>
      </c>
      <c r="F311" s="46" t="s">
        <v>1047</v>
      </c>
      <c r="G311" s="46" t="s">
        <v>9</v>
      </c>
      <c r="H311" s="46" t="s">
        <v>9</v>
      </c>
      <c r="I311" s="46" t="s">
        <v>9</v>
      </c>
      <c r="J311">
        <v>2</v>
      </c>
      <c r="K311" s="46" t="s">
        <v>65</v>
      </c>
      <c r="L311">
        <v>6</v>
      </c>
      <c r="M311">
        <v>33</v>
      </c>
      <c r="N311" s="46" t="s">
        <v>59</v>
      </c>
      <c r="O311" s="46" t="s">
        <v>59</v>
      </c>
      <c r="P311" s="46" t="s">
        <v>9</v>
      </c>
      <c r="R311">
        <v>1</v>
      </c>
      <c r="V311" s="46" t="s">
        <v>9</v>
      </c>
      <c r="W311">
        <v>1</v>
      </c>
      <c r="X311" s="46" t="s">
        <v>9</v>
      </c>
      <c r="Y311" s="46" t="s">
        <v>9</v>
      </c>
      <c r="AA311" s="46" t="s">
        <v>9</v>
      </c>
      <c r="AB311" s="46" t="s">
        <v>59</v>
      </c>
      <c r="AC311" s="46" t="s">
        <v>9</v>
      </c>
      <c r="AD311" s="46" t="s">
        <v>9</v>
      </c>
      <c r="AE311" s="46" t="s">
        <v>59</v>
      </c>
      <c r="AF311" s="46" t="s">
        <v>59</v>
      </c>
      <c r="AG311" s="46" t="s">
        <v>9</v>
      </c>
      <c r="AH311" s="46" t="s">
        <v>59</v>
      </c>
      <c r="AI311" s="46" t="s">
        <v>9</v>
      </c>
      <c r="AJ311" s="46" t="s">
        <v>9</v>
      </c>
      <c r="AK311" s="46" t="s">
        <v>59</v>
      </c>
      <c r="AL311" s="46" t="s">
        <v>9</v>
      </c>
      <c r="AM311" s="46" t="s">
        <v>9</v>
      </c>
      <c r="AN311" s="46" t="s">
        <v>9</v>
      </c>
      <c r="AO311" s="46" t="s">
        <v>9</v>
      </c>
      <c r="AP311" s="46" t="s">
        <v>9</v>
      </c>
      <c r="AQ311" s="46" t="s">
        <v>9</v>
      </c>
      <c r="AR311" s="46" t="s">
        <v>59</v>
      </c>
      <c r="AS311" s="46" t="s">
        <v>9</v>
      </c>
      <c r="AT311" s="46" t="s">
        <v>9</v>
      </c>
      <c r="AU311" s="46" t="s">
        <v>9</v>
      </c>
      <c r="AV311" s="46" t="s">
        <v>9</v>
      </c>
      <c r="AW311" s="46" t="s">
        <v>9</v>
      </c>
      <c r="AX311" s="46" t="s">
        <v>9</v>
      </c>
      <c r="AY311" s="46" t="s">
        <v>9</v>
      </c>
    </row>
    <row r="312" spans="1:51" x14ac:dyDescent="0.5">
      <c r="A312" s="46" t="s">
        <v>1049</v>
      </c>
      <c r="B312" s="46" t="s">
        <v>1050</v>
      </c>
      <c r="C312" s="46" t="s">
        <v>878</v>
      </c>
      <c r="D312" s="46" t="s">
        <v>55</v>
      </c>
      <c r="E312" s="46" t="s">
        <v>71</v>
      </c>
      <c r="F312" s="46" t="s">
        <v>1051</v>
      </c>
      <c r="G312" s="46" t="s">
        <v>9</v>
      </c>
      <c r="H312" s="46" t="s">
        <v>59</v>
      </c>
      <c r="I312" s="46" t="s">
        <v>9</v>
      </c>
      <c r="J312">
        <v>2</v>
      </c>
      <c r="K312" s="46" t="s">
        <v>58</v>
      </c>
      <c r="L312">
        <v>4</v>
      </c>
      <c r="M312">
        <v>79</v>
      </c>
      <c r="N312" s="46" t="s">
        <v>9</v>
      </c>
      <c r="O312" s="46" t="s">
        <v>9</v>
      </c>
      <c r="P312" s="46" t="s">
        <v>59</v>
      </c>
      <c r="V312" s="46" t="s">
        <v>9</v>
      </c>
      <c r="W312">
        <v>2</v>
      </c>
      <c r="X312" s="46" t="s">
        <v>9</v>
      </c>
      <c r="Y312" s="46" t="s">
        <v>9</v>
      </c>
      <c r="AA312" s="46" t="s">
        <v>9</v>
      </c>
      <c r="AB312" s="46" t="s">
        <v>9</v>
      </c>
      <c r="AC312" s="46" t="s">
        <v>9</v>
      </c>
      <c r="AD312" s="46" t="s">
        <v>9</v>
      </c>
      <c r="AE312" s="46" t="s">
        <v>59</v>
      </c>
      <c r="AF312" s="46" t="s">
        <v>9</v>
      </c>
      <c r="AG312" s="46" t="s">
        <v>59</v>
      </c>
      <c r="AH312" s="46" t="s">
        <v>9</v>
      </c>
      <c r="AI312" s="46" t="s">
        <v>59</v>
      </c>
      <c r="AJ312" s="46" t="s">
        <v>9</v>
      </c>
      <c r="AK312" s="46" t="s">
        <v>9</v>
      </c>
      <c r="AL312" s="46" t="s">
        <v>9</v>
      </c>
      <c r="AM312" s="46" t="s">
        <v>9</v>
      </c>
      <c r="AN312" s="46" t="s">
        <v>9</v>
      </c>
      <c r="AO312" s="46" t="s">
        <v>9</v>
      </c>
      <c r="AP312" s="46" t="s">
        <v>59</v>
      </c>
      <c r="AQ312" s="46" t="s">
        <v>59</v>
      </c>
      <c r="AR312" s="46" t="s">
        <v>59</v>
      </c>
      <c r="AS312" s="46" t="s">
        <v>9</v>
      </c>
      <c r="AT312" s="46" t="s">
        <v>9</v>
      </c>
      <c r="AU312" s="46" t="s">
        <v>9</v>
      </c>
      <c r="AV312" s="46" t="s">
        <v>9</v>
      </c>
      <c r="AW312" s="46" t="s">
        <v>9</v>
      </c>
      <c r="AX312" s="46" t="s">
        <v>59</v>
      </c>
      <c r="AY312" s="46" t="s">
        <v>9</v>
      </c>
    </row>
    <row r="313" spans="1:51" x14ac:dyDescent="0.5">
      <c r="A313" s="46" t="s">
        <v>1053</v>
      </c>
      <c r="B313" s="46" t="s">
        <v>1054</v>
      </c>
      <c r="C313" s="46" t="s">
        <v>878</v>
      </c>
      <c r="D313" s="46" t="s">
        <v>55</v>
      </c>
      <c r="E313" s="46" t="s">
        <v>63</v>
      </c>
      <c r="F313" s="46" t="s">
        <v>1055</v>
      </c>
      <c r="G313" s="46" t="s">
        <v>9</v>
      </c>
      <c r="H313" s="46" t="s">
        <v>9</v>
      </c>
      <c r="I313" s="46" t="s">
        <v>9</v>
      </c>
      <c r="J313">
        <v>2</v>
      </c>
      <c r="K313" s="46" t="s">
        <v>73</v>
      </c>
      <c r="L313">
        <v>2</v>
      </c>
      <c r="M313">
        <v>30</v>
      </c>
      <c r="N313" s="46" t="s">
        <v>59</v>
      </c>
      <c r="O313" s="46" t="s">
        <v>9</v>
      </c>
      <c r="P313" s="46" t="s">
        <v>9</v>
      </c>
      <c r="T313">
        <v>1</v>
      </c>
      <c r="V313" s="46" t="s">
        <v>9</v>
      </c>
      <c r="X313" s="46" t="s">
        <v>9</v>
      </c>
      <c r="Y313" s="46" t="s">
        <v>9</v>
      </c>
      <c r="AA313" s="46" t="s">
        <v>9</v>
      </c>
      <c r="AB313" s="46" t="s">
        <v>9</v>
      </c>
      <c r="AC313" s="46" t="s">
        <v>9</v>
      </c>
      <c r="AD313" s="46" t="s">
        <v>9</v>
      </c>
      <c r="AE313" s="46" t="s">
        <v>59</v>
      </c>
      <c r="AF313" s="46" t="s">
        <v>9</v>
      </c>
      <c r="AG313" s="46" t="s">
        <v>9</v>
      </c>
      <c r="AH313" s="46" t="s">
        <v>9</v>
      </c>
      <c r="AI313" s="46" t="s">
        <v>9</v>
      </c>
      <c r="AJ313" s="46" t="s">
        <v>9</v>
      </c>
      <c r="AK313" s="46" t="s">
        <v>9</v>
      </c>
      <c r="AL313" s="46" t="s">
        <v>9</v>
      </c>
      <c r="AM313" s="46" t="s">
        <v>9</v>
      </c>
      <c r="AN313" s="46" t="s">
        <v>9</v>
      </c>
      <c r="AO313" s="46" t="s">
        <v>59</v>
      </c>
      <c r="AP313" s="46" t="s">
        <v>9</v>
      </c>
      <c r="AQ313" s="46" t="s">
        <v>9</v>
      </c>
      <c r="AR313" s="46" t="s">
        <v>9</v>
      </c>
      <c r="AS313" s="46" t="s">
        <v>59</v>
      </c>
      <c r="AT313" s="46" t="s">
        <v>59</v>
      </c>
      <c r="AU313" s="46" t="s">
        <v>9</v>
      </c>
      <c r="AV313" s="46" t="s">
        <v>9</v>
      </c>
      <c r="AW313" s="46" t="s">
        <v>59</v>
      </c>
      <c r="AX313" s="46" t="s">
        <v>9</v>
      </c>
      <c r="AY313" s="46" t="s">
        <v>9</v>
      </c>
    </row>
    <row r="314" spans="1:51" x14ac:dyDescent="0.5">
      <c r="A314" s="46" t="s">
        <v>1056</v>
      </c>
      <c r="B314" s="46" t="s">
        <v>1057</v>
      </c>
      <c r="C314" s="46" t="s">
        <v>878</v>
      </c>
      <c r="D314" s="46" t="s">
        <v>83</v>
      </c>
      <c r="E314" s="46" t="s">
        <v>9</v>
      </c>
      <c r="F314" s="46" t="s">
        <v>1058</v>
      </c>
      <c r="G314" s="46" t="s">
        <v>9</v>
      </c>
      <c r="H314" s="46" t="s">
        <v>9</v>
      </c>
      <c r="I314" s="46" t="s">
        <v>9</v>
      </c>
      <c r="J314">
        <v>1</v>
      </c>
      <c r="K314" s="46" t="s">
        <v>65</v>
      </c>
      <c r="L314">
        <v>3</v>
      </c>
      <c r="M314">
        <v>80</v>
      </c>
      <c r="N314" s="46" t="s">
        <v>9</v>
      </c>
      <c r="O314" s="46" t="s">
        <v>59</v>
      </c>
      <c r="P314" s="46" t="s">
        <v>59</v>
      </c>
      <c r="Q314">
        <v>1</v>
      </c>
      <c r="R314">
        <v>1</v>
      </c>
      <c r="V314" s="46" t="s">
        <v>9</v>
      </c>
      <c r="X314" s="46" t="s">
        <v>59</v>
      </c>
      <c r="Y314" s="46" t="s">
        <v>9</v>
      </c>
      <c r="AA314" s="46" t="s">
        <v>59</v>
      </c>
      <c r="AB314" s="46" t="s">
        <v>9</v>
      </c>
      <c r="AC314" s="46" t="s">
        <v>9</v>
      </c>
      <c r="AD314" s="46" t="s">
        <v>9</v>
      </c>
      <c r="AE314" s="46" t="s">
        <v>59</v>
      </c>
      <c r="AF314" s="46" t="s">
        <v>59</v>
      </c>
      <c r="AG314" s="46" t="s">
        <v>9</v>
      </c>
      <c r="AH314" s="46" t="s">
        <v>59</v>
      </c>
      <c r="AI314" s="46" t="s">
        <v>9</v>
      </c>
      <c r="AJ314" s="46" t="s">
        <v>9</v>
      </c>
      <c r="AK314" s="46" t="s">
        <v>59</v>
      </c>
      <c r="AL314" s="46" t="s">
        <v>9</v>
      </c>
      <c r="AM314" s="46" t="s">
        <v>9</v>
      </c>
      <c r="AN314" s="46" t="s">
        <v>9</v>
      </c>
      <c r="AO314" s="46" t="s">
        <v>9</v>
      </c>
      <c r="AP314" s="46" t="s">
        <v>59</v>
      </c>
      <c r="AQ314" s="46" t="s">
        <v>9</v>
      </c>
      <c r="AR314" s="46" t="s">
        <v>9</v>
      </c>
      <c r="AS314" s="46" t="s">
        <v>9</v>
      </c>
      <c r="AT314" s="46" t="s">
        <v>9</v>
      </c>
      <c r="AU314" s="46" t="s">
        <v>9</v>
      </c>
      <c r="AV314" s="46" t="s">
        <v>9</v>
      </c>
      <c r="AW314" s="46" t="s">
        <v>9</v>
      </c>
      <c r="AX314" s="46" t="s">
        <v>9</v>
      </c>
      <c r="AY314" s="46" t="s">
        <v>9</v>
      </c>
    </row>
    <row r="315" spans="1:51" x14ac:dyDescent="0.5">
      <c r="A315" s="46" t="s">
        <v>1060</v>
      </c>
      <c r="B315" s="46" t="s">
        <v>1061</v>
      </c>
      <c r="C315" s="46" t="s">
        <v>878</v>
      </c>
      <c r="D315" s="46" t="s">
        <v>55</v>
      </c>
      <c r="E315" s="46" t="s">
        <v>71</v>
      </c>
      <c r="F315" s="46" t="s">
        <v>1062</v>
      </c>
      <c r="G315" s="46" t="s">
        <v>9</v>
      </c>
      <c r="H315" s="46" t="s">
        <v>9</v>
      </c>
      <c r="I315" s="46" t="s">
        <v>9</v>
      </c>
      <c r="J315">
        <v>3</v>
      </c>
      <c r="K315" s="46" t="s">
        <v>97</v>
      </c>
      <c r="L315">
        <v>4</v>
      </c>
      <c r="M315">
        <v>18</v>
      </c>
      <c r="N315" s="46" t="s">
        <v>59</v>
      </c>
      <c r="O315" s="46" t="s">
        <v>9</v>
      </c>
      <c r="P315" s="46" t="s">
        <v>9</v>
      </c>
      <c r="T315">
        <v>2</v>
      </c>
      <c r="V315" s="46" t="s">
        <v>902</v>
      </c>
      <c r="X315" s="46" t="s">
        <v>9</v>
      </c>
      <c r="Y315" s="46" t="s">
        <v>9</v>
      </c>
      <c r="AA315" s="46" t="s">
        <v>9</v>
      </c>
      <c r="AB315" s="46" t="s">
        <v>9</v>
      </c>
      <c r="AC315" s="46" t="s">
        <v>9</v>
      </c>
      <c r="AD315" s="46" t="s">
        <v>9</v>
      </c>
      <c r="AE315" s="46" t="s">
        <v>59</v>
      </c>
      <c r="AF315" s="46" t="s">
        <v>9</v>
      </c>
      <c r="AG315" s="46" t="s">
        <v>9</v>
      </c>
      <c r="AH315" s="46" t="s">
        <v>9</v>
      </c>
      <c r="AI315" s="46" t="s">
        <v>9</v>
      </c>
      <c r="AJ315" s="46" t="s">
        <v>59</v>
      </c>
      <c r="AK315" s="46" t="s">
        <v>59</v>
      </c>
      <c r="AL315" s="46" t="s">
        <v>9</v>
      </c>
      <c r="AM315" s="46" t="s">
        <v>9</v>
      </c>
      <c r="AN315" s="46" t="s">
        <v>9</v>
      </c>
      <c r="AO315" s="46" t="s">
        <v>59</v>
      </c>
      <c r="AP315" s="46" t="s">
        <v>9</v>
      </c>
      <c r="AQ315" s="46" t="s">
        <v>59</v>
      </c>
      <c r="AR315" s="46" t="s">
        <v>9</v>
      </c>
      <c r="AS315" s="46" t="s">
        <v>59</v>
      </c>
      <c r="AT315" s="46" t="s">
        <v>59</v>
      </c>
      <c r="AU315" s="46" t="s">
        <v>9</v>
      </c>
      <c r="AV315" s="46" t="s">
        <v>9</v>
      </c>
      <c r="AW315" s="46" t="s">
        <v>59</v>
      </c>
      <c r="AX315" s="46" t="s">
        <v>9</v>
      </c>
      <c r="AY315" s="46" t="s">
        <v>59</v>
      </c>
    </row>
    <row r="316" spans="1:51" x14ac:dyDescent="0.5">
      <c r="A316" s="46" t="s">
        <v>1064</v>
      </c>
      <c r="B316" s="46" t="s">
        <v>1065</v>
      </c>
      <c r="C316" s="46" t="s">
        <v>878</v>
      </c>
      <c r="D316" s="46" t="s">
        <v>55</v>
      </c>
      <c r="E316" s="46" t="s">
        <v>116</v>
      </c>
      <c r="F316" s="46" t="s">
        <v>1066</v>
      </c>
      <c r="G316" s="46" t="s">
        <v>9</v>
      </c>
      <c r="H316" s="46" t="s">
        <v>9</v>
      </c>
      <c r="I316" s="46" t="s">
        <v>9</v>
      </c>
      <c r="J316">
        <v>2</v>
      </c>
      <c r="K316" s="46" t="s">
        <v>65</v>
      </c>
      <c r="L316">
        <v>2</v>
      </c>
      <c r="M316">
        <v>87</v>
      </c>
      <c r="N316" s="46" t="s">
        <v>9</v>
      </c>
      <c r="O316" s="46" t="s">
        <v>9</v>
      </c>
      <c r="P316" s="46" t="s">
        <v>59</v>
      </c>
      <c r="Q316">
        <v>1</v>
      </c>
      <c r="R316">
        <v>1</v>
      </c>
      <c r="S316">
        <v>1</v>
      </c>
      <c r="V316" s="46" t="s">
        <v>9</v>
      </c>
      <c r="X316" s="46" t="s">
        <v>59</v>
      </c>
      <c r="Y316" s="46" t="s">
        <v>9</v>
      </c>
      <c r="AA316" s="46" t="s">
        <v>9</v>
      </c>
      <c r="AB316" s="46" t="s">
        <v>9</v>
      </c>
      <c r="AC316" s="46" t="s">
        <v>9</v>
      </c>
      <c r="AD316" s="46" t="s">
        <v>9</v>
      </c>
      <c r="AE316" s="46" t="s">
        <v>59</v>
      </c>
      <c r="AF316" s="46" t="s">
        <v>9</v>
      </c>
      <c r="AG316" s="46" t="s">
        <v>9</v>
      </c>
      <c r="AH316" s="46" t="s">
        <v>59</v>
      </c>
      <c r="AI316" s="46" t="s">
        <v>9</v>
      </c>
      <c r="AJ316" s="46" t="s">
        <v>9</v>
      </c>
      <c r="AK316" s="46" t="s">
        <v>59</v>
      </c>
      <c r="AL316" s="46" t="s">
        <v>9</v>
      </c>
      <c r="AM316" s="46" t="s">
        <v>59</v>
      </c>
      <c r="AN316" s="46" t="s">
        <v>9</v>
      </c>
      <c r="AO316" s="46" t="s">
        <v>9</v>
      </c>
      <c r="AP316" s="46" t="s">
        <v>59</v>
      </c>
      <c r="AQ316" s="46" t="s">
        <v>9</v>
      </c>
      <c r="AR316" s="46" t="s">
        <v>9</v>
      </c>
      <c r="AS316" s="46" t="s">
        <v>9</v>
      </c>
      <c r="AT316" s="46" t="s">
        <v>9</v>
      </c>
      <c r="AU316" s="46" t="s">
        <v>9</v>
      </c>
      <c r="AV316" s="46" t="s">
        <v>9</v>
      </c>
      <c r="AW316" s="46" t="s">
        <v>9</v>
      </c>
      <c r="AX316" s="46" t="s">
        <v>59</v>
      </c>
      <c r="AY316" s="46" t="s">
        <v>9</v>
      </c>
    </row>
    <row r="317" spans="1:51" x14ac:dyDescent="0.5">
      <c r="A317" s="46" t="s">
        <v>1067</v>
      </c>
      <c r="B317" s="46" t="s">
        <v>1068</v>
      </c>
      <c r="C317" s="46" t="s">
        <v>878</v>
      </c>
      <c r="D317" s="46" t="s">
        <v>55</v>
      </c>
      <c r="E317" s="46" t="s">
        <v>104</v>
      </c>
      <c r="F317" s="46" t="s">
        <v>1069</v>
      </c>
      <c r="G317" s="46" t="s">
        <v>9</v>
      </c>
      <c r="H317" s="46" t="s">
        <v>9</v>
      </c>
      <c r="I317" s="46" t="s">
        <v>9</v>
      </c>
      <c r="J317">
        <v>0</v>
      </c>
      <c r="K317" s="46" t="s">
        <v>85</v>
      </c>
      <c r="L317">
        <v>3</v>
      </c>
      <c r="M317">
        <v>20</v>
      </c>
      <c r="N317" s="46" t="s">
        <v>9</v>
      </c>
      <c r="O317" s="46" t="s">
        <v>59</v>
      </c>
      <c r="P317" s="46" t="s">
        <v>9</v>
      </c>
      <c r="V317" s="46" t="s">
        <v>902</v>
      </c>
      <c r="X317" s="46" t="s">
        <v>9</v>
      </c>
      <c r="Y317" s="46" t="s">
        <v>9</v>
      </c>
      <c r="AA317" s="46" t="s">
        <v>9</v>
      </c>
      <c r="AB317" s="46" t="s">
        <v>59</v>
      </c>
      <c r="AC317" s="46" t="s">
        <v>9</v>
      </c>
      <c r="AD317" s="46" t="s">
        <v>9</v>
      </c>
      <c r="AE317" s="46" t="s">
        <v>59</v>
      </c>
      <c r="AF317" s="46" t="s">
        <v>9</v>
      </c>
      <c r="AG317" s="46" t="s">
        <v>9</v>
      </c>
      <c r="AH317" s="46" t="s">
        <v>9</v>
      </c>
      <c r="AI317" s="46" t="s">
        <v>9</v>
      </c>
      <c r="AJ317" s="46" t="s">
        <v>9</v>
      </c>
      <c r="AK317" s="46" t="s">
        <v>9</v>
      </c>
      <c r="AL317" s="46" t="s">
        <v>9</v>
      </c>
      <c r="AM317" s="46" t="s">
        <v>9</v>
      </c>
      <c r="AN317" s="46" t="s">
        <v>9</v>
      </c>
      <c r="AO317" s="46" t="s">
        <v>9</v>
      </c>
      <c r="AP317" s="46" t="s">
        <v>9</v>
      </c>
      <c r="AQ317" s="46" t="s">
        <v>9</v>
      </c>
      <c r="AR317" s="46" t="s">
        <v>9</v>
      </c>
      <c r="AS317" s="46" t="s">
        <v>59</v>
      </c>
      <c r="AT317" s="46" t="s">
        <v>9</v>
      </c>
      <c r="AU317" s="46" t="s">
        <v>59</v>
      </c>
      <c r="AV317" s="46" t="s">
        <v>9</v>
      </c>
      <c r="AW317" s="46" t="s">
        <v>9</v>
      </c>
      <c r="AX317" s="46" t="s">
        <v>9</v>
      </c>
      <c r="AY317" s="46" t="s">
        <v>59</v>
      </c>
    </row>
    <row r="318" spans="1:51" x14ac:dyDescent="0.5">
      <c r="A318" s="46" t="s">
        <v>1071</v>
      </c>
      <c r="B318" s="46" t="s">
        <v>1072</v>
      </c>
      <c r="C318" s="46" t="s">
        <v>878</v>
      </c>
      <c r="D318" s="46" t="s">
        <v>55</v>
      </c>
      <c r="E318" s="46" t="s">
        <v>104</v>
      </c>
      <c r="F318" s="46" t="s">
        <v>1073</v>
      </c>
      <c r="G318" s="46" t="s">
        <v>9</v>
      </c>
      <c r="H318" s="46" t="s">
        <v>59</v>
      </c>
      <c r="I318" s="46" t="s">
        <v>9</v>
      </c>
      <c r="J318">
        <v>3</v>
      </c>
      <c r="K318" s="46" t="s">
        <v>85</v>
      </c>
      <c r="L318">
        <v>6</v>
      </c>
      <c r="M318">
        <v>41</v>
      </c>
      <c r="N318" s="46" t="s">
        <v>59</v>
      </c>
      <c r="O318" s="46" t="s">
        <v>59</v>
      </c>
      <c r="P318" s="46" t="s">
        <v>9</v>
      </c>
      <c r="Q318">
        <v>1</v>
      </c>
      <c r="V318" s="46" t="s">
        <v>902</v>
      </c>
      <c r="W318">
        <v>1</v>
      </c>
      <c r="X318" s="46" t="s">
        <v>9</v>
      </c>
      <c r="Y318" s="46" t="s">
        <v>9</v>
      </c>
      <c r="AA318" s="46" t="s">
        <v>9</v>
      </c>
      <c r="AB318" s="46" t="s">
        <v>9</v>
      </c>
      <c r="AC318" s="46" t="s">
        <v>9</v>
      </c>
      <c r="AD318" s="46" t="s">
        <v>9</v>
      </c>
      <c r="AE318" s="46" t="s">
        <v>59</v>
      </c>
      <c r="AF318" s="46" t="s">
        <v>59</v>
      </c>
      <c r="AG318" s="46" t="s">
        <v>59</v>
      </c>
      <c r="AH318" s="46" t="s">
        <v>9</v>
      </c>
      <c r="AI318" s="46" t="s">
        <v>59</v>
      </c>
      <c r="AJ318" s="46" t="s">
        <v>59</v>
      </c>
      <c r="AK318" s="46" t="s">
        <v>9</v>
      </c>
      <c r="AL318" s="46" t="s">
        <v>9</v>
      </c>
      <c r="AM318" s="46" t="s">
        <v>9</v>
      </c>
      <c r="AN318" s="46" t="s">
        <v>9</v>
      </c>
      <c r="AO318" s="46" t="s">
        <v>9</v>
      </c>
      <c r="AP318" s="46" t="s">
        <v>9</v>
      </c>
      <c r="AQ318" s="46" t="s">
        <v>9</v>
      </c>
      <c r="AR318" s="46" t="s">
        <v>59</v>
      </c>
      <c r="AS318" s="46" t="s">
        <v>9</v>
      </c>
      <c r="AT318" s="46" t="s">
        <v>9</v>
      </c>
      <c r="AU318" s="46" t="s">
        <v>9</v>
      </c>
      <c r="AV318" s="46" t="s">
        <v>9</v>
      </c>
      <c r="AW318" s="46" t="s">
        <v>9</v>
      </c>
      <c r="AX318" s="46" t="s">
        <v>9</v>
      </c>
      <c r="AY318" s="46" t="s">
        <v>59</v>
      </c>
    </row>
    <row r="319" spans="1:51" x14ac:dyDescent="0.5">
      <c r="A319" s="46" t="s">
        <v>1075</v>
      </c>
      <c r="B319" s="46" t="s">
        <v>1076</v>
      </c>
      <c r="C319" s="46" t="s">
        <v>878</v>
      </c>
      <c r="D319" s="46" t="s">
        <v>83</v>
      </c>
      <c r="E319" s="46" t="s">
        <v>9</v>
      </c>
      <c r="F319" s="46" t="s">
        <v>1077</v>
      </c>
      <c r="G319" s="46" t="s">
        <v>9</v>
      </c>
      <c r="H319" s="46" t="s">
        <v>9</v>
      </c>
      <c r="I319" s="46" t="s">
        <v>59</v>
      </c>
      <c r="J319">
        <v>6</v>
      </c>
      <c r="K319" s="46" t="s">
        <v>97</v>
      </c>
      <c r="L319">
        <v>1</v>
      </c>
      <c r="N319" s="46" t="s">
        <v>59</v>
      </c>
      <c r="O319" s="46" t="s">
        <v>59</v>
      </c>
      <c r="P319" s="46" t="s">
        <v>9</v>
      </c>
      <c r="Q319">
        <v>2</v>
      </c>
      <c r="R319">
        <v>1</v>
      </c>
      <c r="V319" s="46" t="s">
        <v>9</v>
      </c>
      <c r="X319" s="46" t="s">
        <v>9</v>
      </c>
      <c r="Y319" s="46" t="s">
        <v>9</v>
      </c>
      <c r="AA319" s="46" t="s">
        <v>9</v>
      </c>
      <c r="AB319" s="46" t="s">
        <v>59</v>
      </c>
      <c r="AC319" s="46" t="s">
        <v>9</v>
      </c>
      <c r="AD319" s="46" t="s">
        <v>59</v>
      </c>
      <c r="AE319" s="46" t="s">
        <v>9</v>
      </c>
      <c r="AF319" s="46" t="s">
        <v>59</v>
      </c>
      <c r="AG319" s="46" t="s">
        <v>9</v>
      </c>
      <c r="AH319" s="46" t="s">
        <v>59</v>
      </c>
      <c r="AI319" s="46" t="s">
        <v>9</v>
      </c>
      <c r="AJ319" s="46" t="s">
        <v>59</v>
      </c>
      <c r="AK319" s="46" t="s">
        <v>59</v>
      </c>
      <c r="AL319" s="46" t="s">
        <v>9</v>
      </c>
      <c r="AM319" s="46" t="s">
        <v>9</v>
      </c>
      <c r="AN319" s="46" t="s">
        <v>9</v>
      </c>
      <c r="AO319" s="46" t="s">
        <v>9</v>
      </c>
      <c r="AP319" s="46" t="s">
        <v>59</v>
      </c>
      <c r="AQ319" s="46" t="s">
        <v>59</v>
      </c>
      <c r="AR319" s="46" t="s">
        <v>9</v>
      </c>
      <c r="AS319" s="46" t="s">
        <v>9</v>
      </c>
      <c r="AT319" s="46" t="s">
        <v>59</v>
      </c>
      <c r="AU319" s="46" t="s">
        <v>9</v>
      </c>
      <c r="AV319" s="46" t="s">
        <v>9</v>
      </c>
      <c r="AW319" s="46" t="s">
        <v>9</v>
      </c>
      <c r="AX319" s="46" t="s">
        <v>9</v>
      </c>
      <c r="AY319" s="46" t="s">
        <v>59</v>
      </c>
    </row>
    <row r="320" spans="1:51" x14ac:dyDescent="0.5">
      <c r="A320" s="46" t="s">
        <v>1078</v>
      </c>
      <c r="B320" s="46" t="s">
        <v>1079</v>
      </c>
      <c r="C320" s="46" t="s">
        <v>878</v>
      </c>
      <c r="D320" s="46" t="s">
        <v>887</v>
      </c>
      <c r="E320" s="46" t="s">
        <v>104</v>
      </c>
      <c r="F320" s="46" t="s">
        <v>1047</v>
      </c>
      <c r="G320" s="46" t="s">
        <v>9</v>
      </c>
      <c r="H320" s="46" t="s">
        <v>9</v>
      </c>
      <c r="I320" s="46" t="s">
        <v>9</v>
      </c>
      <c r="J320">
        <v>1</v>
      </c>
      <c r="K320" s="46" t="s">
        <v>65</v>
      </c>
      <c r="L320">
        <v>5</v>
      </c>
      <c r="M320">
        <v>43</v>
      </c>
      <c r="N320" s="46" t="s">
        <v>59</v>
      </c>
      <c r="O320" s="46" t="s">
        <v>9</v>
      </c>
      <c r="P320" s="46" t="s">
        <v>9</v>
      </c>
      <c r="R320">
        <v>1</v>
      </c>
      <c r="T320">
        <v>1</v>
      </c>
      <c r="V320" s="46" t="s">
        <v>9</v>
      </c>
      <c r="X320" s="46" t="s">
        <v>59</v>
      </c>
      <c r="Y320" s="46" t="s">
        <v>9</v>
      </c>
      <c r="AA320" s="46" t="s">
        <v>59</v>
      </c>
      <c r="AB320" s="46" t="s">
        <v>59</v>
      </c>
      <c r="AC320" s="46" t="s">
        <v>9</v>
      </c>
      <c r="AD320" s="46" t="s">
        <v>59</v>
      </c>
      <c r="AE320" s="46" t="s">
        <v>59</v>
      </c>
      <c r="AF320" s="46" t="s">
        <v>9</v>
      </c>
      <c r="AG320" s="46" t="s">
        <v>9</v>
      </c>
      <c r="AH320" s="46" t="s">
        <v>59</v>
      </c>
      <c r="AI320" s="46" t="s">
        <v>9</v>
      </c>
      <c r="AJ320" s="46" t="s">
        <v>9</v>
      </c>
      <c r="AK320" s="46" t="s">
        <v>59</v>
      </c>
      <c r="AL320" s="46" t="s">
        <v>9</v>
      </c>
      <c r="AM320" s="46" t="s">
        <v>9</v>
      </c>
      <c r="AN320" s="46" t="s">
        <v>9</v>
      </c>
      <c r="AO320" s="46" t="s">
        <v>59</v>
      </c>
      <c r="AP320" s="46" t="s">
        <v>9</v>
      </c>
      <c r="AQ320" s="46" t="s">
        <v>9</v>
      </c>
      <c r="AR320" s="46" t="s">
        <v>9</v>
      </c>
      <c r="AS320" s="46" t="s">
        <v>9</v>
      </c>
      <c r="AT320" s="46" t="s">
        <v>9</v>
      </c>
      <c r="AU320" s="46" t="s">
        <v>9</v>
      </c>
      <c r="AV320" s="46" t="s">
        <v>9</v>
      </c>
      <c r="AW320" s="46" t="s">
        <v>59</v>
      </c>
      <c r="AX320" s="46" t="s">
        <v>9</v>
      </c>
      <c r="AY320" s="46" t="s">
        <v>9</v>
      </c>
    </row>
    <row r="321" spans="1:51" x14ac:dyDescent="0.5">
      <c r="A321" s="46" t="s">
        <v>1081</v>
      </c>
      <c r="B321" s="46" t="s">
        <v>1082</v>
      </c>
      <c r="C321" s="46" t="s">
        <v>878</v>
      </c>
      <c r="D321" s="46" t="s">
        <v>887</v>
      </c>
      <c r="E321" s="46" t="s">
        <v>71</v>
      </c>
      <c r="F321" s="46" t="s">
        <v>1083</v>
      </c>
      <c r="G321" s="46" t="s">
        <v>9</v>
      </c>
      <c r="H321" s="46" t="s">
        <v>9</v>
      </c>
      <c r="I321" s="46" t="s">
        <v>9</v>
      </c>
      <c r="J321">
        <v>2</v>
      </c>
      <c r="K321" s="46" t="s">
        <v>58</v>
      </c>
      <c r="L321">
        <v>6</v>
      </c>
      <c r="M321">
        <v>88</v>
      </c>
      <c r="N321" s="46" t="s">
        <v>9</v>
      </c>
      <c r="O321" s="46" t="s">
        <v>9</v>
      </c>
      <c r="P321" s="46" t="s">
        <v>59</v>
      </c>
      <c r="R321">
        <v>1</v>
      </c>
      <c r="V321" s="46" t="s">
        <v>9</v>
      </c>
      <c r="W321">
        <v>1</v>
      </c>
      <c r="X321" s="46" t="s">
        <v>9</v>
      </c>
      <c r="Y321" s="46" t="s">
        <v>9</v>
      </c>
      <c r="AA321" s="46" t="s">
        <v>9</v>
      </c>
      <c r="AB321" s="46" t="s">
        <v>59</v>
      </c>
      <c r="AC321" s="46" t="s">
        <v>9</v>
      </c>
      <c r="AD321" s="46" t="s">
        <v>59</v>
      </c>
      <c r="AE321" s="46" t="s">
        <v>59</v>
      </c>
      <c r="AF321" s="46" t="s">
        <v>9</v>
      </c>
      <c r="AG321" s="46" t="s">
        <v>9</v>
      </c>
      <c r="AH321" s="46" t="s">
        <v>59</v>
      </c>
      <c r="AI321" s="46" t="s">
        <v>9</v>
      </c>
      <c r="AJ321" s="46" t="s">
        <v>9</v>
      </c>
      <c r="AK321" s="46" t="s">
        <v>9</v>
      </c>
      <c r="AL321" s="46" t="s">
        <v>9</v>
      </c>
      <c r="AM321" s="46" t="s">
        <v>9</v>
      </c>
      <c r="AN321" s="46" t="s">
        <v>9</v>
      </c>
      <c r="AO321" s="46" t="s">
        <v>9</v>
      </c>
      <c r="AP321" s="46" t="s">
        <v>59</v>
      </c>
      <c r="AQ321" s="46" t="s">
        <v>59</v>
      </c>
      <c r="AR321" s="46" t="s">
        <v>59</v>
      </c>
      <c r="AS321" s="46" t="s">
        <v>9</v>
      </c>
      <c r="AT321" s="46" t="s">
        <v>9</v>
      </c>
      <c r="AU321" s="46" t="s">
        <v>9</v>
      </c>
      <c r="AV321" s="46" t="s">
        <v>9</v>
      </c>
      <c r="AW321" s="46" t="s">
        <v>9</v>
      </c>
      <c r="AX321" s="46" t="s">
        <v>59</v>
      </c>
      <c r="AY321" s="46" t="s">
        <v>9</v>
      </c>
    </row>
    <row r="322" spans="1:51" x14ac:dyDescent="0.5">
      <c r="A322" s="46" t="s">
        <v>1084</v>
      </c>
      <c r="B322" s="46" t="s">
        <v>1085</v>
      </c>
      <c r="C322" s="46" t="s">
        <v>878</v>
      </c>
      <c r="D322" s="46" t="s">
        <v>55</v>
      </c>
      <c r="E322" s="46" t="s">
        <v>104</v>
      </c>
      <c r="F322" s="46" t="s">
        <v>1086</v>
      </c>
      <c r="G322" s="46" t="s">
        <v>9</v>
      </c>
      <c r="H322" s="46" t="s">
        <v>9</v>
      </c>
      <c r="I322" s="46" t="s">
        <v>9</v>
      </c>
      <c r="J322">
        <v>3</v>
      </c>
      <c r="K322" s="46" t="s">
        <v>73</v>
      </c>
      <c r="L322">
        <v>4</v>
      </c>
      <c r="M322">
        <v>25</v>
      </c>
      <c r="N322" s="46" t="s">
        <v>59</v>
      </c>
      <c r="O322" s="46" t="s">
        <v>59</v>
      </c>
      <c r="P322" s="46" t="s">
        <v>9</v>
      </c>
      <c r="R322">
        <v>1</v>
      </c>
      <c r="V322" s="46" t="s">
        <v>9</v>
      </c>
      <c r="X322" s="46" t="s">
        <v>9</v>
      </c>
      <c r="Y322" s="46" t="s">
        <v>9</v>
      </c>
      <c r="AA322" s="46" t="s">
        <v>9</v>
      </c>
      <c r="AB322" s="46" t="s">
        <v>9</v>
      </c>
      <c r="AC322" s="46" t="s">
        <v>9</v>
      </c>
      <c r="AD322" s="46" t="s">
        <v>9</v>
      </c>
      <c r="AE322" s="46" t="s">
        <v>59</v>
      </c>
      <c r="AF322" s="46" t="s">
        <v>59</v>
      </c>
      <c r="AG322" s="46" t="s">
        <v>9</v>
      </c>
      <c r="AH322" s="46" t="s">
        <v>59</v>
      </c>
      <c r="AI322" s="46" t="s">
        <v>9</v>
      </c>
      <c r="AJ322" s="46" t="s">
        <v>9</v>
      </c>
      <c r="AK322" s="46" t="s">
        <v>9</v>
      </c>
      <c r="AL322" s="46" t="s">
        <v>9</v>
      </c>
      <c r="AM322" s="46" t="s">
        <v>9</v>
      </c>
      <c r="AN322" s="46" t="s">
        <v>9</v>
      </c>
      <c r="AO322" s="46" t="s">
        <v>9</v>
      </c>
      <c r="AP322" s="46" t="s">
        <v>9</v>
      </c>
      <c r="AQ322" s="46" t="s">
        <v>9</v>
      </c>
      <c r="AR322" s="46" t="s">
        <v>9</v>
      </c>
      <c r="AS322" s="46" t="s">
        <v>59</v>
      </c>
      <c r="AT322" s="46" t="s">
        <v>59</v>
      </c>
      <c r="AU322" s="46" t="s">
        <v>9</v>
      </c>
      <c r="AV322" s="46" t="s">
        <v>9</v>
      </c>
      <c r="AW322" s="46" t="s">
        <v>9</v>
      </c>
      <c r="AX322" s="46" t="s">
        <v>9</v>
      </c>
      <c r="AY322" s="46" t="s">
        <v>9</v>
      </c>
    </row>
    <row r="323" spans="1:51" x14ac:dyDescent="0.5">
      <c r="A323" s="46" t="s">
        <v>1088</v>
      </c>
      <c r="B323" s="46" t="s">
        <v>1089</v>
      </c>
      <c r="C323" s="46" t="s">
        <v>878</v>
      </c>
      <c r="D323" s="46" t="s">
        <v>55</v>
      </c>
      <c r="E323" s="46" t="s">
        <v>167</v>
      </c>
      <c r="F323" s="46" t="s">
        <v>1090</v>
      </c>
      <c r="G323" s="46" t="s">
        <v>9</v>
      </c>
      <c r="H323" s="46" t="s">
        <v>9</v>
      </c>
      <c r="I323" s="46" t="s">
        <v>9</v>
      </c>
      <c r="J323">
        <v>3</v>
      </c>
      <c r="K323" s="46" t="s">
        <v>58</v>
      </c>
      <c r="L323">
        <v>2</v>
      </c>
      <c r="M323">
        <v>30</v>
      </c>
      <c r="N323" s="46" t="s">
        <v>59</v>
      </c>
      <c r="O323" s="46" t="s">
        <v>9</v>
      </c>
      <c r="P323" s="46" t="s">
        <v>9</v>
      </c>
      <c r="T323">
        <v>1</v>
      </c>
      <c r="V323" s="46" t="s">
        <v>902</v>
      </c>
      <c r="X323" s="46" t="s">
        <v>9</v>
      </c>
      <c r="Y323" s="46" t="s">
        <v>9</v>
      </c>
      <c r="AA323" s="46" t="s">
        <v>9</v>
      </c>
      <c r="AB323" s="46" t="s">
        <v>9</v>
      </c>
      <c r="AC323" s="46" t="s">
        <v>9</v>
      </c>
      <c r="AD323" s="46" t="s">
        <v>9</v>
      </c>
      <c r="AE323" s="46" t="s">
        <v>59</v>
      </c>
      <c r="AF323" s="46" t="s">
        <v>9</v>
      </c>
      <c r="AG323" s="46" t="s">
        <v>9</v>
      </c>
      <c r="AH323" s="46" t="s">
        <v>9</v>
      </c>
      <c r="AI323" s="46" t="s">
        <v>9</v>
      </c>
      <c r="AJ323" s="46" t="s">
        <v>9</v>
      </c>
      <c r="AK323" s="46" t="s">
        <v>9</v>
      </c>
      <c r="AL323" s="46" t="s">
        <v>9</v>
      </c>
      <c r="AM323" s="46" t="s">
        <v>9</v>
      </c>
      <c r="AN323" s="46" t="s">
        <v>9</v>
      </c>
      <c r="AO323" s="46" t="s">
        <v>59</v>
      </c>
      <c r="AP323" s="46" t="s">
        <v>9</v>
      </c>
      <c r="AQ323" s="46" t="s">
        <v>59</v>
      </c>
      <c r="AR323" s="46" t="s">
        <v>9</v>
      </c>
      <c r="AS323" s="46" t="s">
        <v>59</v>
      </c>
      <c r="AT323" s="46" t="s">
        <v>9</v>
      </c>
      <c r="AU323" s="46" t="s">
        <v>9</v>
      </c>
      <c r="AV323" s="46" t="s">
        <v>9</v>
      </c>
      <c r="AW323" s="46" t="s">
        <v>59</v>
      </c>
      <c r="AX323" s="46" t="s">
        <v>9</v>
      </c>
      <c r="AY323" s="46" t="s">
        <v>9</v>
      </c>
    </row>
    <row r="324" spans="1:51" x14ac:dyDescent="0.5">
      <c r="A324" s="46" t="s">
        <v>1091</v>
      </c>
      <c r="B324" s="46" t="s">
        <v>1092</v>
      </c>
      <c r="C324" s="46" t="s">
        <v>878</v>
      </c>
      <c r="D324" s="46" t="s">
        <v>62</v>
      </c>
      <c r="E324" s="46" t="s">
        <v>116</v>
      </c>
      <c r="F324" s="46" t="s">
        <v>1093</v>
      </c>
      <c r="G324" s="46" t="s">
        <v>9</v>
      </c>
      <c r="H324" s="46" t="s">
        <v>9</v>
      </c>
      <c r="I324" s="46" t="s">
        <v>9</v>
      </c>
      <c r="J324">
        <v>1</v>
      </c>
      <c r="K324" s="46" t="s">
        <v>65</v>
      </c>
      <c r="L324">
        <v>4</v>
      </c>
      <c r="M324">
        <v>50</v>
      </c>
      <c r="N324" s="46" t="s">
        <v>9</v>
      </c>
      <c r="O324" s="46" t="s">
        <v>59</v>
      </c>
      <c r="P324" s="46" t="s">
        <v>9</v>
      </c>
      <c r="Q324">
        <v>1</v>
      </c>
      <c r="U324">
        <v>1</v>
      </c>
      <c r="V324" s="46" t="s">
        <v>9</v>
      </c>
      <c r="X324" s="46" t="s">
        <v>9</v>
      </c>
      <c r="Y324" s="46" t="s">
        <v>9</v>
      </c>
      <c r="AA324" s="46" t="s">
        <v>9</v>
      </c>
      <c r="AB324" s="46" t="s">
        <v>9</v>
      </c>
      <c r="AC324" s="46" t="s">
        <v>9</v>
      </c>
      <c r="AD324" s="46" t="s">
        <v>9</v>
      </c>
      <c r="AE324" s="46" t="s">
        <v>59</v>
      </c>
      <c r="AF324" s="46" t="s">
        <v>9</v>
      </c>
      <c r="AG324" s="46" t="s">
        <v>9</v>
      </c>
      <c r="AH324" s="46" t="s">
        <v>9</v>
      </c>
      <c r="AI324" s="46" t="s">
        <v>9</v>
      </c>
      <c r="AJ324" s="46" t="s">
        <v>9</v>
      </c>
      <c r="AK324" s="46" t="s">
        <v>59</v>
      </c>
      <c r="AL324" s="46" t="s">
        <v>9</v>
      </c>
      <c r="AM324" s="46" t="s">
        <v>9</v>
      </c>
      <c r="AN324" s="46" t="s">
        <v>9</v>
      </c>
      <c r="AO324" s="46" t="s">
        <v>9</v>
      </c>
      <c r="AP324" s="46" t="s">
        <v>9</v>
      </c>
      <c r="AQ324" s="46" t="s">
        <v>9</v>
      </c>
      <c r="AR324" s="46" t="s">
        <v>9</v>
      </c>
      <c r="AS324" s="46" t="s">
        <v>9</v>
      </c>
      <c r="AT324" s="46" t="s">
        <v>9</v>
      </c>
      <c r="AU324" s="46" t="s">
        <v>59</v>
      </c>
      <c r="AV324" s="46" t="s">
        <v>59</v>
      </c>
      <c r="AW324" s="46" t="s">
        <v>9</v>
      </c>
      <c r="AX324" s="46" t="s">
        <v>9</v>
      </c>
      <c r="AY324" s="46" t="s">
        <v>9</v>
      </c>
    </row>
    <row r="325" spans="1:51" x14ac:dyDescent="0.5">
      <c r="A325" s="46" t="s">
        <v>1095</v>
      </c>
      <c r="B325" s="46" t="s">
        <v>1096</v>
      </c>
      <c r="C325" s="46" t="s">
        <v>878</v>
      </c>
      <c r="D325" s="46" t="s">
        <v>55</v>
      </c>
      <c r="E325" s="46" t="s">
        <v>116</v>
      </c>
      <c r="F325" s="46" t="s">
        <v>980</v>
      </c>
      <c r="G325" s="46" t="s">
        <v>9</v>
      </c>
      <c r="H325" s="46" t="s">
        <v>9</v>
      </c>
      <c r="I325" s="46" t="s">
        <v>9</v>
      </c>
      <c r="J325">
        <v>4</v>
      </c>
      <c r="K325" s="46" t="s">
        <v>58</v>
      </c>
      <c r="L325">
        <v>3</v>
      </c>
      <c r="M325">
        <v>64</v>
      </c>
      <c r="N325" s="46" t="s">
        <v>9</v>
      </c>
      <c r="O325" s="46" t="s">
        <v>9</v>
      </c>
      <c r="P325" s="46" t="s">
        <v>59</v>
      </c>
      <c r="R325">
        <v>1</v>
      </c>
      <c r="V325" s="46" t="s">
        <v>9</v>
      </c>
      <c r="W325">
        <v>1</v>
      </c>
      <c r="X325" s="46" t="s">
        <v>9</v>
      </c>
      <c r="Y325" s="46" t="s">
        <v>9</v>
      </c>
      <c r="AA325" s="46" t="s">
        <v>59</v>
      </c>
      <c r="AB325" s="46" t="s">
        <v>9</v>
      </c>
      <c r="AC325" s="46" t="s">
        <v>9</v>
      </c>
      <c r="AD325" s="46" t="s">
        <v>59</v>
      </c>
      <c r="AE325" s="46" t="s">
        <v>9</v>
      </c>
      <c r="AF325" s="46" t="s">
        <v>9</v>
      </c>
      <c r="AG325" s="46" t="s">
        <v>9</v>
      </c>
      <c r="AH325" s="46" t="s">
        <v>59</v>
      </c>
      <c r="AI325" s="46" t="s">
        <v>9</v>
      </c>
      <c r="AJ325" s="46" t="s">
        <v>9</v>
      </c>
      <c r="AK325" s="46" t="s">
        <v>9</v>
      </c>
      <c r="AL325" s="46" t="s">
        <v>9</v>
      </c>
      <c r="AM325" s="46" t="s">
        <v>9</v>
      </c>
      <c r="AN325" s="46" t="s">
        <v>9</v>
      </c>
      <c r="AO325" s="46" t="s">
        <v>9</v>
      </c>
      <c r="AP325" s="46" t="s">
        <v>9</v>
      </c>
      <c r="AQ325" s="46" t="s">
        <v>59</v>
      </c>
      <c r="AR325" s="46" t="s">
        <v>59</v>
      </c>
      <c r="AS325" s="46" t="s">
        <v>9</v>
      </c>
      <c r="AT325" s="46" t="s">
        <v>9</v>
      </c>
      <c r="AU325" s="46" t="s">
        <v>9</v>
      </c>
      <c r="AV325" s="46" t="s">
        <v>9</v>
      </c>
      <c r="AW325" s="46" t="s">
        <v>9</v>
      </c>
      <c r="AX325" s="46" t="s">
        <v>59</v>
      </c>
      <c r="AY325" s="46" t="s">
        <v>9</v>
      </c>
    </row>
    <row r="326" spans="1:51" x14ac:dyDescent="0.5">
      <c r="A326" s="46" t="s">
        <v>1097</v>
      </c>
      <c r="B326" s="46" t="s">
        <v>1098</v>
      </c>
      <c r="C326" s="46" t="s">
        <v>878</v>
      </c>
      <c r="D326" s="46" t="s">
        <v>83</v>
      </c>
      <c r="E326" s="46" t="s">
        <v>9</v>
      </c>
      <c r="F326" s="46" t="s">
        <v>1099</v>
      </c>
      <c r="G326" s="46" t="s">
        <v>9</v>
      </c>
      <c r="H326" s="46" t="s">
        <v>9</v>
      </c>
      <c r="I326" s="46" t="s">
        <v>59</v>
      </c>
      <c r="J326">
        <v>4</v>
      </c>
      <c r="K326" s="46" t="s">
        <v>65</v>
      </c>
      <c r="L326">
        <v>3</v>
      </c>
      <c r="M326">
        <v>32</v>
      </c>
      <c r="N326" s="46" t="s">
        <v>9</v>
      </c>
      <c r="O326" s="46" t="s">
        <v>59</v>
      </c>
      <c r="P326" s="46" t="s">
        <v>9</v>
      </c>
      <c r="Q326">
        <v>1</v>
      </c>
      <c r="R326">
        <v>1</v>
      </c>
      <c r="V326" s="46" t="s">
        <v>9</v>
      </c>
      <c r="X326" s="46" t="s">
        <v>9</v>
      </c>
      <c r="Y326" s="46" t="s">
        <v>9</v>
      </c>
      <c r="AA326" s="46" t="s">
        <v>9</v>
      </c>
      <c r="AB326" s="46" t="s">
        <v>59</v>
      </c>
      <c r="AC326" s="46" t="s">
        <v>9</v>
      </c>
      <c r="AD326" s="46" t="s">
        <v>9</v>
      </c>
      <c r="AE326" s="46" t="s">
        <v>9</v>
      </c>
      <c r="AF326" s="46" t="s">
        <v>9</v>
      </c>
      <c r="AG326" s="46" t="s">
        <v>9</v>
      </c>
      <c r="AH326" s="46" t="s">
        <v>59</v>
      </c>
      <c r="AI326" s="46" t="s">
        <v>9</v>
      </c>
      <c r="AJ326" s="46" t="s">
        <v>9</v>
      </c>
      <c r="AK326" s="46" t="s">
        <v>59</v>
      </c>
      <c r="AL326" s="46" t="s">
        <v>9</v>
      </c>
      <c r="AM326" s="46" t="s">
        <v>9</v>
      </c>
      <c r="AN326" s="46" t="s">
        <v>9</v>
      </c>
      <c r="AO326" s="46" t="s">
        <v>9</v>
      </c>
      <c r="AP326" s="46" t="s">
        <v>9</v>
      </c>
      <c r="AQ326" s="46" t="s">
        <v>9</v>
      </c>
      <c r="AR326" s="46" t="s">
        <v>9</v>
      </c>
      <c r="AS326" s="46" t="s">
        <v>9</v>
      </c>
      <c r="AT326" s="46" t="s">
        <v>9</v>
      </c>
      <c r="AU326" s="46" t="s">
        <v>59</v>
      </c>
      <c r="AV326" s="46" t="s">
        <v>9</v>
      </c>
      <c r="AW326" s="46" t="s">
        <v>9</v>
      </c>
      <c r="AX326" s="46" t="s">
        <v>9</v>
      </c>
      <c r="AY326" s="46" t="s">
        <v>9</v>
      </c>
    </row>
    <row r="327" spans="1:51" x14ac:dyDescent="0.5">
      <c r="A327" s="46" t="s">
        <v>1100</v>
      </c>
      <c r="B327" s="46" t="s">
        <v>1101</v>
      </c>
      <c r="C327" s="46" t="s">
        <v>878</v>
      </c>
      <c r="D327" s="46" t="s">
        <v>55</v>
      </c>
      <c r="E327" s="46" t="s">
        <v>116</v>
      </c>
      <c r="F327" s="46" t="s">
        <v>1102</v>
      </c>
      <c r="G327" s="46" t="s">
        <v>9</v>
      </c>
      <c r="H327" s="46" t="s">
        <v>9</v>
      </c>
      <c r="I327" s="46" t="s">
        <v>9</v>
      </c>
      <c r="J327">
        <v>6</v>
      </c>
      <c r="K327" s="46" t="s">
        <v>73</v>
      </c>
      <c r="L327">
        <v>1</v>
      </c>
      <c r="M327">
        <v>45</v>
      </c>
      <c r="N327" s="46" t="s">
        <v>59</v>
      </c>
      <c r="O327" s="46" t="s">
        <v>9</v>
      </c>
      <c r="P327" s="46" t="s">
        <v>9</v>
      </c>
      <c r="Q327">
        <v>1</v>
      </c>
      <c r="T327">
        <v>1</v>
      </c>
      <c r="V327" s="46" t="s">
        <v>9</v>
      </c>
      <c r="X327" s="46" t="s">
        <v>9</v>
      </c>
      <c r="Y327" s="46" t="s">
        <v>9</v>
      </c>
      <c r="AA327" s="46" t="s">
        <v>9</v>
      </c>
      <c r="AB327" s="46" t="s">
        <v>9</v>
      </c>
      <c r="AC327" s="46" t="s">
        <v>9</v>
      </c>
      <c r="AD327" s="46" t="s">
        <v>9</v>
      </c>
      <c r="AE327" s="46" t="s">
        <v>9</v>
      </c>
      <c r="AF327" s="46" t="s">
        <v>9</v>
      </c>
      <c r="AG327" s="46" t="s">
        <v>9</v>
      </c>
      <c r="AH327" s="46" t="s">
        <v>9</v>
      </c>
      <c r="AI327" s="46" t="s">
        <v>9</v>
      </c>
      <c r="AJ327" s="46" t="s">
        <v>9</v>
      </c>
      <c r="AK327" s="46" t="s">
        <v>9</v>
      </c>
      <c r="AL327" s="46" t="s">
        <v>9</v>
      </c>
      <c r="AM327" s="46" t="s">
        <v>9</v>
      </c>
      <c r="AN327" s="46" t="s">
        <v>9</v>
      </c>
      <c r="AO327" s="46" t="s">
        <v>59</v>
      </c>
      <c r="AP327" s="46" t="s">
        <v>9</v>
      </c>
      <c r="AQ327" s="46" t="s">
        <v>9</v>
      </c>
      <c r="AR327" s="46" t="s">
        <v>9</v>
      </c>
      <c r="AS327" s="46" t="s">
        <v>9</v>
      </c>
      <c r="AT327" s="46" t="s">
        <v>59</v>
      </c>
      <c r="AU327" s="46" t="s">
        <v>9</v>
      </c>
      <c r="AV327" s="46" t="s">
        <v>9</v>
      </c>
      <c r="AW327" s="46" t="s">
        <v>59</v>
      </c>
      <c r="AX327" s="46" t="s">
        <v>9</v>
      </c>
      <c r="AY327" s="46" t="s">
        <v>9</v>
      </c>
    </row>
    <row r="328" spans="1:51" x14ac:dyDescent="0.5">
      <c r="A328" s="46" t="s">
        <v>1202</v>
      </c>
      <c r="B328" s="46" t="s">
        <v>1103</v>
      </c>
      <c r="C328" s="46" t="s">
        <v>878</v>
      </c>
      <c r="D328" s="46" t="s">
        <v>55</v>
      </c>
      <c r="E328" s="46" t="s">
        <v>10</v>
      </c>
      <c r="F328" s="46" t="s">
        <v>1104</v>
      </c>
      <c r="G328" s="46" t="s">
        <v>9</v>
      </c>
      <c r="H328" s="46" t="s">
        <v>9</v>
      </c>
      <c r="I328" s="46" t="s">
        <v>9</v>
      </c>
      <c r="J328">
        <v>4</v>
      </c>
      <c r="K328" s="46" t="s">
        <v>65</v>
      </c>
      <c r="L328">
        <v>3</v>
      </c>
      <c r="M328">
        <v>78</v>
      </c>
      <c r="N328" s="46" t="s">
        <v>9</v>
      </c>
      <c r="O328" s="46" t="s">
        <v>9</v>
      </c>
      <c r="P328" s="46" t="s">
        <v>59</v>
      </c>
      <c r="R328">
        <v>2</v>
      </c>
      <c r="V328" s="46" t="s">
        <v>9</v>
      </c>
      <c r="W328">
        <v>1</v>
      </c>
      <c r="X328" s="46" t="s">
        <v>9</v>
      </c>
      <c r="Y328" s="46" t="s">
        <v>9</v>
      </c>
      <c r="AA328" s="46" t="s">
        <v>9</v>
      </c>
      <c r="AB328" s="46" t="s">
        <v>9</v>
      </c>
      <c r="AC328" s="46" t="s">
        <v>9</v>
      </c>
      <c r="AD328" s="46" t="s">
        <v>9</v>
      </c>
      <c r="AE328" s="46" t="s">
        <v>9</v>
      </c>
      <c r="AF328" s="46" t="s">
        <v>9</v>
      </c>
      <c r="AG328" s="46" t="s">
        <v>9</v>
      </c>
      <c r="AH328" s="46" t="s">
        <v>59</v>
      </c>
      <c r="AI328" s="46" t="s">
        <v>9</v>
      </c>
      <c r="AJ328" s="46" t="s">
        <v>59</v>
      </c>
      <c r="AK328" s="46" t="s">
        <v>59</v>
      </c>
      <c r="AL328" s="46" t="s">
        <v>9</v>
      </c>
      <c r="AM328" s="46" t="s">
        <v>9</v>
      </c>
      <c r="AN328" s="46" t="s">
        <v>9</v>
      </c>
      <c r="AO328" s="46" t="s">
        <v>9</v>
      </c>
      <c r="AP328" s="46" t="s">
        <v>59</v>
      </c>
      <c r="AQ328" s="46" t="s">
        <v>9</v>
      </c>
      <c r="AR328" s="46" t="s">
        <v>59</v>
      </c>
      <c r="AS328" s="46" t="s">
        <v>9</v>
      </c>
      <c r="AT328" s="46" t="s">
        <v>9</v>
      </c>
      <c r="AU328" s="46" t="s">
        <v>9</v>
      </c>
      <c r="AV328" s="46" t="s">
        <v>9</v>
      </c>
      <c r="AW328" s="46" t="s">
        <v>9</v>
      </c>
      <c r="AX328" s="46" t="s">
        <v>59</v>
      </c>
      <c r="AY328" s="46" t="s">
        <v>9</v>
      </c>
    </row>
    <row r="329" spans="1:51" x14ac:dyDescent="0.5">
      <c r="A329" s="46" t="s">
        <v>1106</v>
      </c>
      <c r="B329" s="46" t="s">
        <v>1107</v>
      </c>
      <c r="C329" s="46" t="s">
        <v>878</v>
      </c>
      <c r="D329" s="46" t="s">
        <v>55</v>
      </c>
      <c r="E329" s="46" t="s">
        <v>63</v>
      </c>
      <c r="F329" s="46" t="s">
        <v>1108</v>
      </c>
      <c r="G329" s="46" t="s">
        <v>9</v>
      </c>
      <c r="H329" s="46" t="s">
        <v>9</v>
      </c>
      <c r="I329" s="46" t="s">
        <v>9</v>
      </c>
      <c r="J329">
        <v>1</v>
      </c>
      <c r="K329" s="46" t="s">
        <v>58</v>
      </c>
      <c r="L329">
        <v>2</v>
      </c>
      <c r="M329">
        <v>46</v>
      </c>
      <c r="N329" s="46" t="s">
        <v>59</v>
      </c>
      <c r="O329" s="46" t="s">
        <v>9</v>
      </c>
      <c r="P329" s="46" t="s">
        <v>9</v>
      </c>
      <c r="T329">
        <v>1</v>
      </c>
      <c r="V329" s="46" t="s">
        <v>902</v>
      </c>
      <c r="X329" s="46" t="s">
        <v>9</v>
      </c>
      <c r="Y329" s="46" t="s">
        <v>9</v>
      </c>
      <c r="AA329" s="46" t="s">
        <v>9</v>
      </c>
      <c r="AB329" s="46" t="s">
        <v>9</v>
      </c>
      <c r="AC329" s="46" t="s">
        <v>9</v>
      </c>
      <c r="AD329" s="46" t="s">
        <v>9</v>
      </c>
      <c r="AE329" s="46" t="s">
        <v>59</v>
      </c>
      <c r="AF329" s="46" t="s">
        <v>9</v>
      </c>
      <c r="AG329" s="46" t="s">
        <v>9</v>
      </c>
      <c r="AH329" s="46" t="s">
        <v>9</v>
      </c>
      <c r="AI329" s="46" t="s">
        <v>9</v>
      </c>
      <c r="AJ329" s="46" t="s">
        <v>9</v>
      </c>
      <c r="AK329" s="46" t="s">
        <v>9</v>
      </c>
      <c r="AL329" s="46" t="s">
        <v>9</v>
      </c>
      <c r="AM329" s="46" t="s">
        <v>9</v>
      </c>
      <c r="AN329" s="46" t="s">
        <v>9</v>
      </c>
      <c r="AO329" s="46" t="s">
        <v>59</v>
      </c>
      <c r="AP329" s="46" t="s">
        <v>9</v>
      </c>
      <c r="AQ329" s="46" t="s">
        <v>59</v>
      </c>
      <c r="AR329" s="46" t="s">
        <v>9</v>
      </c>
      <c r="AS329" s="46" t="s">
        <v>9</v>
      </c>
      <c r="AT329" s="46" t="s">
        <v>9</v>
      </c>
      <c r="AU329" s="46" t="s">
        <v>9</v>
      </c>
      <c r="AV329" s="46" t="s">
        <v>9</v>
      </c>
      <c r="AW329" s="46" t="s">
        <v>59</v>
      </c>
      <c r="AX329" s="46" t="s">
        <v>9</v>
      </c>
      <c r="AY329" s="46" t="s">
        <v>9</v>
      </c>
    </row>
    <row r="330" spans="1:51" x14ac:dyDescent="0.5">
      <c r="A330" s="46" t="s">
        <v>1110</v>
      </c>
      <c r="B330" s="46" t="s">
        <v>1111</v>
      </c>
      <c r="C330" s="46" t="s">
        <v>878</v>
      </c>
      <c r="D330" s="46" t="s">
        <v>83</v>
      </c>
      <c r="E330" s="46" t="s">
        <v>9</v>
      </c>
      <c r="F330" s="46" t="s">
        <v>1216</v>
      </c>
      <c r="G330" s="46" t="s">
        <v>9</v>
      </c>
      <c r="H330" s="46" t="s">
        <v>9</v>
      </c>
      <c r="I330" s="46" t="s">
        <v>9</v>
      </c>
      <c r="J330">
        <v>3</v>
      </c>
      <c r="K330" s="46" t="s">
        <v>85</v>
      </c>
      <c r="L330">
        <v>2</v>
      </c>
      <c r="M330">
        <v>49</v>
      </c>
      <c r="N330" s="46" t="s">
        <v>59</v>
      </c>
      <c r="O330" s="46" t="s">
        <v>9</v>
      </c>
      <c r="P330" s="46" t="s">
        <v>9</v>
      </c>
      <c r="V330" s="46" t="s">
        <v>1243</v>
      </c>
      <c r="X330" s="46" t="s">
        <v>9</v>
      </c>
      <c r="Y330" s="46" t="s">
        <v>9</v>
      </c>
      <c r="AA330" s="46" t="s">
        <v>59</v>
      </c>
      <c r="AB330" s="46" t="s">
        <v>9</v>
      </c>
      <c r="AC330" s="46" t="s">
        <v>9</v>
      </c>
      <c r="AD330" s="46" t="s">
        <v>59</v>
      </c>
      <c r="AE330" s="46" t="s">
        <v>59</v>
      </c>
      <c r="AF330" s="46" t="s">
        <v>9</v>
      </c>
      <c r="AG330" s="46" t="s">
        <v>9</v>
      </c>
      <c r="AH330" s="46" t="s">
        <v>9</v>
      </c>
      <c r="AI330" s="46" t="s">
        <v>9</v>
      </c>
      <c r="AJ330" s="46" t="s">
        <v>9</v>
      </c>
      <c r="AK330" s="46" t="s">
        <v>9</v>
      </c>
      <c r="AL330" s="46" t="s">
        <v>9</v>
      </c>
      <c r="AM330" s="46" t="s">
        <v>9</v>
      </c>
      <c r="AN330" s="46" t="s">
        <v>9</v>
      </c>
      <c r="AO330" s="46" t="s">
        <v>59</v>
      </c>
      <c r="AP330" s="46" t="s">
        <v>9</v>
      </c>
      <c r="AQ330" s="46" t="s">
        <v>9</v>
      </c>
      <c r="AR330" s="46" t="s">
        <v>9</v>
      </c>
      <c r="AS330" s="46" t="s">
        <v>9</v>
      </c>
      <c r="AT330" s="46" t="s">
        <v>9</v>
      </c>
      <c r="AU330" s="46" t="s">
        <v>9</v>
      </c>
      <c r="AV330" s="46" t="s">
        <v>9</v>
      </c>
      <c r="AW330" s="46" t="s">
        <v>9</v>
      </c>
      <c r="AX330" s="46" t="s">
        <v>9</v>
      </c>
      <c r="AY330" s="46" t="s">
        <v>59</v>
      </c>
    </row>
    <row r="331" spans="1:51" x14ac:dyDescent="0.5">
      <c r="A331" s="46" t="s">
        <v>1112</v>
      </c>
      <c r="B331" s="46" t="s">
        <v>1113</v>
      </c>
      <c r="C331" s="46" t="s">
        <v>878</v>
      </c>
      <c r="D331" s="46" t="s">
        <v>887</v>
      </c>
      <c r="E331" s="46" t="s">
        <v>116</v>
      </c>
      <c r="F331" s="46" t="s">
        <v>1114</v>
      </c>
      <c r="G331" s="46" t="s">
        <v>9</v>
      </c>
      <c r="H331" s="46" t="s">
        <v>9</v>
      </c>
      <c r="I331" s="46" t="s">
        <v>9</v>
      </c>
      <c r="J331">
        <v>4</v>
      </c>
      <c r="K331" s="46" t="s">
        <v>97</v>
      </c>
      <c r="L331">
        <v>3</v>
      </c>
      <c r="M331">
        <v>15</v>
      </c>
      <c r="N331" s="46" t="s">
        <v>9</v>
      </c>
      <c r="O331" s="46" t="s">
        <v>59</v>
      </c>
      <c r="P331" s="46" t="s">
        <v>9</v>
      </c>
      <c r="Q331">
        <v>1</v>
      </c>
      <c r="R331">
        <v>1</v>
      </c>
      <c r="V331" s="46" t="s">
        <v>9</v>
      </c>
      <c r="X331" s="46" t="s">
        <v>9</v>
      </c>
      <c r="Y331" s="46" t="s">
        <v>9</v>
      </c>
      <c r="AA331" s="46" t="s">
        <v>59</v>
      </c>
      <c r="AB331" s="46" t="s">
        <v>9</v>
      </c>
      <c r="AC331" s="46" t="s">
        <v>9</v>
      </c>
      <c r="AD331" s="46" t="s">
        <v>59</v>
      </c>
      <c r="AE331" s="46" t="s">
        <v>9</v>
      </c>
      <c r="AF331" s="46" t="s">
        <v>9</v>
      </c>
      <c r="AG331" s="46" t="s">
        <v>9</v>
      </c>
      <c r="AH331" s="46" t="s">
        <v>59</v>
      </c>
      <c r="AI331" s="46" t="s">
        <v>9</v>
      </c>
      <c r="AJ331" s="46" t="s">
        <v>9</v>
      </c>
      <c r="AK331" s="46" t="s">
        <v>59</v>
      </c>
      <c r="AL331" s="46" t="s">
        <v>9</v>
      </c>
      <c r="AM331" s="46" t="s">
        <v>9</v>
      </c>
      <c r="AN331" s="46" t="s">
        <v>9</v>
      </c>
      <c r="AO331" s="46" t="s">
        <v>9</v>
      </c>
      <c r="AP331" s="46" t="s">
        <v>9</v>
      </c>
      <c r="AQ331" s="46" t="s">
        <v>59</v>
      </c>
      <c r="AR331" s="46" t="s">
        <v>9</v>
      </c>
      <c r="AS331" s="46" t="s">
        <v>59</v>
      </c>
      <c r="AT331" s="46" t="s">
        <v>59</v>
      </c>
      <c r="AU331" s="46" t="s">
        <v>59</v>
      </c>
      <c r="AV331" s="46" t="s">
        <v>9</v>
      </c>
      <c r="AW331" s="46" t="s">
        <v>9</v>
      </c>
      <c r="AX331" s="46" t="s">
        <v>9</v>
      </c>
      <c r="AY331" s="46" t="s">
        <v>59</v>
      </c>
    </row>
    <row r="332" spans="1:51" x14ac:dyDescent="0.5">
      <c r="A332" s="46" t="s">
        <v>1115</v>
      </c>
      <c r="B332" s="46" t="s">
        <v>1116</v>
      </c>
      <c r="C332" s="46" t="s">
        <v>878</v>
      </c>
      <c r="D332" s="46" t="s">
        <v>55</v>
      </c>
      <c r="E332" s="46" t="s">
        <v>10</v>
      </c>
      <c r="F332" s="46" t="s">
        <v>1217</v>
      </c>
      <c r="G332" s="46" t="s">
        <v>9</v>
      </c>
      <c r="H332" s="46" t="s">
        <v>9</v>
      </c>
      <c r="I332" s="46" t="s">
        <v>9</v>
      </c>
      <c r="J332">
        <v>2</v>
      </c>
      <c r="K332" s="46" t="s">
        <v>85</v>
      </c>
      <c r="L332">
        <v>4</v>
      </c>
      <c r="M332">
        <v>17</v>
      </c>
      <c r="N332" s="46" t="s">
        <v>59</v>
      </c>
      <c r="O332" s="46" t="s">
        <v>9</v>
      </c>
      <c r="P332" s="46" t="s">
        <v>9</v>
      </c>
      <c r="Q332">
        <v>1</v>
      </c>
      <c r="V332" s="46" t="s">
        <v>9</v>
      </c>
      <c r="X332" s="46" t="s">
        <v>9</v>
      </c>
      <c r="Y332" s="46" t="s">
        <v>9</v>
      </c>
      <c r="AA332" s="46" t="s">
        <v>59</v>
      </c>
      <c r="AB332" s="46" t="s">
        <v>9</v>
      </c>
      <c r="AC332" s="46" t="s">
        <v>9</v>
      </c>
      <c r="AD332" s="46" t="s">
        <v>59</v>
      </c>
      <c r="AE332" s="46" t="s">
        <v>59</v>
      </c>
      <c r="AF332" s="46" t="s">
        <v>9</v>
      </c>
      <c r="AG332" s="46" t="s">
        <v>9</v>
      </c>
      <c r="AH332" s="46" t="s">
        <v>9</v>
      </c>
      <c r="AI332" s="46" t="s">
        <v>9</v>
      </c>
      <c r="AJ332" s="46" t="s">
        <v>9</v>
      </c>
      <c r="AK332" s="46" t="s">
        <v>9</v>
      </c>
      <c r="AL332" s="46" t="s">
        <v>9</v>
      </c>
      <c r="AM332" s="46" t="s">
        <v>9</v>
      </c>
      <c r="AN332" s="46" t="s">
        <v>59</v>
      </c>
      <c r="AO332" s="46" t="s">
        <v>59</v>
      </c>
      <c r="AP332" s="46" t="s">
        <v>9</v>
      </c>
      <c r="AQ332" s="46" t="s">
        <v>9</v>
      </c>
      <c r="AR332" s="46" t="s">
        <v>9</v>
      </c>
      <c r="AS332" s="46" t="s">
        <v>59</v>
      </c>
      <c r="AT332" s="46" t="s">
        <v>9</v>
      </c>
      <c r="AU332" s="46" t="s">
        <v>9</v>
      </c>
      <c r="AV332" s="46" t="s">
        <v>9</v>
      </c>
      <c r="AW332" s="46" t="s">
        <v>9</v>
      </c>
      <c r="AX332" s="46" t="s">
        <v>9</v>
      </c>
      <c r="AY332" s="46" t="s">
        <v>59</v>
      </c>
    </row>
    <row r="333" spans="1:51" x14ac:dyDescent="0.5">
      <c r="A333" s="46" t="s">
        <v>1118</v>
      </c>
      <c r="B333" s="46" t="s">
        <v>1119</v>
      </c>
      <c r="C333" s="46" t="s">
        <v>878</v>
      </c>
      <c r="D333" s="46" t="s">
        <v>55</v>
      </c>
      <c r="E333" s="46" t="s">
        <v>116</v>
      </c>
      <c r="F333" s="46" t="s">
        <v>1120</v>
      </c>
      <c r="G333" s="46" t="s">
        <v>9</v>
      </c>
      <c r="H333" s="46" t="s">
        <v>9</v>
      </c>
      <c r="I333" s="46" t="s">
        <v>9</v>
      </c>
      <c r="J333">
        <v>4</v>
      </c>
      <c r="K333" s="46" t="s">
        <v>65</v>
      </c>
      <c r="L333">
        <v>2</v>
      </c>
      <c r="M333">
        <v>75</v>
      </c>
      <c r="N333" s="46" t="s">
        <v>9</v>
      </c>
      <c r="O333" s="46" t="s">
        <v>9</v>
      </c>
      <c r="P333" s="46" t="s">
        <v>59</v>
      </c>
      <c r="Q333">
        <v>1</v>
      </c>
      <c r="R333">
        <v>1</v>
      </c>
      <c r="V333" s="46" t="s">
        <v>9</v>
      </c>
      <c r="X333" s="46" t="s">
        <v>9</v>
      </c>
      <c r="Y333" s="46" t="s">
        <v>9</v>
      </c>
      <c r="AA333" s="46" t="s">
        <v>59</v>
      </c>
      <c r="AB333" s="46" t="s">
        <v>9</v>
      </c>
      <c r="AC333" s="46" t="s">
        <v>9</v>
      </c>
      <c r="AD333" s="46" t="s">
        <v>59</v>
      </c>
      <c r="AE333" s="46" t="s">
        <v>9</v>
      </c>
      <c r="AF333" s="46" t="s">
        <v>9</v>
      </c>
      <c r="AG333" s="46" t="s">
        <v>9</v>
      </c>
      <c r="AH333" s="46" t="s">
        <v>59</v>
      </c>
      <c r="AI333" s="46" t="s">
        <v>9</v>
      </c>
      <c r="AJ333" s="46" t="s">
        <v>9</v>
      </c>
      <c r="AK333" s="46" t="s">
        <v>59</v>
      </c>
      <c r="AL333" s="46" t="s">
        <v>9</v>
      </c>
      <c r="AM333" s="46" t="s">
        <v>9</v>
      </c>
      <c r="AN333" s="46" t="s">
        <v>9</v>
      </c>
      <c r="AO333" s="46" t="s">
        <v>9</v>
      </c>
      <c r="AP333" s="46" t="s">
        <v>59</v>
      </c>
      <c r="AQ333" s="46" t="s">
        <v>9</v>
      </c>
      <c r="AR333" s="46" t="s">
        <v>9</v>
      </c>
      <c r="AS333" s="46" t="s">
        <v>9</v>
      </c>
      <c r="AT333" s="46" t="s">
        <v>9</v>
      </c>
      <c r="AU333" s="46" t="s">
        <v>9</v>
      </c>
      <c r="AV333" s="46" t="s">
        <v>9</v>
      </c>
      <c r="AW333" s="46" t="s">
        <v>9</v>
      </c>
      <c r="AX333" s="46" t="s">
        <v>59</v>
      </c>
      <c r="AY333" s="46" t="s">
        <v>9</v>
      </c>
    </row>
    <row r="334" spans="1:51" x14ac:dyDescent="0.5">
      <c r="A334" s="46" t="s">
        <v>1121</v>
      </c>
      <c r="B334" s="46" t="s">
        <v>1122</v>
      </c>
      <c r="C334" s="46" t="s">
        <v>878</v>
      </c>
      <c r="D334" s="46" t="s">
        <v>55</v>
      </c>
      <c r="E334" s="46" t="s">
        <v>10</v>
      </c>
      <c r="F334" s="46" t="s">
        <v>1123</v>
      </c>
      <c r="G334" s="46" t="s">
        <v>9</v>
      </c>
      <c r="H334" s="46" t="s">
        <v>9</v>
      </c>
      <c r="I334" s="46" t="s">
        <v>9</v>
      </c>
      <c r="J334">
        <v>6</v>
      </c>
      <c r="K334" s="46" t="s">
        <v>58</v>
      </c>
      <c r="L334">
        <v>2</v>
      </c>
      <c r="M334">
        <v>49</v>
      </c>
      <c r="N334" s="46" t="s">
        <v>59</v>
      </c>
      <c r="O334" s="46" t="s">
        <v>59</v>
      </c>
      <c r="P334" s="46" t="s">
        <v>59</v>
      </c>
      <c r="R334">
        <v>1</v>
      </c>
      <c r="T334">
        <v>1</v>
      </c>
      <c r="V334" s="46" t="s">
        <v>902</v>
      </c>
      <c r="X334" s="46" t="s">
        <v>9</v>
      </c>
      <c r="Y334" s="46" t="s">
        <v>9</v>
      </c>
      <c r="AA334" s="46" t="s">
        <v>59</v>
      </c>
      <c r="AB334" s="46" t="s">
        <v>9</v>
      </c>
      <c r="AC334" s="46" t="s">
        <v>9</v>
      </c>
      <c r="AD334" s="46" t="s">
        <v>59</v>
      </c>
      <c r="AE334" s="46" t="s">
        <v>9</v>
      </c>
      <c r="AF334" s="46" t="s">
        <v>59</v>
      </c>
      <c r="AG334" s="46" t="s">
        <v>9</v>
      </c>
      <c r="AH334" s="46" t="s">
        <v>59</v>
      </c>
      <c r="AI334" s="46" t="s">
        <v>9</v>
      </c>
      <c r="AJ334" s="46" t="s">
        <v>59</v>
      </c>
      <c r="AK334" s="46" t="s">
        <v>9</v>
      </c>
      <c r="AL334" s="46" t="s">
        <v>9</v>
      </c>
      <c r="AM334" s="46" t="s">
        <v>9</v>
      </c>
      <c r="AN334" s="46" t="s">
        <v>9</v>
      </c>
      <c r="AO334" s="46" t="s">
        <v>9</v>
      </c>
      <c r="AP334" s="46" t="s">
        <v>9</v>
      </c>
      <c r="AQ334" s="46" t="s">
        <v>59</v>
      </c>
      <c r="AR334" s="46" t="s">
        <v>9</v>
      </c>
      <c r="AS334" s="46" t="s">
        <v>9</v>
      </c>
      <c r="AT334" s="46" t="s">
        <v>9</v>
      </c>
      <c r="AU334" s="46" t="s">
        <v>9</v>
      </c>
      <c r="AV334" s="46" t="s">
        <v>9</v>
      </c>
      <c r="AW334" s="46" t="s">
        <v>59</v>
      </c>
      <c r="AX334" s="46" t="s">
        <v>9</v>
      </c>
      <c r="AY334" s="46" t="s">
        <v>9</v>
      </c>
    </row>
    <row r="335" spans="1:51" x14ac:dyDescent="0.5">
      <c r="A335" s="46" t="s">
        <v>1124</v>
      </c>
      <c r="B335" s="46" t="s">
        <v>1125</v>
      </c>
      <c r="C335" s="46" t="s">
        <v>878</v>
      </c>
      <c r="D335" s="46" t="s">
        <v>55</v>
      </c>
      <c r="E335" s="46" t="s">
        <v>135</v>
      </c>
      <c r="F335" s="46" t="s">
        <v>1126</v>
      </c>
      <c r="G335" s="46" t="s">
        <v>9</v>
      </c>
      <c r="H335" s="46" t="s">
        <v>9</v>
      </c>
      <c r="I335" s="46" t="s">
        <v>9</v>
      </c>
      <c r="J335">
        <v>3</v>
      </c>
      <c r="K335" s="46" t="s">
        <v>85</v>
      </c>
      <c r="L335">
        <v>2</v>
      </c>
      <c r="M335">
        <v>36</v>
      </c>
      <c r="N335" s="46" t="s">
        <v>59</v>
      </c>
      <c r="O335" s="46" t="s">
        <v>59</v>
      </c>
      <c r="P335" s="46" t="s">
        <v>9</v>
      </c>
      <c r="Q335">
        <v>1</v>
      </c>
      <c r="R335">
        <v>1</v>
      </c>
      <c r="T335">
        <v>1</v>
      </c>
      <c r="V335" s="46" t="s">
        <v>9</v>
      </c>
      <c r="X335" s="46" t="s">
        <v>59</v>
      </c>
      <c r="Y335" s="46" t="s">
        <v>9</v>
      </c>
      <c r="AA335" s="46" t="s">
        <v>9</v>
      </c>
      <c r="AB335" s="46" t="s">
        <v>9</v>
      </c>
      <c r="AC335" s="46" t="s">
        <v>9</v>
      </c>
      <c r="AD335" s="46" t="s">
        <v>9</v>
      </c>
      <c r="AE335" s="46" t="s">
        <v>59</v>
      </c>
      <c r="AF335" s="46" t="s">
        <v>59</v>
      </c>
      <c r="AG335" s="46" t="s">
        <v>9</v>
      </c>
      <c r="AH335" s="46" t="s">
        <v>59</v>
      </c>
      <c r="AI335" s="46" t="s">
        <v>9</v>
      </c>
      <c r="AJ335" s="46" t="s">
        <v>9</v>
      </c>
      <c r="AK335" s="46" t="s">
        <v>9</v>
      </c>
      <c r="AL335" s="46" t="s">
        <v>9</v>
      </c>
      <c r="AM335" s="46" t="s">
        <v>9</v>
      </c>
      <c r="AN335" s="46" t="s">
        <v>9</v>
      </c>
      <c r="AO335" s="46" t="s">
        <v>9</v>
      </c>
      <c r="AP335" s="46" t="s">
        <v>9</v>
      </c>
      <c r="AQ335" s="46" t="s">
        <v>9</v>
      </c>
      <c r="AR335" s="46" t="s">
        <v>9</v>
      </c>
      <c r="AS335" s="46" t="s">
        <v>9</v>
      </c>
      <c r="AT335" s="46" t="s">
        <v>9</v>
      </c>
      <c r="AU335" s="46" t="s">
        <v>9</v>
      </c>
      <c r="AV335" s="46" t="s">
        <v>9</v>
      </c>
      <c r="AW335" s="46" t="s">
        <v>59</v>
      </c>
      <c r="AX335" s="46" t="s">
        <v>9</v>
      </c>
      <c r="AY335" s="46" t="s">
        <v>59</v>
      </c>
    </row>
    <row r="336" spans="1:51" x14ac:dyDescent="0.5">
      <c r="A336" s="46" t="s">
        <v>1128</v>
      </c>
      <c r="B336" s="46" t="s">
        <v>1129</v>
      </c>
      <c r="C336" s="46" t="s">
        <v>878</v>
      </c>
      <c r="D336" s="46" t="s">
        <v>55</v>
      </c>
      <c r="E336" s="46" t="s">
        <v>104</v>
      </c>
      <c r="F336" s="46" t="s">
        <v>1130</v>
      </c>
      <c r="G336" s="46" t="s">
        <v>9</v>
      </c>
      <c r="H336" s="46" t="s">
        <v>9</v>
      </c>
      <c r="I336" s="46" t="s">
        <v>9</v>
      </c>
      <c r="J336">
        <v>4</v>
      </c>
      <c r="K336" s="46" t="s">
        <v>73</v>
      </c>
      <c r="L336">
        <v>2</v>
      </c>
      <c r="M336">
        <v>120</v>
      </c>
      <c r="N336" s="46" t="s">
        <v>9</v>
      </c>
      <c r="O336" s="46" t="s">
        <v>9</v>
      </c>
      <c r="P336" s="46" t="s">
        <v>59</v>
      </c>
      <c r="Q336">
        <v>1</v>
      </c>
      <c r="S336">
        <v>1</v>
      </c>
      <c r="V336" s="46" t="s">
        <v>9</v>
      </c>
      <c r="X336" s="46" t="s">
        <v>9</v>
      </c>
      <c r="Y336" s="46" t="s">
        <v>9</v>
      </c>
      <c r="AA336" s="46" t="s">
        <v>59</v>
      </c>
      <c r="AB336" s="46" t="s">
        <v>9</v>
      </c>
      <c r="AC336" s="46" t="s">
        <v>9</v>
      </c>
      <c r="AD336" s="46" t="s">
        <v>9</v>
      </c>
      <c r="AE336" s="46" t="s">
        <v>9</v>
      </c>
      <c r="AF336" s="46" t="s">
        <v>9</v>
      </c>
      <c r="AG336" s="46" t="s">
        <v>9</v>
      </c>
      <c r="AH336" s="46" t="s">
        <v>9</v>
      </c>
      <c r="AI336" s="46" t="s">
        <v>9</v>
      </c>
      <c r="AJ336" s="46" t="s">
        <v>9</v>
      </c>
      <c r="AK336" s="46" t="s">
        <v>9</v>
      </c>
      <c r="AL336" s="46" t="s">
        <v>9</v>
      </c>
      <c r="AM336" s="46" t="s">
        <v>59</v>
      </c>
      <c r="AN336" s="46" t="s">
        <v>9</v>
      </c>
      <c r="AO336" s="46" t="s">
        <v>9</v>
      </c>
      <c r="AP336" s="46" t="s">
        <v>59</v>
      </c>
      <c r="AQ336" s="46" t="s">
        <v>9</v>
      </c>
      <c r="AR336" s="46" t="s">
        <v>9</v>
      </c>
      <c r="AS336" s="46" t="s">
        <v>9</v>
      </c>
      <c r="AT336" s="46" t="s">
        <v>59</v>
      </c>
      <c r="AU336" s="46" t="s">
        <v>9</v>
      </c>
      <c r="AV336" s="46" t="s">
        <v>9</v>
      </c>
      <c r="AW336" s="46" t="s">
        <v>9</v>
      </c>
      <c r="AX336" s="46" t="s">
        <v>59</v>
      </c>
      <c r="AY336" s="46" t="s">
        <v>9</v>
      </c>
    </row>
    <row r="337" spans="1:51" x14ac:dyDescent="0.5">
      <c r="A337" s="46" t="s">
        <v>1132</v>
      </c>
      <c r="B337" s="46" t="s">
        <v>1133</v>
      </c>
      <c r="C337" s="46" t="s">
        <v>878</v>
      </c>
      <c r="D337" s="46" t="s">
        <v>55</v>
      </c>
      <c r="E337" s="46" t="s">
        <v>167</v>
      </c>
      <c r="F337" s="46" t="s">
        <v>1134</v>
      </c>
      <c r="G337" s="46" t="s">
        <v>59</v>
      </c>
      <c r="H337" s="46" t="s">
        <v>9</v>
      </c>
      <c r="I337" s="46" t="s">
        <v>9</v>
      </c>
      <c r="J337">
        <v>5</v>
      </c>
      <c r="K337" s="46" t="s">
        <v>73</v>
      </c>
      <c r="L337">
        <v>2</v>
      </c>
      <c r="M337">
        <v>106</v>
      </c>
      <c r="N337" s="46" t="s">
        <v>9</v>
      </c>
      <c r="O337" s="46" t="s">
        <v>9</v>
      </c>
      <c r="P337" s="46" t="s">
        <v>59</v>
      </c>
      <c r="Q337">
        <v>1</v>
      </c>
      <c r="S337">
        <v>1</v>
      </c>
      <c r="V337" s="46" t="s">
        <v>9</v>
      </c>
      <c r="X337" s="46" t="s">
        <v>9</v>
      </c>
      <c r="Y337" s="46" t="s">
        <v>9</v>
      </c>
      <c r="AA337" s="46" t="s">
        <v>9</v>
      </c>
      <c r="AB337" s="46" t="s">
        <v>9</v>
      </c>
      <c r="AC337" s="46" t="s">
        <v>9</v>
      </c>
      <c r="AD337" s="46" t="s">
        <v>59</v>
      </c>
      <c r="AE337" s="46" t="s">
        <v>9</v>
      </c>
      <c r="AF337" s="46" t="s">
        <v>9</v>
      </c>
      <c r="AG337" s="46" t="s">
        <v>9</v>
      </c>
      <c r="AH337" s="46" t="s">
        <v>9</v>
      </c>
      <c r="AI337" s="46" t="s">
        <v>59</v>
      </c>
      <c r="AJ337" s="46" t="s">
        <v>9</v>
      </c>
      <c r="AK337" s="46" t="s">
        <v>9</v>
      </c>
      <c r="AL337" s="46" t="s">
        <v>59</v>
      </c>
      <c r="AM337" s="46" t="s">
        <v>59</v>
      </c>
      <c r="AN337" s="46" t="s">
        <v>9</v>
      </c>
      <c r="AO337" s="46" t="s">
        <v>9</v>
      </c>
      <c r="AP337" s="46" t="s">
        <v>59</v>
      </c>
      <c r="AQ337" s="46" t="s">
        <v>9</v>
      </c>
      <c r="AR337" s="46" t="s">
        <v>9</v>
      </c>
      <c r="AS337" s="46" t="s">
        <v>9</v>
      </c>
      <c r="AT337" s="46" t="s">
        <v>59</v>
      </c>
      <c r="AU337" s="46" t="s">
        <v>9</v>
      </c>
      <c r="AV337" s="46" t="s">
        <v>9</v>
      </c>
      <c r="AW337" s="46" t="s">
        <v>9</v>
      </c>
      <c r="AX337" s="46" t="s">
        <v>59</v>
      </c>
      <c r="AY337" s="46" t="s">
        <v>9</v>
      </c>
    </row>
    <row r="338" spans="1:51" x14ac:dyDescent="0.5">
      <c r="A338" s="46" t="s">
        <v>1136</v>
      </c>
      <c r="B338" s="46" t="s">
        <v>1137</v>
      </c>
      <c r="C338" s="46" t="s">
        <v>878</v>
      </c>
      <c r="D338" s="46" t="s">
        <v>55</v>
      </c>
      <c r="E338" s="46" t="s">
        <v>116</v>
      </c>
      <c r="F338" s="46" t="s">
        <v>1218</v>
      </c>
      <c r="G338" s="46" t="s">
        <v>59</v>
      </c>
      <c r="H338" s="46" t="s">
        <v>9</v>
      </c>
      <c r="I338" s="46" t="s">
        <v>9</v>
      </c>
      <c r="J338">
        <v>7</v>
      </c>
      <c r="K338" s="46" t="s">
        <v>58</v>
      </c>
      <c r="L338">
        <v>2</v>
      </c>
      <c r="M338">
        <v>115</v>
      </c>
      <c r="N338" s="46" t="s">
        <v>59</v>
      </c>
      <c r="O338" s="46" t="s">
        <v>9</v>
      </c>
      <c r="P338" s="46" t="s">
        <v>9</v>
      </c>
      <c r="U338">
        <v>3</v>
      </c>
      <c r="V338" s="46" t="s">
        <v>9</v>
      </c>
      <c r="X338" s="46" t="s">
        <v>9</v>
      </c>
      <c r="Y338" s="46" t="s">
        <v>9</v>
      </c>
      <c r="AA338" s="46" t="s">
        <v>9</v>
      </c>
      <c r="AB338" s="46" t="s">
        <v>9</v>
      </c>
      <c r="AC338" s="46" t="s">
        <v>9</v>
      </c>
      <c r="AD338" s="46" t="s">
        <v>59</v>
      </c>
      <c r="AE338" s="46" t="s">
        <v>9</v>
      </c>
      <c r="AF338" s="46" t="s">
        <v>9</v>
      </c>
      <c r="AG338" s="46" t="s">
        <v>9</v>
      </c>
      <c r="AH338" s="46" t="s">
        <v>9</v>
      </c>
      <c r="AI338" s="46" t="s">
        <v>59</v>
      </c>
      <c r="AJ338" s="46" t="s">
        <v>59</v>
      </c>
      <c r="AK338" s="46" t="s">
        <v>9</v>
      </c>
      <c r="AL338" s="46" t="s">
        <v>59</v>
      </c>
      <c r="AM338" s="46" t="s">
        <v>9</v>
      </c>
      <c r="AN338" s="46" t="s">
        <v>9</v>
      </c>
      <c r="AO338" s="46" t="s">
        <v>59</v>
      </c>
      <c r="AP338" s="46" t="s">
        <v>59</v>
      </c>
      <c r="AQ338" s="46" t="s">
        <v>59</v>
      </c>
      <c r="AR338" s="46" t="s">
        <v>9</v>
      </c>
      <c r="AS338" s="46" t="s">
        <v>9</v>
      </c>
      <c r="AT338" s="46" t="s">
        <v>9</v>
      </c>
      <c r="AU338" s="46" t="s">
        <v>9</v>
      </c>
      <c r="AV338" s="46" t="s">
        <v>59</v>
      </c>
      <c r="AW338" s="46" t="s">
        <v>9</v>
      </c>
      <c r="AX338" s="46" t="s">
        <v>9</v>
      </c>
      <c r="AY338" s="46" t="s">
        <v>9</v>
      </c>
    </row>
    <row r="339" spans="1:51" x14ac:dyDescent="0.5">
      <c r="A339" s="46" t="s">
        <v>1139</v>
      </c>
      <c r="B339" s="46" t="s">
        <v>1140</v>
      </c>
      <c r="C339" s="46" t="s">
        <v>878</v>
      </c>
      <c r="D339" s="46" t="s">
        <v>55</v>
      </c>
      <c r="E339" s="46" t="s">
        <v>104</v>
      </c>
      <c r="F339" s="46" t="s">
        <v>1141</v>
      </c>
      <c r="G339" s="46" t="s">
        <v>9</v>
      </c>
      <c r="H339" s="46" t="s">
        <v>9</v>
      </c>
      <c r="I339" s="46" t="s">
        <v>9</v>
      </c>
      <c r="J339">
        <v>0</v>
      </c>
      <c r="K339" s="46" t="s">
        <v>85</v>
      </c>
      <c r="L339">
        <v>4</v>
      </c>
      <c r="M339">
        <v>22</v>
      </c>
      <c r="N339" s="46" t="s">
        <v>59</v>
      </c>
      <c r="O339" s="46" t="s">
        <v>9</v>
      </c>
      <c r="P339" s="46" t="s">
        <v>59</v>
      </c>
      <c r="Q339">
        <v>1</v>
      </c>
      <c r="V339" s="46" t="s">
        <v>902</v>
      </c>
      <c r="X339" s="46" t="s">
        <v>59</v>
      </c>
      <c r="Y339" s="46" t="s">
        <v>9</v>
      </c>
      <c r="AA339" s="46" t="s">
        <v>9</v>
      </c>
      <c r="AB339" s="46" t="s">
        <v>9</v>
      </c>
      <c r="AC339" s="46" t="s">
        <v>9</v>
      </c>
      <c r="AD339" s="46" t="s">
        <v>59</v>
      </c>
      <c r="AE339" s="46" t="s">
        <v>59</v>
      </c>
      <c r="AF339" s="46" t="s">
        <v>59</v>
      </c>
      <c r="AG339" s="46" t="s">
        <v>9</v>
      </c>
      <c r="AH339" s="46" t="s">
        <v>9</v>
      </c>
      <c r="AI339" s="46" t="s">
        <v>9</v>
      </c>
      <c r="AJ339" s="46" t="s">
        <v>9</v>
      </c>
      <c r="AK339" s="46" t="s">
        <v>9</v>
      </c>
      <c r="AL339" s="46" t="s">
        <v>9</v>
      </c>
      <c r="AM339" s="46" t="s">
        <v>9</v>
      </c>
      <c r="AN339" s="46" t="s">
        <v>59</v>
      </c>
      <c r="AO339" s="46" t="s">
        <v>9</v>
      </c>
      <c r="AP339" s="46" t="s">
        <v>9</v>
      </c>
      <c r="AQ339" s="46" t="s">
        <v>9</v>
      </c>
      <c r="AR339" s="46" t="s">
        <v>9</v>
      </c>
      <c r="AS339" s="46" t="s">
        <v>59</v>
      </c>
      <c r="AT339" s="46" t="s">
        <v>9</v>
      </c>
      <c r="AU339" s="46" t="s">
        <v>9</v>
      </c>
      <c r="AV339" s="46" t="s">
        <v>9</v>
      </c>
      <c r="AW339" s="46" t="s">
        <v>9</v>
      </c>
      <c r="AX339" s="46" t="s">
        <v>9</v>
      </c>
      <c r="AY339" s="46" t="s">
        <v>59</v>
      </c>
    </row>
    <row r="340" spans="1:51" x14ac:dyDescent="0.5">
      <c r="A340" s="46" t="s">
        <v>1142</v>
      </c>
      <c r="B340" s="46" t="s">
        <v>1143</v>
      </c>
      <c r="C340" s="46" t="s">
        <v>878</v>
      </c>
      <c r="D340" s="46" t="s">
        <v>62</v>
      </c>
      <c r="E340" s="46" t="s">
        <v>63</v>
      </c>
      <c r="F340" s="46" t="s">
        <v>1144</v>
      </c>
      <c r="G340" s="46" t="s">
        <v>59</v>
      </c>
      <c r="H340" s="46" t="s">
        <v>9</v>
      </c>
      <c r="I340" s="46" t="s">
        <v>9</v>
      </c>
      <c r="J340">
        <v>0</v>
      </c>
      <c r="K340" s="46" t="s">
        <v>58</v>
      </c>
      <c r="L340">
        <v>4</v>
      </c>
      <c r="M340">
        <v>30</v>
      </c>
      <c r="N340" s="46" t="s">
        <v>59</v>
      </c>
      <c r="O340" s="46" t="s">
        <v>59</v>
      </c>
      <c r="P340" s="46" t="s">
        <v>59</v>
      </c>
      <c r="Q340">
        <v>1</v>
      </c>
      <c r="S340">
        <v>1</v>
      </c>
      <c r="U340">
        <v>1</v>
      </c>
      <c r="V340" s="46" t="s">
        <v>9</v>
      </c>
      <c r="X340" s="46" t="s">
        <v>59</v>
      </c>
      <c r="Y340" s="46" t="s">
        <v>9</v>
      </c>
      <c r="AA340" s="46" t="s">
        <v>9</v>
      </c>
      <c r="AB340" s="46" t="s">
        <v>9</v>
      </c>
      <c r="AC340" s="46" t="s">
        <v>9</v>
      </c>
      <c r="AD340" s="46" t="s">
        <v>9</v>
      </c>
      <c r="AE340" s="46" t="s">
        <v>59</v>
      </c>
      <c r="AF340" s="46" t="s">
        <v>59</v>
      </c>
      <c r="AG340" s="46" t="s">
        <v>9</v>
      </c>
      <c r="AH340" s="46" t="s">
        <v>9</v>
      </c>
      <c r="AI340" s="46" t="s">
        <v>9</v>
      </c>
      <c r="AJ340" s="46" t="s">
        <v>9</v>
      </c>
      <c r="AK340" s="46" t="s">
        <v>9</v>
      </c>
      <c r="AL340" s="46" t="s">
        <v>59</v>
      </c>
      <c r="AM340" s="46" t="s">
        <v>59</v>
      </c>
      <c r="AN340" s="46" t="s">
        <v>9</v>
      </c>
      <c r="AO340" s="46" t="s">
        <v>9</v>
      </c>
      <c r="AP340" s="46" t="s">
        <v>9</v>
      </c>
      <c r="AQ340" s="46" t="s">
        <v>59</v>
      </c>
      <c r="AR340" s="46" t="s">
        <v>9</v>
      </c>
      <c r="AS340" s="46" t="s">
        <v>59</v>
      </c>
      <c r="AT340" s="46" t="s">
        <v>9</v>
      </c>
      <c r="AU340" s="46" t="s">
        <v>9</v>
      </c>
      <c r="AV340" s="46" t="s">
        <v>59</v>
      </c>
      <c r="AW340" s="46" t="s">
        <v>9</v>
      </c>
      <c r="AX340" s="46" t="s">
        <v>9</v>
      </c>
      <c r="AY340" s="46" t="s">
        <v>9</v>
      </c>
    </row>
    <row r="341" spans="1:51" x14ac:dyDescent="0.5">
      <c r="A341" s="46" t="s">
        <v>1145</v>
      </c>
      <c r="B341" s="46" t="s">
        <v>1146</v>
      </c>
      <c r="C341" s="46" t="s">
        <v>878</v>
      </c>
      <c r="D341" s="46" t="s">
        <v>55</v>
      </c>
      <c r="E341" s="46" t="s">
        <v>104</v>
      </c>
      <c r="F341" s="46" t="s">
        <v>1147</v>
      </c>
      <c r="G341" s="46" t="s">
        <v>9</v>
      </c>
      <c r="H341" s="46" t="s">
        <v>9</v>
      </c>
      <c r="I341" s="46" t="s">
        <v>9</v>
      </c>
      <c r="J341">
        <v>4</v>
      </c>
      <c r="K341" s="46" t="s">
        <v>85</v>
      </c>
      <c r="L341">
        <v>4</v>
      </c>
      <c r="M341">
        <v>17</v>
      </c>
      <c r="N341" s="46" t="s">
        <v>59</v>
      </c>
      <c r="O341" s="46" t="s">
        <v>59</v>
      </c>
      <c r="P341" s="46" t="s">
        <v>59</v>
      </c>
      <c r="Q341">
        <v>1</v>
      </c>
      <c r="V341" s="46" t="s">
        <v>902</v>
      </c>
      <c r="X341" s="46" t="s">
        <v>9</v>
      </c>
      <c r="Y341" s="46" t="s">
        <v>9</v>
      </c>
      <c r="AA341" s="46" t="s">
        <v>59</v>
      </c>
      <c r="AB341" s="46" t="s">
        <v>9</v>
      </c>
      <c r="AC341" s="46" t="s">
        <v>9</v>
      </c>
      <c r="AD341" s="46" t="s">
        <v>59</v>
      </c>
      <c r="AE341" s="46" t="s">
        <v>9</v>
      </c>
      <c r="AF341" s="46" t="s">
        <v>59</v>
      </c>
      <c r="AG341" s="46" t="s">
        <v>9</v>
      </c>
      <c r="AH341" s="46" t="s">
        <v>9</v>
      </c>
      <c r="AI341" s="46" t="s">
        <v>9</v>
      </c>
      <c r="AJ341" s="46" t="s">
        <v>9</v>
      </c>
      <c r="AK341" s="46" t="s">
        <v>9</v>
      </c>
      <c r="AL341" s="46" t="s">
        <v>9</v>
      </c>
      <c r="AM341" s="46" t="s">
        <v>9</v>
      </c>
      <c r="AN341" s="46" t="s">
        <v>59</v>
      </c>
      <c r="AO341" s="46" t="s">
        <v>9</v>
      </c>
      <c r="AP341" s="46" t="s">
        <v>9</v>
      </c>
      <c r="AQ341" s="46" t="s">
        <v>9</v>
      </c>
      <c r="AR341" s="46" t="s">
        <v>9</v>
      </c>
      <c r="AS341" s="46" t="s">
        <v>59</v>
      </c>
      <c r="AT341" s="46" t="s">
        <v>9</v>
      </c>
      <c r="AU341" s="46" t="s">
        <v>9</v>
      </c>
      <c r="AV341" s="46" t="s">
        <v>9</v>
      </c>
      <c r="AW341" s="46" t="s">
        <v>9</v>
      </c>
      <c r="AX341" s="46" t="s">
        <v>9</v>
      </c>
      <c r="AY341" s="46" t="s">
        <v>59</v>
      </c>
    </row>
    <row r="342" spans="1:51" x14ac:dyDescent="0.5">
      <c r="A342" s="46" t="s">
        <v>1148</v>
      </c>
      <c r="B342" s="46" t="s">
        <v>1149</v>
      </c>
      <c r="C342" s="46" t="s">
        <v>878</v>
      </c>
      <c r="D342" s="46" t="s">
        <v>55</v>
      </c>
      <c r="E342" s="46" t="s">
        <v>104</v>
      </c>
      <c r="F342" s="46" t="s">
        <v>1219</v>
      </c>
      <c r="G342" s="46" t="s">
        <v>9</v>
      </c>
      <c r="H342" s="46" t="s">
        <v>9</v>
      </c>
      <c r="I342" s="46" t="s">
        <v>9</v>
      </c>
      <c r="J342">
        <v>1</v>
      </c>
      <c r="K342" s="46" t="s">
        <v>85</v>
      </c>
      <c r="L342">
        <v>5</v>
      </c>
      <c r="M342">
        <v>24</v>
      </c>
      <c r="N342" s="46" t="s">
        <v>59</v>
      </c>
      <c r="O342" s="46" t="s">
        <v>59</v>
      </c>
      <c r="P342" s="46" t="s">
        <v>9</v>
      </c>
      <c r="Q342">
        <v>1</v>
      </c>
      <c r="V342" s="46" t="s">
        <v>9</v>
      </c>
      <c r="X342" s="46" t="s">
        <v>9</v>
      </c>
      <c r="Y342" s="46" t="s">
        <v>9</v>
      </c>
      <c r="AA342" s="46" t="s">
        <v>9</v>
      </c>
      <c r="AB342" s="46" t="s">
        <v>59</v>
      </c>
      <c r="AC342" s="46" t="s">
        <v>9</v>
      </c>
      <c r="AD342" s="46" t="s">
        <v>9</v>
      </c>
      <c r="AE342" s="46" t="s">
        <v>59</v>
      </c>
      <c r="AF342" s="46" t="s">
        <v>59</v>
      </c>
      <c r="AG342" s="46" t="s">
        <v>9</v>
      </c>
      <c r="AH342" s="46" t="s">
        <v>9</v>
      </c>
      <c r="AI342" s="46" t="s">
        <v>9</v>
      </c>
      <c r="AJ342" s="46" t="s">
        <v>9</v>
      </c>
      <c r="AK342" s="46" t="s">
        <v>9</v>
      </c>
      <c r="AL342" s="46" t="s">
        <v>9</v>
      </c>
      <c r="AM342" s="46" t="s">
        <v>9</v>
      </c>
      <c r="AN342" s="46" t="s">
        <v>59</v>
      </c>
      <c r="AO342" s="46" t="s">
        <v>9</v>
      </c>
      <c r="AP342" s="46" t="s">
        <v>9</v>
      </c>
      <c r="AQ342" s="46" t="s">
        <v>9</v>
      </c>
      <c r="AR342" s="46" t="s">
        <v>9</v>
      </c>
      <c r="AS342" s="46" t="s">
        <v>59</v>
      </c>
      <c r="AT342" s="46" t="s">
        <v>9</v>
      </c>
      <c r="AU342" s="46" t="s">
        <v>9</v>
      </c>
      <c r="AV342" s="46" t="s">
        <v>9</v>
      </c>
      <c r="AW342" s="46" t="s">
        <v>9</v>
      </c>
      <c r="AX342" s="46" t="s">
        <v>9</v>
      </c>
      <c r="AY342" s="46" t="s">
        <v>59</v>
      </c>
    </row>
    <row r="343" spans="1:51" x14ac:dyDescent="0.5">
      <c r="A343" s="46" t="s">
        <v>1151</v>
      </c>
      <c r="B343" s="46" t="s">
        <v>1152</v>
      </c>
      <c r="C343" s="46" t="s">
        <v>878</v>
      </c>
      <c r="D343" s="46" t="s">
        <v>83</v>
      </c>
      <c r="E343" s="46" t="s">
        <v>116</v>
      </c>
      <c r="F343" s="46" t="s">
        <v>1153</v>
      </c>
      <c r="G343" s="46" t="s">
        <v>9</v>
      </c>
      <c r="H343" s="46" t="s">
        <v>9</v>
      </c>
      <c r="I343" s="46" t="s">
        <v>9</v>
      </c>
      <c r="J343">
        <v>4</v>
      </c>
      <c r="K343" s="46" t="s">
        <v>65</v>
      </c>
      <c r="L343">
        <v>4</v>
      </c>
      <c r="N343" s="46" t="s">
        <v>59</v>
      </c>
      <c r="O343" s="46" t="s">
        <v>9</v>
      </c>
      <c r="P343" s="46" t="s">
        <v>9</v>
      </c>
      <c r="T343">
        <v>2</v>
      </c>
      <c r="V343" s="46" t="s">
        <v>9</v>
      </c>
      <c r="W343">
        <v>1</v>
      </c>
      <c r="X343" s="46" t="s">
        <v>9</v>
      </c>
      <c r="Y343" s="46" t="s">
        <v>9</v>
      </c>
      <c r="AA343" s="46" t="s">
        <v>9</v>
      </c>
      <c r="AB343" s="46" t="s">
        <v>59</v>
      </c>
      <c r="AC343" s="46" t="s">
        <v>9</v>
      </c>
      <c r="AD343" s="46" t="s">
        <v>9</v>
      </c>
      <c r="AE343" s="46" t="s">
        <v>9</v>
      </c>
      <c r="AF343" s="46" t="s">
        <v>9</v>
      </c>
      <c r="AG343" s="46" t="s">
        <v>9</v>
      </c>
      <c r="AH343" s="46" t="s">
        <v>9</v>
      </c>
      <c r="AI343" s="46" t="s">
        <v>9</v>
      </c>
      <c r="AJ343" s="46" t="s">
        <v>59</v>
      </c>
      <c r="AK343" s="46" t="s">
        <v>59</v>
      </c>
      <c r="AL343" s="46" t="s">
        <v>9</v>
      </c>
      <c r="AM343" s="46" t="s">
        <v>9</v>
      </c>
      <c r="AN343" s="46" t="s">
        <v>9</v>
      </c>
      <c r="AO343" s="46" t="s">
        <v>59</v>
      </c>
      <c r="AP343" s="46" t="s">
        <v>59</v>
      </c>
      <c r="AQ343" s="46" t="s">
        <v>9</v>
      </c>
      <c r="AR343" s="46" t="s">
        <v>59</v>
      </c>
      <c r="AS343" s="46" t="s">
        <v>9</v>
      </c>
      <c r="AT343" s="46" t="s">
        <v>9</v>
      </c>
      <c r="AU343" s="46" t="s">
        <v>9</v>
      </c>
      <c r="AV343" s="46" t="s">
        <v>9</v>
      </c>
      <c r="AW343" s="46" t="s">
        <v>59</v>
      </c>
      <c r="AX343" s="46" t="s">
        <v>9</v>
      </c>
      <c r="AY343" s="46" t="s">
        <v>9</v>
      </c>
    </row>
    <row r="344" spans="1:51" x14ac:dyDescent="0.5">
      <c r="A344" s="46" t="s">
        <v>1154</v>
      </c>
      <c r="B344" s="46" t="s">
        <v>1155</v>
      </c>
      <c r="C344" s="46" t="s">
        <v>878</v>
      </c>
      <c r="D344" s="46" t="s">
        <v>62</v>
      </c>
      <c r="E344" s="46" t="s">
        <v>63</v>
      </c>
      <c r="F344" s="46" t="s">
        <v>1156</v>
      </c>
      <c r="G344" s="46" t="s">
        <v>9</v>
      </c>
      <c r="H344" s="46" t="s">
        <v>9</v>
      </c>
      <c r="I344" s="46" t="s">
        <v>9</v>
      </c>
      <c r="J344">
        <v>1</v>
      </c>
      <c r="K344" s="46" t="s">
        <v>85</v>
      </c>
      <c r="L344">
        <v>2</v>
      </c>
      <c r="M344">
        <v>27</v>
      </c>
      <c r="N344" s="46" t="s">
        <v>59</v>
      </c>
      <c r="O344" s="46" t="s">
        <v>9</v>
      </c>
      <c r="P344" s="46" t="s">
        <v>9</v>
      </c>
      <c r="Q344">
        <v>1</v>
      </c>
      <c r="V344" s="46" t="s">
        <v>902</v>
      </c>
      <c r="W344">
        <v>1</v>
      </c>
      <c r="X344" s="46" t="s">
        <v>9</v>
      </c>
      <c r="Y344" s="46" t="s">
        <v>9</v>
      </c>
      <c r="AA344" s="46" t="s">
        <v>9</v>
      </c>
      <c r="AB344" s="46" t="s">
        <v>9</v>
      </c>
      <c r="AC344" s="46" t="s">
        <v>9</v>
      </c>
      <c r="AD344" s="46" t="s">
        <v>9</v>
      </c>
      <c r="AE344" s="46" t="s">
        <v>59</v>
      </c>
      <c r="AF344" s="46" t="s">
        <v>9</v>
      </c>
      <c r="AG344" s="46" t="s">
        <v>9</v>
      </c>
      <c r="AH344" s="46" t="s">
        <v>9</v>
      </c>
      <c r="AI344" s="46" t="s">
        <v>9</v>
      </c>
      <c r="AJ344" s="46" t="s">
        <v>59</v>
      </c>
      <c r="AK344" s="46" t="s">
        <v>9</v>
      </c>
      <c r="AL344" s="46" t="s">
        <v>9</v>
      </c>
      <c r="AM344" s="46" t="s">
        <v>9</v>
      </c>
      <c r="AN344" s="46" t="s">
        <v>9</v>
      </c>
      <c r="AO344" s="46" t="s">
        <v>59</v>
      </c>
      <c r="AP344" s="46" t="s">
        <v>9</v>
      </c>
      <c r="AQ344" s="46" t="s">
        <v>9</v>
      </c>
      <c r="AR344" s="46" t="s">
        <v>59</v>
      </c>
      <c r="AS344" s="46" t="s">
        <v>59</v>
      </c>
      <c r="AT344" s="46" t="s">
        <v>9</v>
      </c>
      <c r="AU344" s="46" t="s">
        <v>9</v>
      </c>
      <c r="AV344" s="46" t="s">
        <v>9</v>
      </c>
      <c r="AW344" s="46" t="s">
        <v>9</v>
      </c>
      <c r="AX344" s="46" t="s">
        <v>9</v>
      </c>
      <c r="AY344" s="46" t="s">
        <v>59</v>
      </c>
    </row>
    <row r="345" spans="1:51" x14ac:dyDescent="0.5">
      <c r="A345" s="46" t="s">
        <v>1157</v>
      </c>
      <c r="B345" s="46" t="s">
        <v>1158</v>
      </c>
      <c r="C345" s="46" t="s">
        <v>878</v>
      </c>
      <c r="D345" s="46" t="s">
        <v>887</v>
      </c>
      <c r="E345" s="46" t="s">
        <v>104</v>
      </c>
      <c r="F345" s="46" t="s">
        <v>1221</v>
      </c>
      <c r="G345" s="46" t="s">
        <v>9</v>
      </c>
      <c r="H345" s="46" t="s">
        <v>9</v>
      </c>
      <c r="I345" s="46" t="s">
        <v>9</v>
      </c>
      <c r="J345">
        <v>1</v>
      </c>
      <c r="K345" s="46" t="s">
        <v>97</v>
      </c>
      <c r="L345">
        <v>5</v>
      </c>
      <c r="M345">
        <v>15</v>
      </c>
      <c r="N345" s="46" t="s">
        <v>59</v>
      </c>
      <c r="O345" s="46" t="s">
        <v>59</v>
      </c>
      <c r="P345" s="46" t="s">
        <v>9</v>
      </c>
      <c r="Q345">
        <v>2</v>
      </c>
      <c r="V345" s="46" t="s">
        <v>9</v>
      </c>
      <c r="X345" s="46" t="s">
        <v>9</v>
      </c>
      <c r="Y345" s="46" t="s">
        <v>9</v>
      </c>
      <c r="AA345" s="46" t="s">
        <v>9</v>
      </c>
      <c r="AB345" s="46" t="s">
        <v>9</v>
      </c>
      <c r="AC345" s="46" t="s">
        <v>9</v>
      </c>
      <c r="AD345" s="46" t="s">
        <v>9</v>
      </c>
      <c r="AE345" s="46" t="s">
        <v>59</v>
      </c>
      <c r="AF345" s="46" t="s">
        <v>59</v>
      </c>
      <c r="AG345" s="46" t="s">
        <v>9</v>
      </c>
      <c r="AH345" s="46" t="s">
        <v>9</v>
      </c>
      <c r="AI345" s="46" t="s">
        <v>9</v>
      </c>
      <c r="AJ345" s="46" t="s">
        <v>9</v>
      </c>
      <c r="AK345" s="46" t="s">
        <v>59</v>
      </c>
      <c r="AL345" s="46" t="s">
        <v>9</v>
      </c>
      <c r="AM345" s="46" t="s">
        <v>9</v>
      </c>
      <c r="AN345" s="46" t="s">
        <v>59</v>
      </c>
      <c r="AO345" s="46" t="s">
        <v>9</v>
      </c>
      <c r="AP345" s="46" t="s">
        <v>9</v>
      </c>
      <c r="AQ345" s="46" t="s">
        <v>59</v>
      </c>
      <c r="AR345" s="46" t="s">
        <v>9</v>
      </c>
      <c r="AS345" s="46" t="s">
        <v>59</v>
      </c>
      <c r="AT345" s="46" t="s">
        <v>59</v>
      </c>
      <c r="AU345" s="46" t="s">
        <v>9</v>
      </c>
      <c r="AV345" s="46" t="s">
        <v>9</v>
      </c>
      <c r="AW345" s="46" t="s">
        <v>9</v>
      </c>
      <c r="AX345" s="46" t="s">
        <v>9</v>
      </c>
      <c r="AY345" s="46" t="s">
        <v>59</v>
      </c>
    </row>
    <row r="346" spans="1:51" x14ac:dyDescent="0.5">
      <c r="A346" s="46" t="s">
        <v>1159</v>
      </c>
      <c r="B346" s="46" t="s">
        <v>1160</v>
      </c>
      <c r="C346" s="46" t="s">
        <v>878</v>
      </c>
      <c r="D346" s="46" t="s">
        <v>887</v>
      </c>
      <c r="E346" s="46" t="s">
        <v>135</v>
      </c>
      <c r="F346" s="46" t="s">
        <v>1161</v>
      </c>
      <c r="G346" s="46" t="s">
        <v>9</v>
      </c>
      <c r="H346" s="46" t="s">
        <v>9</v>
      </c>
      <c r="I346" s="46" t="s">
        <v>9</v>
      </c>
      <c r="J346">
        <v>1</v>
      </c>
      <c r="K346" s="46" t="s">
        <v>65</v>
      </c>
      <c r="L346">
        <v>3</v>
      </c>
      <c r="M346">
        <v>28</v>
      </c>
      <c r="N346" s="46" t="s">
        <v>9</v>
      </c>
      <c r="O346" s="46" t="s">
        <v>9</v>
      </c>
      <c r="P346" s="46" t="s">
        <v>59</v>
      </c>
      <c r="Q346">
        <v>1</v>
      </c>
      <c r="R346">
        <v>1</v>
      </c>
      <c r="V346" s="46" t="s">
        <v>9</v>
      </c>
      <c r="X346" s="46" t="s">
        <v>59</v>
      </c>
      <c r="Y346" s="46" t="s">
        <v>9</v>
      </c>
      <c r="AA346" s="46" t="s">
        <v>9</v>
      </c>
      <c r="AB346" s="46" t="s">
        <v>9</v>
      </c>
      <c r="AC346" s="46" t="s">
        <v>9</v>
      </c>
      <c r="AD346" s="46" t="s">
        <v>9</v>
      </c>
      <c r="AE346" s="46" t="s">
        <v>59</v>
      </c>
      <c r="AF346" s="46" t="s">
        <v>9</v>
      </c>
      <c r="AG346" s="46" t="s">
        <v>9</v>
      </c>
      <c r="AH346" s="46" t="s">
        <v>59</v>
      </c>
      <c r="AI346" s="46" t="s">
        <v>9</v>
      </c>
      <c r="AJ346" s="46" t="s">
        <v>9</v>
      </c>
      <c r="AK346" s="46" t="s">
        <v>59</v>
      </c>
      <c r="AL346" s="46" t="s">
        <v>9</v>
      </c>
      <c r="AM346" s="46" t="s">
        <v>9</v>
      </c>
      <c r="AN346" s="46" t="s">
        <v>9</v>
      </c>
      <c r="AO346" s="46" t="s">
        <v>9</v>
      </c>
      <c r="AP346" s="46" t="s">
        <v>9</v>
      </c>
      <c r="AQ346" s="46" t="s">
        <v>9</v>
      </c>
      <c r="AR346" s="46" t="s">
        <v>9</v>
      </c>
      <c r="AS346" s="46" t="s">
        <v>59</v>
      </c>
      <c r="AT346" s="46" t="s">
        <v>9</v>
      </c>
      <c r="AU346" s="46" t="s">
        <v>9</v>
      </c>
      <c r="AV346" s="46" t="s">
        <v>9</v>
      </c>
      <c r="AW346" s="46" t="s">
        <v>9</v>
      </c>
      <c r="AX346" s="46" t="s">
        <v>59</v>
      </c>
      <c r="AY346" s="46" t="s">
        <v>9</v>
      </c>
    </row>
    <row r="347" spans="1:51" x14ac:dyDescent="0.5">
      <c r="A347" s="46" t="s">
        <v>1162</v>
      </c>
      <c r="B347" s="46" t="s">
        <v>1163</v>
      </c>
      <c r="C347" s="46" t="s">
        <v>878</v>
      </c>
      <c r="D347" s="46" t="s">
        <v>83</v>
      </c>
      <c r="E347" s="46" t="s">
        <v>9</v>
      </c>
      <c r="F347" s="46" t="s">
        <v>1164</v>
      </c>
      <c r="G347" s="46" t="s">
        <v>9</v>
      </c>
      <c r="H347" s="46" t="s">
        <v>9</v>
      </c>
      <c r="I347" s="46" t="s">
        <v>9</v>
      </c>
      <c r="J347">
        <v>4</v>
      </c>
      <c r="K347" s="46" t="s">
        <v>65</v>
      </c>
      <c r="L347">
        <v>6</v>
      </c>
      <c r="M347">
        <v>29</v>
      </c>
      <c r="N347" s="46" t="s">
        <v>9</v>
      </c>
      <c r="O347" s="46" t="s">
        <v>59</v>
      </c>
      <c r="P347" s="46" t="s">
        <v>9</v>
      </c>
      <c r="Q347">
        <v>1</v>
      </c>
      <c r="R347">
        <v>1</v>
      </c>
      <c r="V347" s="46" t="s">
        <v>9</v>
      </c>
      <c r="X347" s="46" t="s">
        <v>59</v>
      </c>
      <c r="Y347" s="46" t="s">
        <v>9</v>
      </c>
      <c r="AA347" s="46" t="s">
        <v>9</v>
      </c>
      <c r="AB347" s="46" t="s">
        <v>9</v>
      </c>
      <c r="AC347" s="46" t="s">
        <v>9</v>
      </c>
      <c r="AD347" s="46" t="s">
        <v>9</v>
      </c>
      <c r="AE347" s="46" t="s">
        <v>9</v>
      </c>
      <c r="AF347" s="46" t="s">
        <v>9</v>
      </c>
      <c r="AG347" s="46" t="s">
        <v>9</v>
      </c>
      <c r="AH347" s="46" t="s">
        <v>59</v>
      </c>
      <c r="AI347" s="46" t="s">
        <v>9</v>
      </c>
      <c r="AJ347" s="46" t="s">
        <v>9</v>
      </c>
      <c r="AK347" s="46" t="s">
        <v>59</v>
      </c>
      <c r="AL347" s="46" t="s">
        <v>9</v>
      </c>
      <c r="AM347" s="46" t="s">
        <v>9</v>
      </c>
      <c r="AN347" s="46" t="s">
        <v>9</v>
      </c>
      <c r="AO347" s="46" t="s">
        <v>9</v>
      </c>
      <c r="AP347" s="46" t="s">
        <v>9</v>
      </c>
      <c r="AQ347" s="46" t="s">
        <v>9</v>
      </c>
      <c r="AR347" s="46" t="s">
        <v>9</v>
      </c>
      <c r="AS347" s="46" t="s">
        <v>59</v>
      </c>
      <c r="AT347" s="46" t="s">
        <v>9</v>
      </c>
      <c r="AU347" s="46" t="s">
        <v>59</v>
      </c>
      <c r="AV347" s="46" t="s">
        <v>9</v>
      </c>
      <c r="AW347" s="46" t="s">
        <v>9</v>
      </c>
      <c r="AX347" s="46" t="s">
        <v>9</v>
      </c>
      <c r="AY347" s="46" t="s">
        <v>9</v>
      </c>
    </row>
    <row r="348" spans="1:51" x14ac:dyDescent="0.5">
      <c r="A348" s="46" t="s">
        <v>1165</v>
      </c>
      <c r="B348" s="46" t="s">
        <v>1166</v>
      </c>
      <c r="C348" s="46" t="s">
        <v>878</v>
      </c>
      <c r="D348" s="46" t="s">
        <v>55</v>
      </c>
      <c r="E348" s="46" t="s">
        <v>71</v>
      </c>
      <c r="F348" s="46" t="s">
        <v>1167</v>
      </c>
      <c r="G348" s="46" t="s">
        <v>9</v>
      </c>
      <c r="H348" s="46" t="s">
        <v>59</v>
      </c>
      <c r="I348" s="46" t="s">
        <v>9</v>
      </c>
      <c r="J348">
        <v>6</v>
      </c>
      <c r="K348" s="46" t="s">
        <v>58</v>
      </c>
      <c r="L348">
        <v>2</v>
      </c>
      <c r="M348">
        <v>103</v>
      </c>
      <c r="N348" s="46" t="s">
        <v>59</v>
      </c>
      <c r="O348" s="46" t="s">
        <v>9</v>
      </c>
      <c r="P348" s="46" t="s">
        <v>9</v>
      </c>
      <c r="R348">
        <v>1</v>
      </c>
      <c r="T348">
        <v>1</v>
      </c>
      <c r="V348" s="46" t="s">
        <v>9</v>
      </c>
      <c r="X348" s="46" t="s">
        <v>9</v>
      </c>
      <c r="Y348" s="46" t="s">
        <v>9</v>
      </c>
      <c r="AA348" s="46" t="s">
        <v>59</v>
      </c>
      <c r="AB348" s="46" t="s">
        <v>9</v>
      </c>
      <c r="AC348" s="46" t="s">
        <v>9</v>
      </c>
      <c r="AD348" s="46" t="s">
        <v>59</v>
      </c>
      <c r="AE348" s="46" t="s">
        <v>9</v>
      </c>
      <c r="AF348" s="46" t="s">
        <v>9</v>
      </c>
      <c r="AG348" s="46" t="s">
        <v>59</v>
      </c>
      <c r="AH348" s="46" t="s">
        <v>59</v>
      </c>
      <c r="AI348" s="46" t="s">
        <v>59</v>
      </c>
      <c r="AJ348" s="46" t="s">
        <v>9</v>
      </c>
      <c r="AK348" s="46" t="s">
        <v>9</v>
      </c>
      <c r="AL348" s="46" t="s">
        <v>9</v>
      </c>
      <c r="AM348" s="46" t="s">
        <v>9</v>
      </c>
      <c r="AN348" s="46" t="s">
        <v>9</v>
      </c>
      <c r="AO348" s="46" t="s">
        <v>59</v>
      </c>
      <c r="AP348" s="46" t="s">
        <v>59</v>
      </c>
      <c r="AQ348" s="46" t="s">
        <v>59</v>
      </c>
      <c r="AR348" s="46" t="s">
        <v>9</v>
      </c>
      <c r="AS348" s="46" t="s">
        <v>9</v>
      </c>
      <c r="AT348" s="46" t="s">
        <v>9</v>
      </c>
      <c r="AU348" s="46" t="s">
        <v>9</v>
      </c>
      <c r="AV348" s="46" t="s">
        <v>9</v>
      </c>
      <c r="AW348" s="46" t="s">
        <v>59</v>
      </c>
      <c r="AX348" s="46" t="s">
        <v>9</v>
      </c>
      <c r="AY348" s="46" t="s">
        <v>9</v>
      </c>
    </row>
    <row r="349" spans="1:51" x14ac:dyDescent="0.5">
      <c r="A349" s="46" t="s">
        <v>1169</v>
      </c>
      <c r="B349" s="46" t="s">
        <v>1170</v>
      </c>
      <c r="C349" s="46" t="s">
        <v>878</v>
      </c>
      <c r="D349" s="46" t="s">
        <v>55</v>
      </c>
      <c r="E349" s="46" t="s">
        <v>104</v>
      </c>
      <c r="F349" s="46" t="s">
        <v>1171</v>
      </c>
      <c r="G349" s="46" t="s">
        <v>9</v>
      </c>
      <c r="H349" s="46" t="s">
        <v>9</v>
      </c>
      <c r="I349" s="46" t="s">
        <v>9</v>
      </c>
      <c r="J349">
        <v>5</v>
      </c>
      <c r="K349" s="46" t="s">
        <v>97</v>
      </c>
      <c r="L349">
        <v>1</v>
      </c>
      <c r="M349">
        <v>73</v>
      </c>
      <c r="N349" s="46" t="s">
        <v>59</v>
      </c>
      <c r="O349" s="46" t="s">
        <v>9</v>
      </c>
      <c r="P349" s="46" t="s">
        <v>9</v>
      </c>
      <c r="Q349">
        <v>2</v>
      </c>
      <c r="V349" s="46" t="s">
        <v>9</v>
      </c>
      <c r="W349">
        <v>1</v>
      </c>
      <c r="X349" s="46" t="s">
        <v>9</v>
      </c>
      <c r="Y349" s="46" t="s">
        <v>9</v>
      </c>
      <c r="AA349" s="46" t="s">
        <v>9</v>
      </c>
      <c r="AB349" s="46" t="s">
        <v>9</v>
      </c>
      <c r="AC349" s="46" t="s">
        <v>9</v>
      </c>
      <c r="AD349" s="46" t="s">
        <v>9</v>
      </c>
      <c r="AE349" s="46" t="s">
        <v>9</v>
      </c>
      <c r="AF349" s="46" t="s">
        <v>9</v>
      </c>
      <c r="AG349" s="46" t="s">
        <v>9</v>
      </c>
      <c r="AH349" s="46" t="s">
        <v>9</v>
      </c>
      <c r="AI349" s="46" t="s">
        <v>9</v>
      </c>
      <c r="AJ349" s="46" t="s">
        <v>59</v>
      </c>
      <c r="AK349" s="46" t="s">
        <v>59</v>
      </c>
      <c r="AL349" s="46" t="s">
        <v>9</v>
      </c>
      <c r="AM349" s="46" t="s">
        <v>9</v>
      </c>
      <c r="AN349" s="46" t="s">
        <v>9</v>
      </c>
      <c r="AO349" s="46" t="s">
        <v>59</v>
      </c>
      <c r="AP349" s="46" t="s">
        <v>59</v>
      </c>
      <c r="AQ349" s="46" t="s">
        <v>59</v>
      </c>
      <c r="AR349" s="46" t="s">
        <v>59</v>
      </c>
      <c r="AS349" s="46" t="s">
        <v>9</v>
      </c>
      <c r="AT349" s="46" t="s">
        <v>59</v>
      </c>
      <c r="AU349" s="46" t="s">
        <v>9</v>
      </c>
      <c r="AV349" s="46" t="s">
        <v>9</v>
      </c>
      <c r="AW349" s="46" t="s">
        <v>9</v>
      </c>
      <c r="AX349" s="46" t="s">
        <v>9</v>
      </c>
      <c r="AY349" s="46" t="s">
        <v>59</v>
      </c>
    </row>
    <row r="350" spans="1:51" x14ac:dyDescent="0.5">
      <c r="A350" s="46" t="s">
        <v>1173</v>
      </c>
      <c r="B350" s="46" t="s">
        <v>1174</v>
      </c>
      <c r="C350" s="46" t="s">
        <v>878</v>
      </c>
      <c r="D350" s="46" t="s">
        <v>55</v>
      </c>
      <c r="E350" s="46" t="s">
        <v>10</v>
      </c>
      <c r="F350" s="46" t="s">
        <v>1222</v>
      </c>
      <c r="G350" s="46" t="s">
        <v>59</v>
      </c>
      <c r="H350" s="46" t="s">
        <v>9</v>
      </c>
      <c r="I350" s="46" t="s">
        <v>9</v>
      </c>
      <c r="J350">
        <v>5</v>
      </c>
      <c r="K350" s="46" t="s">
        <v>73</v>
      </c>
      <c r="L350">
        <v>2</v>
      </c>
      <c r="M350">
        <v>82</v>
      </c>
      <c r="N350" s="46" t="s">
        <v>59</v>
      </c>
      <c r="O350" s="46" t="s">
        <v>59</v>
      </c>
      <c r="P350" s="46" t="s">
        <v>59</v>
      </c>
      <c r="Q350">
        <v>2</v>
      </c>
      <c r="U350">
        <v>1</v>
      </c>
      <c r="V350" s="46" t="s">
        <v>9</v>
      </c>
      <c r="X350" s="46" t="s">
        <v>9</v>
      </c>
      <c r="Y350" s="46" t="s">
        <v>9</v>
      </c>
      <c r="AA350" s="46" t="s">
        <v>59</v>
      </c>
      <c r="AB350" s="46" t="s">
        <v>9</v>
      </c>
      <c r="AC350" s="46" t="s">
        <v>9</v>
      </c>
      <c r="AD350" s="46" t="s">
        <v>59</v>
      </c>
      <c r="AE350" s="46" t="s">
        <v>9</v>
      </c>
      <c r="AF350" s="46" t="s">
        <v>59</v>
      </c>
      <c r="AG350" s="46" t="s">
        <v>9</v>
      </c>
      <c r="AH350" s="46" t="s">
        <v>9</v>
      </c>
      <c r="AI350" s="46" t="s">
        <v>9</v>
      </c>
      <c r="AJ350" s="46" t="s">
        <v>59</v>
      </c>
      <c r="AK350" s="46" t="s">
        <v>9</v>
      </c>
      <c r="AL350" s="46" t="s">
        <v>59</v>
      </c>
      <c r="AM350" s="46" t="s">
        <v>9</v>
      </c>
      <c r="AN350" s="46" t="s">
        <v>9</v>
      </c>
      <c r="AO350" s="46" t="s">
        <v>9</v>
      </c>
      <c r="AP350" s="46" t="s">
        <v>59</v>
      </c>
      <c r="AQ350" s="46" t="s">
        <v>9</v>
      </c>
      <c r="AR350" s="46" t="s">
        <v>9</v>
      </c>
      <c r="AS350" s="46" t="s">
        <v>9</v>
      </c>
      <c r="AT350" s="46" t="s">
        <v>59</v>
      </c>
      <c r="AU350" s="46" t="s">
        <v>9</v>
      </c>
      <c r="AV350" s="46" t="s">
        <v>59</v>
      </c>
      <c r="AW350" s="46" t="s">
        <v>9</v>
      </c>
      <c r="AX350" s="46" t="s">
        <v>9</v>
      </c>
      <c r="AY350" s="46" t="s">
        <v>9</v>
      </c>
    </row>
    <row r="351" spans="1:51" x14ac:dyDescent="0.5">
      <c r="A351" s="46" t="s">
        <v>1200</v>
      </c>
      <c r="B351" s="46" t="s">
        <v>1176</v>
      </c>
      <c r="C351" s="46" t="s">
        <v>878</v>
      </c>
      <c r="D351" s="46" t="s">
        <v>55</v>
      </c>
      <c r="E351" s="46" t="s">
        <v>104</v>
      </c>
      <c r="F351" s="46" t="s">
        <v>1177</v>
      </c>
      <c r="G351" s="46" t="s">
        <v>9</v>
      </c>
      <c r="H351" s="46" t="s">
        <v>9</v>
      </c>
      <c r="I351" s="46" t="s">
        <v>9</v>
      </c>
      <c r="J351">
        <v>5</v>
      </c>
      <c r="K351" s="46" t="s">
        <v>85</v>
      </c>
      <c r="L351">
        <v>2</v>
      </c>
      <c r="M351">
        <v>42</v>
      </c>
      <c r="N351" s="46" t="s">
        <v>59</v>
      </c>
      <c r="O351" s="46" t="s">
        <v>9</v>
      </c>
      <c r="P351" s="46" t="s">
        <v>9</v>
      </c>
      <c r="Q351">
        <v>1</v>
      </c>
      <c r="V351" s="46" t="s">
        <v>1243</v>
      </c>
      <c r="X351" s="46" t="s">
        <v>9</v>
      </c>
      <c r="Y351" s="46" t="s">
        <v>9</v>
      </c>
      <c r="AA351" s="46" t="s">
        <v>9</v>
      </c>
      <c r="AB351" s="46" t="s">
        <v>9</v>
      </c>
      <c r="AC351" s="46" t="s">
        <v>9</v>
      </c>
      <c r="AD351" s="46" t="s">
        <v>9</v>
      </c>
      <c r="AE351" s="46" t="s">
        <v>9</v>
      </c>
      <c r="AF351" s="46" t="s">
        <v>9</v>
      </c>
      <c r="AG351" s="46" t="s">
        <v>9</v>
      </c>
      <c r="AH351" s="46" t="s">
        <v>9</v>
      </c>
      <c r="AI351" s="46" t="s">
        <v>9</v>
      </c>
      <c r="AJ351" s="46" t="s">
        <v>59</v>
      </c>
      <c r="AK351" s="46" t="s">
        <v>9</v>
      </c>
      <c r="AL351" s="46" t="s">
        <v>9</v>
      </c>
      <c r="AM351" s="46" t="s">
        <v>9</v>
      </c>
      <c r="AN351" s="46" t="s">
        <v>59</v>
      </c>
      <c r="AO351" s="46" t="s">
        <v>59</v>
      </c>
      <c r="AP351" s="46" t="s">
        <v>9</v>
      </c>
      <c r="AQ351" s="46" t="s">
        <v>9</v>
      </c>
      <c r="AR351" s="46" t="s">
        <v>9</v>
      </c>
      <c r="AS351" s="46" t="s">
        <v>9</v>
      </c>
      <c r="AT351" s="46" t="s">
        <v>9</v>
      </c>
      <c r="AU351" s="46" t="s">
        <v>9</v>
      </c>
      <c r="AV351" s="46" t="s">
        <v>9</v>
      </c>
      <c r="AW351" s="46" t="s">
        <v>9</v>
      </c>
      <c r="AX351" s="46" t="s">
        <v>9</v>
      </c>
      <c r="AY351" s="46" t="s">
        <v>59</v>
      </c>
    </row>
    <row r="352" spans="1:51" x14ac:dyDescent="0.5">
      <c r="A352" s="46" t="s">
        <v>1179</v>
      </c>
      <c r="B352" s="46" t="s">
        <v>1180</v>
      </c>
      <c r="C352" s="46" t="s">
        <v>878</v>
      </c>
      <c r="D352" s="46" t="s">
        <v>55</v>
      </c>
      <c r="E352" s="46" t="s">
        <v>104</v>
      </c>
      <c r="F352" s="46" t="s">
        <v>1223</v>
      </c>
      <c r="G352" s="46" t="s">
        <v>59</v>
      </c>
      <c r="H352" s="46" t="s">
        <v>9</v>
      </c>
      <c r="I352" s="46" t="s">
        <v>9</v>
      </c>
      <c r="J352">
        <v>7</v>
      </c>
      <c r="K352" s="46" t="s">
        <v>73</v>
      </c>
      <c r="L352">
        <v>2</v>
      </c>
      <c r="M352">
        <v>207</v>
      </c>
      <c r="N352" s="46" t="s">
        <v>59</v>
      </c>
      <c r="O352" s="46" t="s">
        <v>59</v>
      </c>
      <c r="P352" s="46" t="s">
        <v>59</v>
      </c>
      <c r="U352">
        <v>3</v>
      </c>
      <c r="V352" s="46" t="s">
        <v>9</v>
      </c>
      <c r="X352" s="46" t="s">
        <v>9</v>
      </c>
      <c r="Y352" s="46" t="s">
        <v>9</v>
      </c>
      <c r="AA352" s="46" t="s">
        <v>59</v>
      </c>
      <c r="AB352" s="46" t="s">
        <v>9</v>
      </c>
      <c r="AC352" s="46" t="s">
        <v>9</v>
      </c>
      <c r="AD352" s="46" t="s">
        <v>9</v>
      </c>
      <c r="AE352" s="46" t="s">
        <v>9</v>
      </c>
      <c r="AF352" s="46" t="s">
        <v>59</v>
      </c>
      <c r="AG352" s="46" t="s">
        <v>9</v>
      </c>
      <c r="AH352" s="46" t="s">
        <v>9</v>
      </c>
      <c r="AI352" s="46" t="s">
        <v>59</v>
      </c>
      <c r="AJ352" s="46" t="s">
        <v>59</v>
      </c>
      <c r="AK352" s="46" t="s">
        <v>9</v>
      </c>
      <c r="AL352" s="46" t="s">
        <v>59</v>
      </c>
      <c r="AM352" s="46" t="s">
        <v>9</v>
      </c>
      <c r="AN352" s="46" t="s">
        <v>9</v>
      </c>
      <c r="AO352" s="46" t="s">
        <v>9</v>
      </c>
      <c r="AP352" s="46" t="s">
        <v>59</v>
      </c>
      <c r="AQ352" s="46" t="s">
        <v>9</v>
      </c>
      <c r="AR352" s="46" t="s">
        <v>9</v>
      </c>
      <c r="AS352" s="46" t="s">
        <v>9</v>
      </c>
      <c r="AT352" s="46" t="s">
        <v>59</v>
      </c>
      <c r="AU352" s="46" t="s">
        <v>9</v>
      </c>
      <c r="AV352" s="46" t="s">
        <v>59</v>
      </c>
      <c r="AW352" s="46" t="s">
        <v>9</v>
      </c>
      <c r="AX352" s="46" t="s">
        <v>9</v>
      </c>
      <c r="AY352" s="46" t="s">
        <v>9</v>
      </c>
    </row>
    <row r="353" spans="1:51" x14ac:dyDescent="0.5">
      <c r="A353" s="46" t="s">
        <v>1182</v>
      </c>
      <c r="B353" s="46" t="s">
        <v>1183</v>
      </c>
      <c r="C353" s="46" t="s">
        <v>878</v>
      </c>
      <c r="D353" s="46" t="s">
        <v>83</v>
      </c>
      <c r="E353" s="46" t="s">
        <v>9</v>
      </c>
      <c r="F353" s="46" t="s">
        <v>1184</v>
      </c>
      <c r="G353" s="46" t="s">
        <v>9</v>
      </c>
      <c r="H353" s="46" t="s">
        <v>59</v>
      </c>
      <c r="I353" s="46" t="s">
        <v>9</v>
      </c>
      <c r="J353">
        <v>1</v>
      </c>
      <c r="K353" s="46" t="s">
        <v>97</v>
      </c>
      <c r="L353">
        <v>5</v>
      </c>
      <c r="M353">
        <v>28</v>
      </c>
      <c r="N353" s="46" t="s">
        <v>9</v>
      </c>
      <c r="O353" s="46" t="s">
        <v>59</v>
      </c>
      <c r="P353" s="46" t="s">
        <v>59</v>
      </c>
      <c r="Q353">
        <v>2</v>
      </c>
      <c r="V353" s="46" t="s">
        <v>9</v>
      </c>
      <c r="X353" s="46" t="s">
        <v>9</v>
      </c>
      <c r="Y353" s="46" t="s">
        <v>9</v>
      </c>
      <c r="AA353" s="46" t="s">
        <v>9</v>
      </c>
      <c r="AB353" s="46" t="s">
        <v>9</v>
      </c>
      <c r="AC353" s="46" t="s">
        <v>9</v>
      </c>
      <c r="AD353" s="46" t="s">
        <v>9</v>
      </c>
      <c r="AE353" s="46" t="s">
        <v>59</v>
      </c>
      <c r="AF353" s="46" t="s">
        <v>59</v>
      </c>
      <c r="AG353" s="46" t="s">
        <v>59</v>
      </c>
      <c r="AH353" s="46" t="s">
        <v>9</v>
      </c>
      <c r="AI353" s="46" t="s">
        <v>59</v>
      </c>
      <c r="AJ353" s="46" t="s">
        <v>9</v>
      </c>
      <c r="AK353" s="46" t="s">
        <v>59</v>
      </c>
      <c r="AL353" s="46" t="s">
        <v>9</v>
      </c>
      <c r="AM353" s="46" t="s">
        <v>9</v>
      </c>
      <c r="AN353" s="46" t="s">
        <v>59</v>
      </c>
      <c r="AO353" s="46" t="s">
        <v>9</v>
      </c>
      <c r="AP353" s="46" t="s">
        <v>9</v>
      </c>
      <c r="AQ353" s="46" t="s">
        <v>59</v>
      </c>
      <c r="AR353" s="46" t="s">
        <v>9</v>
      </c>
      <c r="AS353" s="46" t="s">
        <v>59</v>
      </c>
      <c r="AT353" s="46" t="s">
        <v>59</v>
      </c>
      <c r="AU353" s="46" t="s">
        <v>9</v>
      </c>
      <c r="AV353" s="46" t="s">
        <v>9</v>
      </c>
      <c r="AW353" s="46" t="s">
        <v>9</v>
      </c>
      <c r="AX353" s="46" t="s">
        <v>9</v>
      </c>
      <c r="AY353" s="46" t="s">
        <v>59</v>
      </c>
    </row>
    <row r="354" spans="1:51" x14ac:dyDescent="0.5">
      <c r="A354" s="46" t="s">
        <v>1185</v>
      </c>
      <c r="B354" s="46" t="s">
        <v>1186</v>
      </c>
      <c r="C354" s="46" t="s">
        <v>878</v>
      </c>
      <c r="D354" s="46" t="s">
        <v>55</v>
      </c>
      <c r="E354" s="46" t="s">
        <v>71</v>
      </c>
      <c r="F354" s="46" t="s">
        <v>1187</v>
      </c>
      <c r="G354" s="46" t="s">
        <v>59</v>
      </c>
      <c r="H354" s="46" t="s">
        <v>9</v>
      </c>
      <c r="I354" s="46" t="s">
        <v>9</v>
      </c>
      <c r="J354">
        <v>7</v>
      </c>
      <c r="K354" s="46" t="s">
        <v>73</v>
      </c>
      <c r="L354">
        <v>2</v>
      </c>
      <c r="M354">
        <v>200</v>
      </c>
      <c r="N354" s="46" t="s">
        <v>59</v>
      </c>
      <c r="O354" s="46" t="s">
        <v>9</v>
      </c>
      <c r="P354" s="46" t="s">
        <v>59</v>
      </c>
      <c r="S354">
        <v>1</v>
      </c>
      <c r="U354">
        <v>2</v>
      </c>
      <c r="V354" s="46" t="s">
        <v>9</v>
      </c>
      <c r="X354" s="46" t="s">
        <v>9</v>
      </c>
      <c r="Y354" s="46" t="s">
        <v>9</v>
      </c>
      <c r="AA354" s="46" t="s">
        <v>59</v>
      </c>
      <c r="AB354" s="46" t="s">
        <v>59</v>
      </c>
      <c r="AC354" s="46" t="s">
        <v>9</v>
      </c>
      <c r="AD354" s="46" t="s">
        <v>59</v>
      </c>
      <c r="AE354" s="46" t="s">
        <v>9</v>
      </c>
      <c r="AF354" s="46" t="s">
        <v>59</v>
      </c>
      <c r="AG354" s="46" t="s">
        <v>9</v>
      </c>
      <c r="AH354" s="46" t="s">
        <v>9</v>
      </c>
      <c r="AI354" s="46" t="s">
        <v>9</v>
      </c>
      <c r="AJ354" s="46" t="s">
        <v>59</v>
      </c>
      <c r="AK354" s="46" t="s">
        <v>9</v>
      </c>
      <c r="AL354" s="46" t="s">
        <v>59</v>
      </c>
      <c r="AM354" s="46" t="s">
        <v>59</v>
      </c>
      <c r="AN354" s="46" t="s">
        <v>9</v>
      </c>
      <c r="AO354" s="46" t="s">
        <v>9</v>
      </c>
      <c r="AP354" s="46" t="s">
        <v>59</v>
      </c>
      <c r="AQ354" s="46" t="s">
        <v>9</v>
      </c>
      <c r="AR354" s="46" t="s">
        <v>9</v>
      </c>
      <c r="AS354" s="46" t="s">
        <v>9</v>
      </c>
      <c r="AT354" s="46" t="s">
        <v>59</v>
      </c>
      <c r="AU354" s="46" t="s">
        <v>9</v>
      </c>
      <c r="AV354" s="46" t="s">
        <v>59</v>
      </c>
      <c r="AW354" s="46" t="s">
        <v>9</v>
      </c>
      <c r="AX354" s="46" t="s">
        <v>9</v>
      </c>
      <c r="AY354" s="46" t="s">
        <v>9</v>
      </c>
    </row>
    <row r="355" spans="1:51" x14ac:dyDescent="0.5">
      <c r="A355" s="46" t="s">
        <v>1189</v>
      </c>
      <c r="B355" s="46" t="s">
        <v>1224</v>
      </c>
      <c r="C355" s="46" t="s">
        <v>878</v>
      </c>
      <c r="D355" s="46" t="s">
        <v>83</v>
      </c>
      <c r="E355" s="46" t="s">
        <v>9</v>
      </c>
      <c r="F355" s="46" t="s">
        <v>1190</v>
      </c>
      <c r="G355" s="46" t="s">
        <v>9</v>
      </c>
      <c r="H355" s="46" t="s">
        <v>9</v>
      </c>
      <c r="I355" s="46" t="s">
        <v>9</v>
      </c>
      <c r="J355">
        <v>3</v>
      </c>
      <c r="K355" s="46" t="s">
        <v>85</v>
      </c>
      <c r="L355">
        <v>2</v>
      </c>
      <c r="M355">
        <v>32</v>
      </c>
      <c r="N355" s="46" t="s">
        <v>9</v>
      </c>
      <c r="O355" s="46" t="s">
        <v>59</v>
      </c>
      <c r="P355" s="46" t="s">
        <v>9</v>
      </c>
      <c r="Q355">
        <v>2</v>
      </c>
      <c r="V355" s="46" t="s">
        <v>9</v>
      </c>
      <c r="X355" s="46" t="s">
        <v>9</v>
      </c>
      <c r="Y355" s="46" t="s">
        <v>9</v>
      </c>
      <c r="AA355" s="46" t="s">
        <v>59</v>
      </c>
      <c r="AB355" s="46" t="s">
        <v>9</v>
      </c>
      <c r="AC355" s="46" t="s">
        <v>9</v>
      </c>
      <c r="AD355" s="46" t="s">
        <v>59</v>
      </c>
      <c r="AE355" s="46" t="s">
        <v>59</v>
      </c>
      <c r="AF355" s="46" t="s">
        <v>9</v>
      </c>
      <c r="AG355" s="46" t="s">
        <v>9</v>
      </c>
      <c r="AH355" s="46" t="s">
        <v>9</v>
      </c>
      <c r="AI355" s="46" t="s">
        <v>9</v>
      </c>
      <c r="AJ355" s="46" t="s">
        <v>9</v>
      </c>
      <c r="AK355" s="46" t="s">
        <v>9</v>
      </c>
      <c r="AL355" s="46" t="s">
        <v>9</v>
      </c>
      <c r="AM355" s="46" t="s">
        <v>9</v>
      </c>
      <c r="AN355" s="46" t="s">
        <v>59</v>
      </c>
      <c r="AO355" s="46" t="s">
        <v>9</v>
      </c>
      <c r="AP355" s="46" t="s">
        <v>9</v>
      </c>
      <c r="AQ355" s="46" t="s">
        <v>9</v>
      </c>
      <c r="AR355" s="46" t="s">
        <v>9</v>
      </c>
      <c r="AS355" s="46" t="s">
        <v>9</v>
      </c>
      <c r="AT355" s="46" t="s">
        <v>9</v>
      </c>
      <c r="AU355" s="46" t="s">
        <v>59</v>
      </c>
      <c r="AV355" s="46" t="s">
        <v>9</v>
      </c>
      <c r="AW355" s="46" t="s">
        <v>9</v>
      </c>
      <c r="AX355" s="46" t="s">
        <v>9</v>
      </c>
      <c r="AY355" s="46" t="s">
        <v>59</v>
      </c>
    </row>
    <row r="356" spans="1:51" x14ac:dyDescent="0.5">
      <c r="A356" s="46" t="s">
        <v>1191</v>
      </c>
      <c r="B356" s="46" t="s">
        <v>1192</v>
      </c>
      <c r="C356" s="46" t="s">
        <v>878</v>
      </c>
      <c r="D356" s="46" t="s">
        <v>55</v>
      </c>
      <c r="E356" s="46" t="s">
        <v>439</v>
      </c>
      <c r="F356" s="46" t="s">
        <v>1193</v>
      </c>
      <c r="G356" s="46" t="s">
        <v>59</v>
      </c>
      <c r="H356" s="46" t="s">
        <v>9</v>
      </c>
      <c r="I356" s="46" t="s">
        <v>9</v>
      </c>
      <c r="J356">
        <v>6</v>
      </c>
      <c r="K356" s="46" t="s">
        <v>73</v>
      </c>
      <c r="L356">
        <v>4</v>
      </c>
      <c r="M356">
        <v>106</v>
      </c>
      <c r="N356" s="46" t="s">
        <v>9</v>
      </c>
      <c r="O356" s="46" t="s">
        <v>9</v>
      </c>
      <c r="P356" s="46" t="s">
        <v>59</v>
      </c>
      <c r="Q356">
        <v>1</v>
      </c>
      <c r="S356">
        <v>1</v>
      </c>
      <c r="U356">
        <v>1</v>
      </c>
      <c r="V356" s="46" t="s">
        <v>9</v>
      </c>
      <c r="X356" s="46" t="s">
        <v>9</v>
      </c>
      <c r="Y356" s="46" t="s">
        <v>9</v>
      </c>
      <c r="AA356" s="46" t="s">
        <v>59</v>
      </c>
      <c r="AB356" s="46" t="s">
        <v>9</v>
      </c>
      <c r="AC356" s="46" t="s">
        <v>9</v>
      </c>
      <c r="AD356" s="46" t="s">
        <v>59</v>
      </c>
      <c r="AE356" s="46" t="s">
        <v>9</v>
      </c>
      <c r="AF356" s="46" t="s">
        <v>9</v>
      </c>
      <c r="AG356" s="46" t="s">
        <v>9</v>
      </c>
      <c r="AH356" s="46" t="s">
        <v>9</v>
      </c>
      <c r="AI356" s="46" t="s">
        <v>9</v>
      </c>
      <c r="AJ356" s="46" t="s">
        <v>59</v>
      </c>
      <c r="AK356" s="46" t="s">
        <v>9</v>
      </c>
      <c r="AL356" s="46" t="s">
        <v>59</v>
      </c>
      <c r="AM356" s="46" t="s">
        <v>59</v>
      </c>
      <c r="AN356" s="46" t="s">
        <v>9</v>
      </c>
      <c r="AO356" s="46" t="s">
        <v>9</v>
      </c>
      <c r="AP356" s="46" t="s">
        <v>59</v>
      </c>
      <c r="AQ356" s="46" t="s">
        <v>9</v>
      </c>
      <c r="AR356" s="46" t="s">
        <v>9</v>
      </c>
      <c r="AS356" s="46" t="s">
        <v>9</v>
      </c>
      <c r="AT356" s="46" t="s">
        <v>59</v>
      </c>
      <c r="AU356" s="46" t="s">
        <v>9</v>
      </c>
      <c r="AV356" s="46" t="s">
        <v>59</v>
      </c>
      <c r="AW356" s="46" t="s">
        <v>9</v>
      </c>
      <c r="AX356" s="46" t="s">
        <v>59</v>
      </c>
      <c r="AY356" s="46" t="s">
        <v>9</v>
      </c>
    </row>
    <row r="357" spans="1:51" x14ac:dyDescent="0.5">
      <c r="A357" s="46" t="s">
        <v>1194</v>
      </c>
      <c r="B357" s="46" t="s">
        <v>1195</v>
      </c>
      <c r="C357" s="46" t="s">
        <v>878</v>
      </c>
      <c r="D357" s="46" t="s">
        <v>55</v>
      </c>
      <c r="E357" s="46" t="s">
        <v>10</v>
      </c>
      <c r="F357" s="46" t="s">
        <v>1196</v>
      </c>
      <c r="G357" s="46" t="s">
        <v>9</v>
      </c>
      <c r="H357" s="46" t="s">
        <v>9</v>
      </c>
      <c r="I357" s="46" t="s">
        <v>9</v>
      </c>
      <c r="J357">
        <v>2</v>
      </c>
      <c r="K357" s="46" t="s">
        <v>85</v>
      </c>
      <c r="L357">
        <v>5</v>
      </c>
      <c r="M357">
        <v>30</v>
      </c>
      <c r="N357" s="46" t="s">
        <v>59</v>
      </c>
      <c r="O357" s="46" t="s">
        <v>59</v>
      </c>
      <c r="P357" s="46" t="s">
        <v>59</v>
      </c>
      <c r="Q357">
        <v>1</v>
      </c>
      <c r="V357" s="46" t="s">
        <v>9</v>
      </c>
      <c r="W357">
        <v>1</v>
      </c>
      <c r="X357" s="46" t="s">
        <v>9</v>
      </c>
      <c r="Y357" s="46" t="s">
        <v>9</v>
      </c>
      <c r="AA357" s="46" t="s">
        <v>59</v>
      </c>
      <c r="AB357" s="46" t="s">
        <v>9</v>
      </c>
      <c r="AC357" s="46" t="s">
        <v>9</v>
      </c>
      <c r="AD357" s="46" t="s">
        <v>9</v>
      </c>
      <c r="AE357" s="46" t="s">
        <v>59</v>
      </c>
      <c r="AF357" s="46" t="s">
        <v>59</v>
      </c>
      <c r="AG357" s="46" t="s">
        <v>9</v>
      </c>
      <c r="AH357" s="46" t="s">
        <v>9</v>
      </c>
      <c r="AI357" s="46" t="s">
        <v>9</v>
      </c>
      <c r="AJ357" s="46" t="s">
        <v>9</v>
      </c>
      <c r="AK357" s="46" t="s">
        <v>9</v>
      </c>
      <c r="AL357" s="46" t="s">
        <v>9</v>
      </c>
      <c r="AM357" s="46" t="s">
        <v>9</v>
      </c>
      <c r="AN357" s="46" t="s">
        <v>9</v>
      </c>
      <c r="AO357" s="46" t="s">
        <v>9</v>
      </c>
      <c r="AP357" s="46" t="s">
        <v>9</v>
      </c>
      <c r="AQ357" s="46" t="s">
        <v>9</v>
      </c>
      <c r="AR357" s="46" t="s">
        <v>59</v>
      </c>
      <c r="AS357" s="46" t="s">
        <v>59</v>
      </c>
      <c r="AT357" s="46" t="s">
        <v>9</v>
      </c>
      <c r="AU357" s="46" t="s">
        <v>9</v>
      </c>
      <c r="AV357" s="46" t="s">
        <v>9</v>
      </c>
      <c r="AW357" s="46" t="s">
        <v>9</v>
      </c>
      <c r="AX357" s="46" t="s">
        <v>9</v>
      </c>
      <c r="AY357" s="46" t="s">
        <v>59</v>
      </c>
    </row>
    <row r="358" spans="1:51" x14ac:dyDescent="0.5">
      <c r="A358" s="46" t="s">
        <v>1197</v>
      </c>
      <c r="B358" s="46" t="s">
        <v>1198</v>
      </c>
      <c r="C358" s="46" t="s">
        <v>878</v>
      </c>
      <c r="D358" s="46" t="s">
        <v>83</v>
      </c>
      <c r="E358" s="46" t="s">
        <v>9</v>
      </c>
      <c r="F358" s="46" t="s">
        <v>1199</v>
      </c>
      <c r="G358" s="46" t="s">
        <v>9</v>
      </c>
      <c r="H358" s="46" t="s">
        <v>9</v>
      </c>
      <c r="I358" s="46" t="s">
        <v>59</v>
      </c>
      <c r="J358">
        <v>4</v>
      </c>
      <c r="K358" s="46" t="s">
        <v>65</v>
      </c>
      <c r="L358">
        <v>2</v>
      </c>
      <c r="M358">
        <v>49</v>
      </c>
      <c r="N358" s="46" t="s">
        <v>9</v>
      </c>
      <c r="O358" s="46" t="s">
        <v>9</v>
      </c>
      <c r="P358" s="46" t="s">
        <v>59</v>
      </c>
      <c r="Q358">
        <v>1</v>
      </c>
      <c r="S358">
        <v>1</v>
      </c>
      <c r="V358" s="46" t="s">
        <v>9</v>
      </c>
      <c r="X358" s="46" t="s">
        <v>9</v>
      </c>
      <c r="Y358" s="46" t="s">
        <v>9</v>
      </c>
      <c r="AA358" s="46" t="s">
        <v>59</v>
      </c>
      <c r="AB358" s="46" t="s">
        <v>9</v>
      </c>
      <c r="AC358" s="46" t="s">
        <v>9</v>
      </c>
      <c r="AD358" s="46" t="s">
        <v>9</v>
      </c>
      <c r="AE358" s="46" t="s">
        <v>9</v>
      </c>
      <c r="AF358" s="46" t="s">
        <v>9</v>
      </c>
      <c r="AG358" s="46" t="s">
        <v>9</v>
      </c>
      <c r="AH358" s="46" t="s">
        <v>9</v>
      </c>
      <c r="AI358" s="46" t="s">
        <v>9</v>
      </c>
      <c r="AJ358" s="46" t="s">
        <v>9</v>
      </c>
      <c r="AK358" s="46" t="s">
        <v>59</v>
      </c>
      <c r="AL358" s="46" t="s">
        <v>9</v>
      </c>
      <c r="AM358" s="46" t="s">
        <v>59</v>
      </c>
      <c r="AN358" s="46" t="s">
        <v>9</v>
      </c>
      <c r="AO358" s="46" t="s">
        <v>9</v>
      </c>
      <c r="AP358" s="46" t="s">
        <v>9</v>
      </c>
      <c r="AQ358" s="46" t="s">
        <v>9</v>
      </c>
      <c r="AR358" s="46" t="s">
        <v>9</v>
      </c>
      <c r="AS358" s="46" t="s">
        <v>9</v>
      </c>
      <c r="AT358" s="46" t="s">
        <v>9</v>
      </c>
      <c r="AU358" s="46" t="s">
        <v>9</v>
      </c>
      <c r="AV358" s="46" t="s">
        <v>9</v>
      </c>
      <c r="AW358" s="46" t="s">
        <v>9</v>
      </c>
      <c r="AX358" s="46" t="s">
        <v>59</v>
      </c>
      <c r="AY358" s="46" t="s">
        <v>9</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J6"/>
  <sheetViews>
    <sheetView workbookViewId="0"/>
  </sheetViews>
  <sheetFormatPr defaultColWidth="11.25" defaultRowHeight="15" customHeight="1" x14ac:dyDescent="0.5"/>
  <sheetData>
    <row r="1" spans="1:10" ht="15" customHeight="1" x14ac:dyDescent="0.5">
      <c r="A1" s="1" t="s">
        <v>0</v>
      </c>
      <c r="D1" s="1" t="s">
        <v>1</v>
      </c>
      <c r="J1" s="2">
        <v>1</v>
      </c>
    </row>
    <row r="2" spans="1:10" ht="15" customHeight="1" x14ac:dyDescent="0.5">
      <c r="A2" s="3" t="e">
        <f>MIN('[1]Regression parameters'!A1)</f>
        <v>#REF!</v>
      </c>
    </row>
    <row r="3" spans="1:10" ht="15" customHeight="1" x14ac:dyDescent="0.5">
      <c r="A3" s="3" t="e">
        <f>'[1]Regression parameters'!F5</f>
        <v>#REF!</v>
      </c>
    </row>
    <row r="4" spans="1:10" ht="15" customHeight="1" x14ac:dyDescent="0.5">
      <c r="A4" s="1" t="s">
        <v>8</v>
      </c>
      <c r="B4" s="1" t="s">
        <v>8</v>
      </c>
    </row>
    <row r="6" spans="1:10" ht="15" customHeight="1" x14ac:dyDescent="0.5">
      <c r="A6" s="1" t="s">
        <v>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
  <sheetViews>
    <sheetView workbookViewId="0"/>
  </sheetViews>
  <sheetFormatPr defaultColWidth="11.25" defaultRowHeight="15" customHeight="1" x14ac:dyDescent="0.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
  <sheetViews>
    <sheetView workbookViewId="0"/>
  </sheetViews>
  <sheetFormatPr defaultColWidth="11.25" defaultRowHeight="15" customHeight="1" x14ac:dyDescent="0.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
  <sheetViews>
    <sheetView workbookViewId="0"/>
  </sheetViews>
  <sheetFormatPr defaultColWidth="11.25" defaultRowHeight="15" customHeight="1" x14ac:dyDescent="0.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2"/>
  <sheetViews>
    <sheetView workbookViewId="0"/>
  </sheetViews>
  <sheetFormatPr defaultColWidth="11.25" defaultRowHeight="15" customHeight="1" x14ac:dyDescent="0.5"/>
  <sheetData>
    <row r="2" spans="1:1" ht="15" customHeight="1" x14ac:dyDescent="0.5">
      <c r="A2" s="3" t="e">
        <f>MAX('[1]Regression parameters'!G1)</f>
        <v>#REF!</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
  <sheetViews>
    <sheetView workbookViewId="0"/>
  </sheetViews>
  <sheetFormatPr defaultColWidth="11.25" defaultRowHeight="15" customHeight="1" x14ac:dyDescent="0.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
  <sheetViews>
    <sheetView workbookViewId="0"/>
  </sheetViews>
  <sheetFormatPr defaultColWidth="11.25" defaultRowHeight="15" customHeight="1" x14ac:dyDescent="0.5"/>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I39"/>
  <sheetViews>
    <sheetView tabSelected="1" topLeftCell="D1" workbookViewId="0">
      <pane ySplit="1" topLeftCell="A17" activePane="bottomLeft" state="frozen"/>
      <selection pane="bottomLeft" activeCell="F33" sqref="F33"/>
    </sheetView>
  </sheetViews>
  <sheetFormatPr defaultColWidth="11.25" defaultRowHeight="15" customHeight="1" x14ac:dyDescent="0.5"/>
  <cols>
    <col min="1" max="1" width="20.25" customWidth="1"/>
    <col min="2" max="2" width="8.25" customWidth="1"/>
    <col min="3" max="3" width="6.4375" customWidth="1"/>
    <col min="4" max="4" width="31.25" customWidth="1"/>
    <col min="5" max="5" width="53.875" customWidth="1"/>
    <col min="6" max="6" width="32.3125" customWidth="1"/>
    <col min="7" max="7" width="3.5625" style="18" customWidth="1"/>
    <col min="9" max="9" width="11.25" style="39"/>
  </cols>
  <sheetData>
    <row r="1" spans="1:9" ht="15" customHeight="1" x14ac:dyDescent="0.5">
      <c r="A1" s="23" t="s">
        <v>495</v>
      </c>
      <c r="B1" s="24" t="s">
        <v>496</v>
      </c>
      <c r="C1" s="24" t="s">
        <v>497</v>
      </c>
      <c r="D1" s="25" t="s">
        <v>498</v>
      </c>
      <c r="E1" s="25" t="s">
        <v>499</v>
      </c>
      <c r="F1" s="23" t="s">
        <v>500</v>
      </c>
      <c r="G1" s="34" t="s">
        <v>501</v>
      </c>
      <c r="H1" s="33" t="s">
        <v>798</v>
      </c>
      <c r="I1" s="33" t="s">
        <v>874</v>
      </c>
    </row>
    <row r="2" spans="1:9" ht="15" customHeight="1" x14ac:dyDescent="0.5">
      <c r="A2" s="26" t="s">
        <v>28</v>
      </c>
      <c r="B2" s="27" t="s">
        <v>502</v>
      </c>
      <c r="C2" s="27" t="s">
        <v>59</v>
      </c>
      <c r="D2" s="28" t="s">
        <v>503</v>
      </c>
      <c r="E2" s="28" t="s">
        <v>504</v>
      </c>
      <c r="F2" s="26" t="s">
        <v>865</v>
      </c>
      <c r="G2" s="31">
        <v>22</v>
      </c>
      <c r="H2" s="35"/>
      <c r="I2" s="38">
        <v>1.25</v>
      </c>
    </row>
    <row r="3" spans="1:9" ht="15" customHeight="1" x14ac:dyDescent="0.5">
      <c r="A3" s="26" t="s">
        <v>32</v>
      </c>
      <c r="B3" s="27" t="s">
        <v>502</v>
      </c>
      <c r="C3" s="27"/>
      <c r="D3" s="28" t="s">
        <v>505</v>
      </c>
      <c r="E3" s="29"/>
      <c r="F3" s="26" t="s">
        <v>867</v>
      </c>
      <c r="G3" s="31">
        <v>42</v>
      </c>
      <c r="H3" t="s">
        <v>807</v>
      </c>
      <c r="I3" s="38">
        <v>0.75</v>
      </c>
    </row>
    <row r="4" spans="1:9" ht="15" customHeight="1" x14ac:dyDescent="0.5">
      <c r="A4" s="26" t="s">
        <v>506</v>
      </c>
      <c r="B4" s="27" t="s">
        <v>68</v>
      </c>
      <c r="C4" s="27"/>
      <c r="D4" s="28" t="s">
        <v>507</v>
      </c>
      <c r="E4" s="28" t="s">
        <v>508</v>
      </c>
      <c r="F4" s="26" t="s">
        <v>868</v>
      </c>
      <c r="G4" s="31" t="s">
        <v>509</v>
      </c>
      <c r="I4" s="39">
        <v>0</v>
      </c>
    </row>
    <row r="5" spans="1:9" ht="15" customHeight="1" x14ac:dyDescent="0.5">
      <c r="A5" s="26" t="s">
        <v>33</v>
      </c>
      <c r="B5" s="27" t="s">
        <v>68</v>
      </c>
      <c r="C5" s="27" t="s">
        <v>59</v>
      </c>
      <c r="D5" s="28" t="s">
        <v>510</v>
      </c>
      <c r="E5" s="29"/>
      <c r="F5" s="26" t="s">
        <v>860</v>
      </c>
      <c r="G5" s="31">
        <v>31</v>
      </c>
      <c r="I5" s="39">
        <v>1</v>
      </c>
    </row>
    <row r="6" spans="1:9" ht="15" customHeight="1" x14ac:dyDescent="0.5">
      <c r="A6" s="26" t="s">
        <v>34</v>
      </c>
      <c r="B6" s="27" t="s">
        <v>502</v>
      </c>
      <c r="C6" s="27" t="s">
        <v>59</v>
      </c>
      <c r="D6" s="28" t="s">
        <v>511</v>
      </c>
      <c r="E6" s="29"/>
      <c r="F6" s="26" t="s">
        <v>858</v>
      </c>
      <c r="G6" s="31">
        <v>15</v>
      </c>
      <c r="H6" t="s">
        <v>804</v>
      </c>
      <c r="I6" s="39">
        <v>2</v>
      </c>
    </row>
    <row r="7" spans="1:9" ht="15" customHeight="1" x14ac:dyDescent="0.5">
      <c r="A7" s="26" t="s">
        <v>35</v>
      </c>
      <c r="B7" s="27" t="s">
        <v>502</v>
      </c>
      <c r="C7" s="27" t="s">
        <v>59</v>
      </c>
      <c r="D7" s="28" t="s">
        <v>514</v>
      </c>
      <c r="E7" s="29"/>
      <c r="F7" s="26" t="s">
        <v>869</v>
      </c>
      <c r="G7" s="31">
        <v>44</v>
      </c>
      <c r="I7" s="38">
        <v>0.75</v>
      </c>
    </row>
    <row r="8" spans="1:9" ht="15" customHeight="1" x14ac:dyDescent="0.5">
      <c r="A8" s="26" t="s">
        <v>515</v>
      </c>
      <c r="B8" s="27" t="s">
        <v>502</v>
      </c>
      <c r="C8" s="27"/>
      <c r="D8" s="30" t="s">
        <v>517</v>
      </c>
      <c r="E8" s="29"/>
      <c r="F8" s="26" t="s">
        <v>870</v>
      </c>
      <c r="G8" s="31">
        <v>28</v>
      </c>
      <c r="H8" t="s">
        <v>800</v>
      </c>
      <c r="I8" s="39">
        <v>1</v>
      </c>
    </row>
    <row r="9" spans="1:9" ht="15" customHeight="1" x14ac:dyDescent="0.5">
      <c r="A9" s="26" t="s">
        <v>29</v>
      </c>
      <c r="B9" s="27" t="s">
        <v>502</v>
      </c>
      <c r="C9" s="27" t="s">
        <v>59</v>
      </c>
      <c r="D9" s="28" t="s">
        <v>518</v>
      </c>
      <c r="E9" s="28" t="s">
        <v>519</v>
      </c>
      <c r="F9" s="26" t="s">
        <v>865</v>
      </c>
      <c r="G9" s="31">
        <v>21</v>
      </c>
      <c r="I9" s="39">
        <v>1.25</v>
      </c>
    </row>
    <row r="10" spans="1:9" ht="15" customHeight="1" x14ac:dyDescent="0.5">
      <c r="A10" s="26" t="s">
        <v>36</v>
      </c>
      <c r="B10" s="27" t="s">
        <v>68</v>
      </c>
      <c r="C10" s="27" t="s">
        <v>59</v>
      </c>
      <c r="D10" s="28" t="s">
        <v>520</v>
      </c>
      <c r="E10" s="29"/>
      <c r="F10" s="26" t="s">
        <v>871</v>
      </c>
      <c r="G10" s="31">
        <v>21</v>
      </c>
      <c r="I10" s="39">
        <v>0.75</v>
      </c>
    </row>
    <row r="11" spans="1:9" ht="15" customHeight="1" x14ac:dyDescent="0.5">
      <c r="A11" s="26" t="s">
        <v>37</v>
      </c>
      <c r="B11" s="27" t="s">
        <v>68</v>
      </c>
      <c r="C11" s="27" t="s">
        <v>59</v>
      </c>
      <c r="D11" s="28" t="s">
        <v>521</v>
      </c>
      <c r="E11" s="29"/>
      <c r="F11" s="26" t="s">
        <v>872</v>
      </c>
      <c r="G11" s="31">
        <v>29</v>
      </c>
      <c r="I11" s="39">
        <v>1.25</v>
      </c>
    </row>
    <row r="12" spans="1:9" ht="15" customHeight="1" x14ac:dyDescent="0.5">
      <c r="A12" s="26" t="s">
        <v>522</v>
      </c>
      <c r="B12" s="27" t="s">
        <v>502</v>
      </c>
      <c r="C12" s="27"/>
      <c r="D12" s="28" t="s">
        <v>523</v>
      </c>
      <c r="E12" s="28" t="s">
        <v>524</v>
      </c>
      <c r="F12" s="26" t="s">
        <v>858</v>
      </c>
      <c r="G12" s="31" t="s">
        <v>509</v>
      </c>
      <c r="H12" t="s">
        <v>803</v>
      </c>
      <c r="I12" s="39">
        <v>0</v>
      </c>
    </row>
    <row r="13" spans="1:9" ht="15" customHeight="1" x14ac:dyDescent="0.5">
      <c r="A13" s="26" t="s">
        <v>38</v>
      </c>
      <c r="B13" s="27" t="s">
        <v>502</v>
      </c>
      <c r="C13" s="27" t="s">
        <v>59</v>
      </c>
      <c r="D13" s="28" t="s">
        <v>525</v>
      </c>
      <c r="E13" s="30" t="s">
        <v>526</v>
      </c>
      <c r="F13" s="26" t="s">
        <v>860</v>
      </c>
      <c r="G13" s="31">
        <v>31</v>
      </c>
      <c r="H13" t="s">
        <v>799</v>
      </c>
      <c r="I13" s="39">
        <v>1</v>
      </c>
    </row>
    <row r="14" spans="1:9" ht="15" customHeight="1" x14ac:dyDescent="0.5">
      <c r="A14" s="26" t="s">
        <v>527</v>
      </c>
      <c r="B14" s="27" t="s">
        <v>68</v>
      </c>
      <c r="C14" s="31"/>
      <c r="D14" s="28" t="s">
        <v>530</v>
      </c>
      <c r="E14" s="28" t="s">
        <v>508</v>
      </c>
      <c r="F14" s="26" t="s">
        <v>873</v>
      </c>
      <c r="G14" s="31" t="s">
        <v>509</v>
      </c>
      <c r="I14" s="39">
        <v>0</v>
      </c>
    </row>
    <row r="15" spans="1:9" ht="15" customHeight="1" x14ac:dyDescent="0.5">
      <c r="A15" s="26" t="s">
        <v>39</v>
      </c>
      <c r="B15" s="27" t="s">
        <v>502</v>
      </c>
      <c r="C15" s="27" t="s">
        <v>59</v>
      </c>
      <c r="D15" s="28" t="s">
        <v>532</v>
      </c>
      <c r="E15" s="29"/>
      <c r="F15" s="26" t="s">
        <v>858</v>
      </c>
      <c r="G15" s="31">
        <v>13</v>
      </c>
      <c r="H15" t="s">
        <v>804</v>
      </c>
      <c r="I15" s="39">
        <v>2</v>
      </c>
    </row>
    <row r="16" spans="1:9" ht="15" customHeight="1" x14ac:dyDescent="0.5">
      <c r="A16" s="26" t="s">
        <v>40</v>
      </c>
      <c r="B16" s="27" t="s">
        <v>502</v>
      </c>
      <c r="C16" s="27" t="s">
        <v>59</v>
      </c>
      <c r="D16" s="28" t="s">
        <v>533</v>
      </c>
      <c r="E16" s="29"/>
      <c r="F16" s="26" t="s">
        <v>863</v>
      </c>
      <c r="G16" s="31">
        <v>18</v>
      </c>
      <c r="I16" s="39">
        <v>1.5</v>
      </c>
    </row>
    <row r="17" spans="1:9" ht="15" customHeight="1" x14ac:dyDescent="0.5">
      <c r="A17" s="26" t="s">
        <v>41</v>
      </c>
      <c r="B17" s="27" t="s">
        <v>502</v>
      </c>
      <c r="C17" s="27" t="s">
        <v>59</v>
      </c>
      <c r="D17" s="28" t="s">
        <v>534</v>
      </c>
      <c r="E17" s="29"/>
      <c r="F17" s="26" t="s">
        <v>858</v>
      </c>
      <c r="G17" s="31">
        <v>9</v>
      </c>
      <c r="I17" s="39">
        <v>2</v>
      </c>
    </row>
    <row r="18" spans="1:9" ht="15" customHeight="1" x14ac:dyDescent="0.5">
      <c r="A18" s="26" t="s">
        <v>42</v>
      </c>
      <c r="B18" s="27" t="s">
        <v>502</v>
      </c>
      <c r="C18" s="27" t="s">
        <v>59</v>
      </c>
      <c r="D18" s="28" t="s">
        <v>535</v>
      </c>
      <c r="E18" s="29"/>
      <c r="F18" s="26" t="s">
        <v>857</v>
      </c>
      <c r="G18" s="31">
        <v>24</v>
      </c>
      <c r="H18" t="s">
        <v>802</v>
      </c>
      <c r="I18" s="39">
        <v>1</v>
      </c>
    </row>
    <row r="19" spans="1:9" ht="15" customHeight="1" x14ac:dyDescent="0.5">
      <c r="A19" s="26" t="s">
        <v>30</v>
      </c>
      <c r="B19" s="27" t="s">
        <v>502</v>
      </c>
      <c r="C19" s="27" t="s">
        <v>59</v>
      </c>
      <c r="D19" s="28" t="s">
        <v>536</v>
      </c>
      <c r="E19" s="28" t="s">
        <v>537</v>
      </c>
      <c r="F19" s="26" t="s">
        <v>858</v>
      </c>
      <c r="G19" s="31">
        <v>11</v>
      </c>
      <c r="I19" s="39">
        <v>2</v>
      </c>
    </row>
    <row r="20" spans="1:9" ht="15" customHeight="1" x14ac:dyDescent="0.5">
      <c r="A20" s="26" t="s">
        <v>43</v>
      </c>
      <c r="B20" s="27" t="s">
        <v>502</v>
      </c>
      <c r="C20" s="27" t="s">
        <v>59</v>
      </c>
      <c r="D20" s="28" t="s">
        <v>538</v>
      </c>
      <c r="E20" s="29"/>
      <c r="F20" s="26" t="s">
        <v>859</v>
      </c>
      <c r="G20" s="31">
        <v>35</v>
      </c>
      <c r="H20" t="s">
        <v>805</v>
      </c>
      <c r="I20" s="39">
        <v>0.75</v>
      </c>
    </row>
    <row r="21" spans="1:9" ht="15" customHeight="1" x14ac:dyDescent="0.5">
      <c r="A21" s="26" t="s">
        <v>44</v>
      </c>
      <c r="B21" s="27" t="s">
        <v>502</v>
      </c>
      <c r="C21" s="27" t="s">
        <v>59</v>
      </c>
      <c r="D21" s="28" t="s">
        <v>539</v>
      </c>
      <c r="E21" s="28" t="s">
        <v>540</v>
      </c>
      <c r="F21" s="26" t="s">
        <v>860</v>
      </c>
      <c r="G21" s="31">
        <v>31</v>
      </c>
      <c r="H21" t="s">
        <v>799</v>
      </c>
      <c r="I21" s="39">
        <v>1</v>
      </c>
    </row>
    <row r="22" spans="1:9" ht="15" customHeight="1" x14ac:dyDescent="0.5">
      <c r="A22" s="26" t="s">
        <v>541</v>
      </c>
      <c r="B22" s="27" t="s">
        <v>502</v>
      </c>
      <c r="C22" s="27" t="s">
        <v>59</v>
      </c>
      <c r="D22" s="28" t="s">
        <v>542</v>
      </c>
      <c r="E22" s="28" t="s">
        <v>543</v>
      </c>
      <c r="F22" s="26" t="s">
        <v>858</v>
      </c>
      <c r="G22" s="31">
        <v>16</v>
      </c>
      <c r="I22" s="39">
        <v>2</v>
      </c>
    </row>
    <row r="23" spans="1:9" ht="15" customHeight="1" x14ac:dyDescent="0.5">
      <c r="A23" s="26" t="s">
        <v>544</v>
      </c>
      <c r="B23" s="27" t="s">
        <v>502</v>
      </c>
      <c r="C23" s="27"/>
      <c r="D23" s="28" t="s">
        <v>547</v>
      </c>
      <c r="E23" s="29"/>
      <c r="F23" s="26" t="s">
        <v>861</v>
      </c>
      <c r="G23" s="31" t="s">
        <v>509</v>
      </c>
      <c r="H23" t="s">
        <v>801</v>
      </c>
      <c r="I23" s="39">
        <v>0</v>
      </c>
    </row>
    <row r="24" spans="1:9" ht="15" customHeight="1" x14ac:dyDescent="0.5">
      <c r="A24" s="26" t="s">
        <v>46</v>
      </c>
      <c r="B24" s="27" t="s">
        <v>502</v>
      </c>
      <c r="C24" s="27" t="s">
        <v>59</v>
      </c>
      <c r="D24" s="28" t="s">
        <v>548</v>
      </c>
      <c r="E24" s="29"/>
      <c r="F24" s="26" t="s">
        <v>859</v>
      </c>
      <c r="G24" s="31">
        <v>35</v>
      </c>
      <c r="H24" t="s">
        <v>806</v>
      </c>
      <c r="I24" s="39">
        <v>0.75</v>
      </c>
    </row>
    <row r="25" spans="1:9" ht="15" customHeight="1" x14ac:dyDescent="0.5">
      <c r="A25" s="26" t="s">
        <v>31</v>
      </c>
      <c r="B25" s="27" t="s">
        <v>502</v>
      </c>
      <c r="C25" s="27" t="s">
        <v>59</v>
      </c>
      <c r="D25" s="28" t="s">
        <v>549</v>
      </c>
      <c r="E25" s="28" t="s">
        <v>550</v>
      </c>
      <c r="F25" s="26" t="s">
        <v>862</v>
      </c>
      <c r="G25" s="31">
        <v>34</v>
      </c>
      <c r="I25" s="39">
        <v>0.75</v>
      </c>
    </row>
    <row r="26" spans="1:9" ht="15" customHeight="1" x14ac:dyDescent="0.5">
      <c r="A26" s="26" t="s">
        <v>47</v>
      </c>
      <c r="B26" s="27" t="s">
        <v>502</v>
      </c>
      <c r="C26" s="27" t="s">
        <v>59</v>
      </c>
      <c r="D26" s="28" t="s">
        <v>551</v>
      </c>
      <c r="E26" s="28" t="s">
        <v>552</v>
      </c>
      <c r="F26" s="26" t="s">
        <v>860</v>
      </c>
      <c r="G26" s="31">
        <v>31</v>
      </c>
      <c r="H26" t="s">
        <v>799</v>
      </c>
      <c r="I26" s="39">
        <v>1</v>
      </c>
    </row>
    <row r="27" spans="1:9" ht="15" customHeight="1" x14ac:dyDescent="0.5">
      <c r="A27" s="26" t="s">
        <v>48</v>
      </c>
      <c r="B27" s="27" t="s">
        <v>502</v>
      </c>
      <c r="C27" s="27" t="s">
        <v>59</v>
      </c>
      <c r="D27" s="28" t="s">
        <v>553</v>
      </c>
      <c r="E27" s="29"/>
      <c r="F27" s="26" t="s">
        <v>863</v>
      </c>
      <c r="G27" s="31">
        <v>19</v>
      </c>
      <c r="H27" t="s">
        <v>802</v>
      </c>
      <c r="I27" s="39">
        <v>1.25</v>
      </c>
    </row>
    <row r="28" spans="1:9" ht="15" customHeight="1" x14ac:dyDescent="0.5">
      <c r="A28" s="26" t="s">
        <v>49</v>
      </c>
      <c r="B28" s="27" t="s">
        <v>502</v>
      </c>
      <c r="C28" s="27" t="s">
        <v>59</v>
      </c>
      <c r="D28" s="28" t="s">
        <v>554</v>
      </c>
      <c r="E28" s="29"/>
      <c r="F28" s="26" t="s">
        <v>858</v>
      </c>
      <c r="G28" s="31">
        <v>15</v>
      </c>
      <c r="I28" s="39">
        <v>2</v>
      </c>
    </row>
    <row r="29" spans="1:9" ht="15" customHeight="1" x14ac:dyDescent="0.5">
      <c r="A29" s="26" t="s">
        <v>555</v>
      </c>
      <c r="B29" s="27" t="s">
        <v>502</v>
      </c>
      <c r="C29" s="27"/>
      <c r="D29" s="28" t="s">
        <v>556</v>
      </c>
      <c r="E29" s="29"/>
      <c r="F29" s="26" t="s">
        <v>864</v>
      </c>
      <c r="G29" s="31" t="s">
        <v>509</v>
      </c>
      <c r="H29" t="s">
        <v>808</v>
      </c>
      <c r="I29" s="39">
        <v>0</v>
      </c>
    </row>
    <row r="30" spans="1:9" ht="15" customHeight="1" x14ac:dyDescent="0.5">
      <c r="A30" s="26" t="s">
        <v>50</v>
      </c>
      <c r="B30" s="27" t="s">
        <v>502</v>
      </c>
      <c r="C30" s="27" t="s">
        <v>59</v>
      </c>
      <c r="D30" s="28" t="s">
        <v>557</v>
      </c>
      <c r="E30" s="29"/>
      <c r="F30" s="26" t="s">
        <v>865</v>
      </c>
      <c r="G30" s="31">
        <v>22</v>
      </c>
      <c r="I30" s="39">
        <v>1.5</v>
      </c>
    </row>
    <row r="31" spans="1:9" ht="15" customHeight="1" x14ac:dyDescent="0.5">
      <c r="A31" s="26" t="s">
        <v>51</v>
      </c>
      <c r="B31" s="27" t="s">
        <v>502</v>
      </c>
      <c r="C31" s="27" t="s">
        <v>59</v>
      </c>
      <c r="D31" s="28" t="s">
        <v>558</v>
      </c>
      <c r="E31" s="29"/>
      <c r="F31" s="26" t="s">
        <v>866</v>
      </c>
      <c r="G31" s="31">
        <v>26</v>
      </c>
      <c r="H31" t="s">
        <v>802</v>
      </c>
      <c r="I31" s="39">
        <v>1</v>
      </c>
    </row>
    <row r="32" spans="1:9" ht="15" customHeight="1" x14ac:dyDescent="0.5">
      <c r="A32" s="26" t="s">
        <v>52</v>
      </c>
      <c r="B32" s="27" t="s">
        <v>502</v>
      </c>
      <c r="C32" s="27" t="s">
        <v>59</v>
      </c>
      <c r="D32" s="28" t="s">
        <v>559</v>
      </c>
      <c r="E32" s="28" t="s">
        <v>560</v>
      </c>
      <c r="F32" s="26" t="s">
        <v>860</v>
      </c>
      <c r="G32" s="31">
        <v>31</v>
      </c>
      <c r="H32" t="s">
        <v>799</v>
      </c>
      <c r="I32" s="39">
        <v>1</v>
      </c>
    </row>
    <row r="33" spans="1:9" ht="15" customHeight="1" x14ac:dyDescent="0.5">
      <c r="A33" s="26" t="s">
        <v>561</v>
      </c>
      <c r="B33" s="27" t="s">
        <v>68</v>
      </c>
      <c r="C33" s="27" t="s">
        <v>59</v>
      </c>
      <c r="D33" s="28" t="s">
        <v>562</v>
      </c>
      <c r="E33" s="28" t="s">
        <v>563</v>
      </c>
      <c r="F33" s="26"/>
      <c r="G33" s="31">
        <v>44</v>
      </c>
      <c r="I33" s="39">
        <v>0</v>
      </c>
    </row>
    <row r="34" spans="1:9" ht="15.75" x14ac:dyDescent="0.5">
      <c r="A34" s="26" t="s">
        <v>564</v>
      </c>
      <c r="B34" s="27" t="s">
        <v>68</v>
      </c>
      <c r="C34" s="27" t="s">
        <v>59</v>
      </c>
      <c r="D34" s="28" t="s">
        <v>565</v>
      </c>
      <c r="E34" s="28" t="s">
        <v>566</v>
      </c>
      <c r="F34" s="26"/>
      <c r="G34" s="31">
        <v>28</v>
      </c>
      <c r="I34" s="39">
        <v>0</v>
      </c>
    </row>
    <row r="35" spans="1:9" ht="15" customHeight="1" x14ac:dyDescent="0.5">
      <c r="A35" s="26" t="s">
        <v>1236</v>
      </c>
      <c r="B35" s="31" t="s">
        <v>878</v>
      </c>
      <c r="D35" s="29" t="s">
        <v>1238</v>
      </c>
      <c r="F35" s="26" t="s">
        <v>1235</v>
      </c>
      <c r="G35" s="18" t="s">
        <v>509</v>
      </c>
      <c r="I35" s="39">
        <v>1.5</v>
      </c>
    </row>
    <row r="36" spans="1:9" ht="15" customHeight="1" x14ac:dyDescent="0.5">
      <c r="A36" s="26" t="s">
        <v>1237</v>
      </c>
      <c r="B36" s="31" t="s">
        <v>878</v>
      </c>
      <c r="D36" s="29" t="s">
        <v>1239</v>
      </c>
      <c r="F36" s="26" t="s">
        <v>1235</v>
      </c>
      <c r="G36" s="18" t="s">
        <v>509</v>
      </c>
      <c r="I36" s="39">
        <v>1.5</v>
      </c>
    </row>
    <row r="37" spans="1:9" ht="15" customHeight="1" x14ac:dyDescent="0.5">
      <c r="A37" s="26" t="s">
        <v>1225</v>
      </c>
      <c r="B37" s="31" t="s">
        <v>878</v>
      </c>
      <c r="C37" s="31" t="s">
        <v>59</v>
      </c>
      <c r="D37" s="29" t="s">
        <v>1226</v>
      </c>
      <c r="E37" t="s">
        <v>1227</v>
      </c>
      <c r="F37" s="26" t="s">
        <v>1230</v>
      </c>
      <c r="G37" s="18" t="s">
        <v>509</v>
      </c>
      <c r="I37" s="39">
        <v>0.75</v>
      </c>
    </row>
    <row r="38" spans="1:9" ht="15" customHeight="1" x14ac:dyDescent="0.5">
      <c r="A38" s="26" t="s">
        <v>1228</v>
      </c>
      <c r="B38" s="31" t="s">
        <v>878</v>
      </c>
      <c r="C38" s="31"/>
      <c r="D38" s="29" t="s">
        <v>1229</v>
      </c>
      <c r="E38" s="29" t="s">
        <v>1231</v>
      </c>
      <c r="F38" s="26" t="s">
        <v>1232</v>
      </c>
      <c r="G38" s="18" t="s">
        <v>509</v>
      </c>
      <c r="I38" s="39">
        <v>0.75</v>
      </c>
    </row>
    <row r="39" spans="1:9" ht="15" customHeight="1" x14ac:dyDescent="0.5">
      <c r="A39" s="26" t="s">
        <v>1233</v>
      </c>
      <c r="B39" s="31" t="s">
        <v>878</v>
      </c>
      <c r="D39" s="29" t="s">
        <v>1234</v>
      </c>
      <c r="F39" s="26" t="s">
        <v>1235</v>
      </c>
      <c r="G39" s="18" t="s">
        <v>509</v>
      </c>
      <c r="I39" s="39">
        <v>1.5</v>
      </c>
    </row>
  </sheetData>
  <pageMargins left="0.7" right="0.7" top="0.75" bottom="0.75" header="0.3" footer="0.3"/>
  <pageSetup orientation="portrait" verticalDpi="3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J s F A A B Q S w M E F A A C A A g A N G d e U V R 9 q G W o A A A A + A A A A B I A H A B D b 2 5 m a W c v U G F j a 2 F n Z S 5 4 b W w g o h g A K K A U A A A A A A A A A A A A A A A A A A A A A A A A A A A A h Y / R C o I w G I V f R X b v N s 1 Q 5 H d e d F l C I E S 3 Y y 0 d 6 g w 3 m + / W R Y / U K y S U 1 V 2 X 5 / A d + M 7 j d o d 8 6 l r v K g e j e p 2 h A F P k S S 3 6 k 9 J V h k Z 7 9 h O U M 9 h z 0 f B K e j O s T T o Z l a H a 2 k t K i H M O u x X u h 4 q E l A b k W O x K U c u O + 0 o b y 7 W Q 6 L M 6 / V 8 h B o e X D A t x n O B 1 H F E c J Q G Q p Y Z C 6 S 8 S z s a Y A v k p Y T O 2 d h w k M 4 1 f b o E s E c j 7 B X s C U E s D B B Q A A g A I A D R n X l E 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0 Z 1 5 R d y 9 h O Z E C A A A 7 B w A A E w A c A E Z v c m 1 1 b G F z L 1 N l Y 3 R p b 2 4 x L m 0 g o h g A K K A U A A A A A A A A A A A A A A A A A A A A A A A A A A A A f V V N b x o x E L 0 j 8 R + s z Q U q R B O p y a E R h 7 C E J F K T 0 k L D I f Q w e I f F j d d e 2 b M U G u W / d 2 B R U 8 U G L u B 5 n j f j N x 9 4 l K S s E e P 6 + + y y 2 W g 2 / B I c Z q I A T + h E T 2 i k Z k P w Z 2 w r J 5 E t q V 9 1 B 1 Z W B R p q D Z X G b m o N 8 c G 3 k v T z 7 I d H 5 2 f 3 Q P h r N k D / T L a c T Z X J P Y K T y 1 l N 3 C W / S t q d p w F q V S g 2 9 J K T F s G 8 n X R E a n V V G N 8 7 P + u I a y N t x s 6 9 i / P T U z 5 / q y z h m D Y a e 2 8 / u w / W 4 M 9 2 p 8 7 z J B k 5 W z C W i V u E j J N J O O k J z P n i H t n b W / W T O u J p b 7 / S e i x B g / M 9 c t X / l O k S T M 6 M k 0 2 J b 3 Q T B 8 Y v r C v q l L e g b 0 X i d 1 5 e k t Q W B W t t o E B + I / F V Q b i m 1 4 5 4 S c Z S s X x q o W Q c D w w c z 7 r A O r K / 0 a U s f G 7 d J o 7 u j i H E F Q e K M A 6 1 l c 8 s f w D 0 r a m 8 k O C y A H p U k q k 2 o r S K W 4 L h O 0 M X n 7 p b c X b 4 A 3 r a u Q S e 1 3 n O l C V I R Z v Q b 9 d D J Z g Q G V r H n A H d j Q P v N Z g w x S l S 1 H 5 n V u g I 5 4 4 1 D M O M E b N I c O W X E a u r F I X m 7 z b j Q s c 0 k Q S h / F O l M 9 F a W J u 1 Q 5 + P N S K k 9 d Q O X D 8 c R S e W Q I t / F 0 L y K 8 P 9 U K i I q i k 4 s r m D c o l h w r f s Y Z 3 a F e l d i y 3 t Y b c + y O c N 9 5 L o K 5 f F c L X F u G K H s N R W v I E O g E O u W w R L F a k / y N u v H r 7 I U w c K S Y x L l A p 0 D O f l p K 2 v H I p + x Z W K x B i C l r y b I g B 3 D f K Q 3 I O B P I Z v S z P F u b h e l 9 y S E X z b 8 h H H L + B y 3 O l 4 L P P d D P b t + m D i X w u j V h z j U P w R j x Y 6 Z f B Y l J E G 2 m 7 H g 1 F G D p R T e F C F e l x 4 1 + U x + k c u o K w 0 V S 4 e f j / l R w q 8 n S + t F i h u u P n w f Z 1 e 2 8 2 G M t F / g M u / U E s B A i 0 A F A A C A A g A N G d e U V R 9 q G W o A A A A + A A A A B I A A A A A A A A A A A A A A A A A A A A A A E N v b m Z p Z y 9 Q Y W N r Y W d l L n h t b F B L A Q I t A B Q A A g A I A D R n X l E P y u m r p A A A A O k A A A A T A A A A A A A A A A A A A A A A A P Q A A A B b Q 2 9 u d G V u d F 9 U e X B l c 1 0 u e G 1 s U E s B A i 0 A F A A C A A g A N G d e U X c v Y T m R A g A A O w c A A B M A A A A A A A A A A A A A A A A A 5 Q E A A E Z v c m 1 1 b G F z L 1 N l Y 3 R p b 2 4 x L m 1 Q S w U G A A A A A A M A A w D C A A A A w w Q 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E y Q A A A A A A A D x I w 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g L z 4 8 L 0 l 0 Z W 0 + P E l 0 Z W 0 + P E l 0 Z W 1 M b 2 N h d G l v b j 4 8 S X R l b V R 5 c G U + R m 9 y b X V s Y T w v S X R l b V R 5 c G U + P E l 0 Z W 1 Q Y X R o P l N l Y 3 R p b 2 4 x L 2 1 h c 3 R l c j 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2 1 h c 3 R l c i I g L z 4 8 R W 5 0 c n k g V H l w Z T 0 i R m l s b G V k Q 2 9 t c G x l d G V S Z X N 1 b H R U b 1 d v c m t z a G V l d C I g V m F s d W U 9 I m w x I i A v P j x F b n R y e S B U e X B l P S J B Z G R l Z F R v R G F 0 Y U 1 v Z G V s I i B W Y W x 1 Z T 0 i b D A i I C 8 + P E V u d H J 5 I F R 5 c G U 9 I k Z p b G x D b 3 V u d C I g V m F s d W U 9 I m w z N T k i I C 8 + P E V u d H J 5 I F R 5 c G U 9 I k Z p b G x F c n J v c k N v Z G U i I F Z h b H V l P S J z V W 5 r b m 9 3 b i I g L z 4 8 R W 5 0 c n k g V H l w Z T 0 i R m l s b E V y c m 9 y Q 2 9 1 b n Q i I F Z h b H V l P S J s N S I g L z 4 8 R W 5 0 c n k g V H l w Z T 0 i R m l s b E x h c 3 R V c G R h d G V k I i B W Y W x 1 Z T 0 i Z D I w M j A t M T A t M z B U M T E 6 N T c 6 N D E u M D A 2 M j c 4 O F o i I C 8 + P E V u d H J 5 I F R 5 c G U 9 I k Z p b G x D b 2 x 1 b W 5 U e X B l c y I g V m F s d W U 9 I n N C Z 1 l H Q m d Z R 0 J n W U d B d 1 l E Q X d Z R 0 J n T U R B d 0 1 E Q m d N R 0 J n T U d C Z 1 l H Q m d Z R 0 J n W U d C Z 1 l H Q m d Z R 0 J n W U d C Z 1 l H Q m d Z R y I g L z 4 8 R W 5 0 c n k g V H l w Z T 0 i R m l s b E N v b H V t b k 5 h b W V z I i B W Y W x 1 Z T 0 i c 1 s m c X V v d D t D b 2 1 t b 2 4 g b m F t Z S Z x d W 9 0 O y w m c X V v d D t T Y 2 l l b n R p Z m l j I G 5 h b W U m c X V v d D s s J n F 1 b 3 Q 7 Q 2 9 s d W 1 u M S Z x d W 9 0 O y w m c X V v d D t D b 2 x v c i Z x d W 9 0 O y w m c X V v d D t Q b 3 d l c k N h d G V n b 3 J 5 J n F 1 b 3 Q 7 L C Z x d W 9 0 O 1 B v d 2 V y I H R l e H Q m c X V v d D s s J n F 1 b 3 Q 7 U H J l Z G F 0 b 3 I m c X V v d D s s J n F 1 b 3 Q 7 R m x v Y 2 t p b m c m c X V v d D s s J n F 1 b 3 Q 7 Q m 9 u d X M g Y 2 F y Z C Z x d W 9 0 O y w m c X V v d D t W a W N 0 b 3 J 5 I H B v a W 5 0 c y Z x d W 9 0 O y w m c X V v d D t O Z X N 0 I H R 5 c G U m c X V v d D s s J n F 1 b 3 Q 7 R W d n I G N h c G F j a X R 5 J n F 1 b 3 Q 7 L C Z x d W 9 0 O 1 d p b m d z c G F u J n F 1 b 3 Q 7 L C Z x d W 9 0 O 0 Z v c m V z d C Z x d W 9 0 O y w m c X V v d D t H c m F z c 2 x h b m Q m c X V v d D s s J n F 1 b 3 Q 7 V 2 V 0 b G F u Z C Z x d W 9 0 O y w m c X V v d D t J b n Z l c n R l Y n J h d G U m c X V v d D s s J n F 1 b 3 Q 7 U 2 V l Z C Z x d W 9 0 O y w m c X V v d D t G a X N o J n F 1 b 3 Q 7 L C Z x d W 9 0 O 0 Z y d W l 0 J n F 1 b 3 Q 7 L C Z x d W 9 0 O 1 J v Z G V u d C Z x d W 9 0 O y w m c X V v d D t O Z W N 0 Y X I m c X V v d D s s J n F 1 b 3 Q 7 V 2 l s Z C A o Z m 9 v Z C k m c X V v d D s s J n F 1 b 3 Q 7 L y A o Z m 9 v Z C B j b 3 N 0 K S Z x d W 9 0 O y w m c X V v d D s q I C h m b 2 9 k I G N v c 3 Q p J n F 1 b 3 Q 7 L C Z x d W 9 0 O 1 R v d G F s I G Z v b 2 Q g Y 2 9 z d C Z x d W 9 0 O y w m c X V v d D t B b m F 0 b 2 1 p c 3 Q m c X V v d D s s J n F 1 b 3 Q 7 Q 2 F y d G 9 n c m F w a G V y J n F 1 b 3 Q 7 L C Z x d W 9 0 O 0 h p c 3 R v c m l h b i Z x d W 9 0 O y w m c X V v d D t Q a G 9 0 b 2 d y Y X B o Z X I m c X V v d D s s J n F 1 b 3 Q 7 Q m F j a 3 l h c m Q g Q m l y Z G V y J n F 1 b 3 Q 7 L C Z x d W 9 0 O 0 J p c m Q g Q m F u Z G V y J n F 1 b 3 Q 7 L C Z x d W 9 0 O 0 J p c m Q g Q 2 9 1 b n R l c i Z x d W 9 0 O y w m c X V v d D t C a X J k I E Z l Z W R l c i Z x d W 9 0 O y w m c X V v d D t D a X R p e m V u I F N j a W V u d G l z d C Z x d W 9 0 O y w m c X V v d D t E a W V 0 I F N w Z W N p Y W x p c 3 Q m c X V v d D s s J n F 1 b 3 Q 7 R W 5 j b G 9 z d X J l I E J 1 a W x k Z X I m c X V v d D s s J n F 1 b 3 Q 7 R m F s Y 2 9 u Z X I m c X V v d D s s J n F 1 b 3 Q 7 R m l z a G V y e S B N Y W 5 h Z 2 V y J n F 1 b 3 Q 7 L C Z x d W 9 0 O 0 Z v b 2 Q g V 2 V i I E V 4 c G V y d C Z x d W 9 0 O y w m c X V v d D t G b 3 J l c 3 R l c i Z x d W 9 0 O y w m c X V v d D t M Y X J n Z S B C a X J k I F N w Z W N p Y W x p c 3 Q m c X V v d D s s J n F 1 b 3 Q 7 T m V z d C B C b 3 g g Q n V p b G R l c i Z x d W 9 0 O y w m c X V v d D t P b W 5 p d m 9 y Z S B F e H B l c n Q m c X V v d D s s J n F 1 b 3 Q 7 U G F z c 2 V y a W 5 l I F N w Z W N p Y W x p c 3 Q m c X V v d D s s J n F 1 b 3 Q 7 U G x h d G Z v c m 0 g Q n V p b G R l c i Z x d W 9 0 O y w m c X V v d D t Q c m F p c m l l I E 1 h b m F n Z X I m c X V v d D s s J n F 1 b 3 Q 7 U m 9 k Z W 5 0 b 2 x v Z 2 l z d C Z x d W 9 0 O y w m c X V v d D t W a X R p Y 3 V s d H V y Y W x p c 3 Q m c X V v d D s s J n F 1 b 3 Q 7 V 2 V 0 b G F u Z C B T Y 2 l l b n R p c 3 Q m c X V v d D s s J n F 1 b 3 Q 7 V 2 l s Z G x p Z m U g R 2 F y Z G V u Z X I m c X V v d D t d I i A v P j x F b n R y e S B U e X B l P S J G a W x s U 3 R h d H V z I i B W Y W x 1 Z T 0 i c 0 N v b X B s Z X R l I i A v P j x F b n R y e S B U e X B l P S J S Z W x h d G l v b n N o a X B J b m Z v Q 2 9 u d G F p b m V y I i B W Y W x 1 Z T 0 i c 3 s m c X V v d D t j b 2 x 1 b W 5 D b 3 V u d C Z x d W 9 0 O z o 1 M S w m c X V v d D t r Z X l D b 2 x 1 b W 5 O Y W 1 l c y Z x d W 9 0 O z p b X S w m c X V v d D t x d W V y e V J l b G F 0 a W 9 u c 2 h p c H M m c X V v d D s 6 W 1 0 s J n F 1 b 3 Q 7 Y 2 9 s d W 1 u S W R l b n R p d G l l c y Z x d W 9 0 O z p b J n F 1 b 3 Q 7 U 2 V j d G l v b j E v b W F z d G V y L 0 N o Y W 5 n Z W Q g V H l w Z S 5 7 Q 2 9 t b W 9 u I G 5 h b W U s M H 0 m c X V v d D s s J n F 1 b 3 Q 7 U 2 V j d G l v b j E v b W F z d G V y L 0 N o Y W 5 n Z W Q g V H l w Z S 5 7 U 2 N p Z W 5 0 a W Z p Y y B u Y W 1 l L D F 9 J n F 1 b 3 Q 7 L C Z x d W 9 0 O 1 N l Y 3 R p b 2 4 x L 2 1 h c 3 R l c i 9 D a G F u Z 2 V k I F R 5 c G U u e y w y f S Z x d W 9 0 O y w m c X V v d D t T Z W N 0 a W 9 u M S 9 t Y X N 0 Z X I v Q 2 h h b m d l Z C B U e X B l L n t D b 2 x v c i w z f S Z x d W 9 0 O y w m c X V v d D t T Z W N 0 a W 9 u M S 9 t Y X N 0 Z X I v Q 2 h h b m d l Z C B U e X B l L n t Q b 3 d l c k N h d G V n b 3 J 5 L D R 9 J n F 1 b 3 Q 7 L C Z x d W 9 0 O 1 N l Y 3 R p b 2 4 x L 2 1 h c 3 R l c i 9 D a G F u Z 2 V k I F R 5 c G U u e 1 B v d 2 V y I H R l e H Q s N X 0 m c X V v d D s s J n F 1 b 3 Q 7 U 2 V j d G l v b j E v b W F z d G V y L 0 N o Y W 5 n Z W Q g V H l w Z S 5 7 U H J l Z G F 0 b 3 I s N n 0 m c X V v d D s s J n F 1 b 3 Q 7 U 2 V j d G l v b j E v b W F z d G V y L 0 N o Y W 5 n Z W Q g V H l w Z S 5 7 R m x v Y 2 t p b m c s N 3 0 m c X V v d D s s J n F 1 b 3 Q 7 U 2 V j d G l v b j E v b W F z d G V y L 0 N o Y W 5 n Z W Q g V H l w Z S 5 7 Q m 9 u d X M g Y 2 F y Z C w 4 f S Z x d W 9 0 O y w m c X V v d D t T Z W N 0 a W 9 u M S 9 t Y X N 0 Z X I v Q 2 h h b m d l Z C B U e X B l L n t W a W N 0 b 3 J 5 I H B v a W 5 0 c y w 5 f S Z x d W 9 0 O y w m c X V v d D t T Z W N 0 a W 9 u M S 9 t Y X N 0 Z X I v Q 2 h h b m d l Z C B U e X B l L n t O Z X N 0 I H R 5 c G U s M T B 9 J n F 1 b 3 Q 7 L C Z x d W 9 0 O 1 N l Y 3 R p b 2 4 x L 2 1 h c 3 R l c i 9 D a G F u Z 2 V k I F R 5 c G U u e 0 V n Z y B j Y X B h Y 2 l 0 e S w x M X 0 m c X V v d D s s J n F 1 b 3 Q 7 U 2 V j d G l v b j E v b W F z d G V y L 0 N o Y W 5 n Z W Q g V H l w Z S 5 7 V 2 l u Z 3 N w Y W 4 s M T J 9 J n F 1 b 3 Q 7 L C Z x d W 9 0 O 1 N l Y 3 R p b 2 4 x L 2 1 h c 3 R l c i 9 D a G F u Z 2 V k I F R 5 c G U u e 0 Z v c m V z d C w x M 3 0 m c X V v d D s s J n F 1 b 3 Q 7 U 2 V j d G l v b j E v b W F z d G V y L 0 N o Y W 5 n Z W Q g V H l w Z S 5 7 R 3 J h c 3 N s Y W 5 k L D E 0 f S Z x d W 9 0 O y w m c X V v d D t T Z W N 0 a W 9 u M S 9 t Y X N 0 Z X I v Q 2 h h b m d l Z C B U e X B l L n t X Z X R s Y W 5 k L D E 1 f S Z x d W 9 0 O y w m c X V v d D t T Z W N 0 a W 9 u M S 9 t Y X N 0 Z X I v Q 2 h h b m d l Z C B U e X B l L n t J b n Z l c n R l Y n J h d G U s M T Z 9 J n F 1 b 3 Q 7 L C Z x d W 9 0 O 1 N l Y 3 R p b 2 4 x L 2 1 h c 3 R l c i 9 D a G F u Z 2 V k I F R 5 c G U u e 1 N l Z W Q s M T d 9 J n F 1 b 3 Q 7 L C Z x d W 9 0 O 1 N l Y 3 R p b 2 4 x L 2 1 h c 3 R l c i 9 D a G F u Z 2 V k I F R 5 c G U u e 0 Z p c 2 g s M T h 9 J n F 1 b 3 Q 7 L C Z x d W 9 0 O 1 N l Y 3 R p b 2 4 x L 2 1 h c 3 R l c i 9 D a G F u Z 2 V k I F R 5 c G U u e 0 Z y d W l 0 L D E 5 f S Z x d W 9 0 O y w m c X V v d D t T Z W N 0 a W 9 u M S 9 t Y X N 0 Z X I v Q 2 h h b m d l Z C B U e X B l L n t S b 2 R l b n Q s M j B 9 J n F 1 b 3 Q 7 L C Z x d W 9 0 O 1 N l Y 3 R p b 2 4 x L 2 1 h c 3 R l c i 9 D a G F u Z 2 V k I F R 5 c G U u e 0 5 l Y 3 R h c i w y M X 0 m c X V v d D s s J n F 1 b 3 Q 7 U 2 V j d G l v b j E v b W F z d G V y L 0 N o Y W 5 n Z W Q g V H l w Z S 5 7 V 2 l s Z C A o Z m 9 v Z C k s M j J 9 J n F 1 b 3 Q 7 L C Z x d W 9 0 O 1 N l Y 3 R p b 2 4 x L 2 1 h c 3 R l c i 9 D a G F u Z 2 V k I F R 5 c G U u e y 8 g K G Z v b 2 Q g Y 2 9 z d C k s M j N 9 J n F 1 b 3 Q 7 L C Z x d W 9 0 O 1 N l Y 3 R p b 2 4 x L 2 1 h c 3 R l c i 9 D a G F u Z 2 V k I F R 5 c G U u e y o g K G Z v b 2 Q g Y 2 9 z d C k s M j R 9 J n F 1 b 3 Q 7 L C Z x d W 9 0 O 1 N l Y 3 R p b 2 4 x L 2 1 h c 3 R l c i 9 D a G F u Z 2 V k I F R 5 c G U u e 1 R v d G F s I G Z v b 2 Q g Y 2 9 z d C w y N X 0 m c X V v d D s s J n F 1 b 3 Q 7 U 2 V j d G l v b j E v b W F z d G V y L 0 N o Y W 5 n Z W Q g V H l w Z S 5 7 Q W 5 h d G 9 t a X N 0 L D I 2 f S Z x d W 9 0 O y w m c X V v d D t T Z W N 0 a W 9 u M S 9 t Y X N 0 Z X I v Q 2 h h b m d l Z C B U e X B l L n t D Y X J 0 b 2 d y Y X B o Z X I s M j d 9 J n F 1 b 3 Q 7 L C Z x d W 9 0 O 1 N l Y 3 R p b 2 4 x L 2 1 h c 3 R l c i 9 D a G F u Z 2 V k I F R 5 c G U u e 0 h p c 3 R v c m l h b i w y O H 0 m c X V v d D s s J n F 1 b 3 Q 7 U 2 V j d G l v b j E v b W F z d G V y L 0 N o Y W 5 n Z W Q g V H l w Z S 5 7 U G h v d G 9 n c m F w a G V y L D I 5 f S Z x d W 9 0 O y w m c X V v d D t T Z W N 0 a W 9 u M S 9 t Y X N 0 Z X I v Q 2 h h b m d l Z C B U e X B l L n t C Y W N r e W F y Z C B C a X J k Z X I s M z B 9 J n F 1 b 3 Q 7 L C Z x d W 9 0 O 1 N l Y 3 R p b 2 4 x L 2 1 h c 3 R l c i 9 D a G F u Z 2 V k I F R 5 c G U u e 0 J p c m Q g Q m F u Z G V y L D M x f S Z x d W 9 0 O y w m c X V v d D t T Z W N 0 a W 9 u M S 9 t Y X N 0 Z X I v Q 2 h h b m d l Z C B U e X B l L n t C a X J k I E N v d W 5 0 Z X I s M z J 9 J n F 1 b 3 Q 7 L C Z x d W 9 0 O 1 N l Y 3 R p b 2 4 x L 2 1 h c 3 R l c i 9 D a G F u Z 2 V k I F R 5 c G U u e 0 J p c m Q g R m V l Z G V y L D M z f S Z x d W 9 0 O y w m c X V v d D t T Z W N 0 a W 9 u M S 9 t Y X N 0 Z X I v Q 2 h h b m d l Z C B U e X B l L n t D a X R p e m V u I F N j a W V u d G l z d C w z N H 0 m c X V v d D s s J n F 1 b 3 Q 7 U 2 V j d G l v b j E v b W F z d G V y L 0 N o Y W 5 n Z W Q g V H l w Z S 5 7 R G l l d C B T c G V j a W F s a X N 0 L D M 1 f S Z x d W 9 0 O y w m c X V v d D t T Z W N 0 a W 9 u M S 9 t Y X N 0 Z X I v Q 2 h h b m d l Z C B U e X B l L n t F b m N s b 3 N 1 c m U g Q n V p b G R l c i w z N n 0 m c X V v d D s s J n F 1 b 3 Q 7 U 2 V j d G l v b j E v b W F z d G V y L 0 N o Y W 5 n Z W Q g V H l w Z S 5 7 R m F s Y 2 9 u Z X I s M z d 9 J n F 1 b 3 Q 7 L C Z x d W 9 0 O 1 N l Y 3 R p b 2 4 x L 2 1 h c 3 R l c i 9 D a G F u Z 2 V k I F R 5 c G U u e 0 Z p c 2 h l c n k g T W F u Y W d l c i w z O H 0 m c X V v d D s s J n F 1 b 3 Q 7 U 2 V j d G l v b j E v b W F z d G V y L 0 N o Y W 5 n Z W Q g V H l w Z S 5 7 R m 9 v Z C B X Z W I g R X h w Z X J 0 L D M 5 f S Z x d W 9 0 O y w m c X V v d D t T Z W N 0 a W 9 u M S 9 t Y X N 0 Z X I v Q 2 h h b m d l Z C B U e X B l L n t G b 3 J l c 3 R l c i w 0 M H 0 m c X V v d D s s J n F 1 b 3 Q 7 U 2 V j d G l v b j E v b W F z d G V y L 0 N o Y W 5 n Z W Q g V H l w Z S 5 7 T G F y Z 2 U g Q m l y Z C B T c G V j a W F s a X N 0 L D Q x f S Z x d W 9 0 O y w m c X V v d D t T Z W N 0 a W 9 u M S 9 t Y X N 0 Z X I v Q 2 h h b m d l Z C B U e X B l L n t O Z X N 0 I E J v e C B C d W l s Z G V y L D Q y f S Z x d W 9 0 O y w m c X V v d D t T Z W N 0 a W 9 u M S 9 t Y X N 0 Z X I v Q 2 h h b m d l Z C B U e X B l L n t P b W 5 p d m 9 y Z S B F e H B l c n Q s N D N 9 J n F 1 b 3 Q 7 L C Z x d W 9 0 O 1 N l Y 3 R p b 2 4 x L 2 1 h c 3 R l c i 9 D a G F u Z 2 V k I F R 5 c G U u e 1 B h c 3 N l c m l u Z S B T c G V j a W F s a X N 0 L D Q 0 f S Z x d W 9 0 O y w m c X V v d D t T Z W N 0 a W 9 u M S 9 t Y X N 0 Z X I v Q 2 h h b m d l Z C B U e X B l L n t Q b G F 0 Z m 9 y b S B C d W l s Z G V y L D Q 1 f S Z x d W 9 0 O y w m c X V v d D t T Z W N 0 a W 9 u M S 9 t Y X N 0 Z X I v Q 2 h h b m d l Z C B U e X B l L n t Q c m F p c m l l I E 1 h b m F n Z X I s N D Z 9 J n F 1 b 3 Q 7 L C Z x d W 9 0 O 1 N l Y 3 R p b 2 4 x L 2 1 h c 3 R l c i 9 D a G F u Z 2 V k I F R 5 c G U u e 1 J v Z G V u d G 9 s b 2 d p c 3 Q s N D d 9 J n F 1 b 3 Q 7 L C Z x d W 9 0 O 1 N l Y 3 R p b 2 4 x L 2 1 h c 3 R l c i 9 D a G F u Z 2 V k I F R 5 c G U u e 1 Z p d G l j d W x 0 d X J h b G l z d C w 0 O H 0 m c X V v d D s s J n F 1 b 3 Q 7 U 2 V j d G l v b j E v b W F z d G V y L 0 N o Y W 5 n Z W Q g V H l w Z S 5 7 V 2 V 0 b G F u Z C B T Y 2 l l b n R p c 3 Q s N D l 9 J n F 1 b 3 Q 7 L C Z x d W 9 0 O 1 N l Y 3 R p b 2 4 x L 2 1 h c 3 R l c i 9 D a G F u Z 2 V k I F R 5 c G U u e 1 d p b G R s a W Z l I E d h c m R l b m V y L D U w f S Z x d W 9 0 O 1 0 s J n F 1 b 3 Q 7 Q 2 9 s d W 1 u Q 2 9 1 b n Q m c X V v d D s 6 N T E s J n F 1 b 3 Q 7 S 2 V 5 Q 2 9 s d W 1 u T m F t Z X M m c X V v d D s 6 W 1 0 s J n F 1 b 3 Q 7 Q 2 9 s d W 1 u S W R l b n R p d G l l c y Z x d W 9 0 O z p b J n F 1 b 3 Q 7 U 2 V j d G l v b j E v b W F z d G V y L 0 N o Y W 5 n Z W Q g V H l w Z S 5 7 Q 2 9 t b W 9 u I G 5 h b W U s M H 0 m c X V v d D s s J n F 1 b 3 Q 7 U 2 V j d G l v b j E v b W F z d G V y L 0 N o Y W 5 n Z W Q g V H l w Z S 5 7 U 2 N p Z W 5 0 a W Z p Y y B u Y W 1 l L D F 9 J n F 1 b 3 Q 7 L C Z x d W 9 0 O 1 N l Y 3 R p b 2 4 x L 2 1 h c 3 R l c i 9 D a G F u Z 2 V k I F R 5 c G U u e y w y f S Z x d W 9 0 O y w m c X V v d D t T Z W N 0 a W 9 u M S 9 t Y X N 0 Z X I v Q 2 h h b m d l Z C B U e X B l L n t D b 2 x v c i w z f S Z x d W 9 0 O y w m c X V v d D t T Z W N 0 a W 9 u M S 9 t Y X N 0 Z X I v Q 2 h h b m d l Z C B U e X B l L n t Q b 3 d l c k N h d G V n b 3 J 5 L D R 9 J n F 1 b 3 Q 7 L C Z x d W 9 0 O 1 N l Y 3 R p b 2 4 x L 2 1 h c 3 R l c i 9 D a G F u Z 2 V k I F R 5 c G U u e 1 B v d 2 V y I H R l e H Q s N X 0 m c X V v d D s s J n F 1 b 3 Q 7 U 2 V j d G l v b j E v b W F z d G V y L 0 N o Y W 5 n Z W Q g V H l w Z S 5 7 U H J l Z G F 0 b 3 I s N n 0 m c X V v d D s s J n F 1 b 3 Q 7 U 2 V j d G l v b j E v b W F z d G V y L 0 N o Y W 5 n Z W Q g V H l w Z S 5 7 R m x v Y 2 t p b m c s N 3 0 m c X V v d D s s J n F 1 b 3 Q 7 U 2 V j d G l v b j E v b W F z d G V y L 0 N o Y W 5 n Z W Q g V H l w Z S 5 7 Q m 9 u d X M g Y 2 F y Z C w 4 f S Z x d W 9 0 O y w m c X V v d D t T Z W N 0 a W 9 u M S 9 t Y X N 0 Z X I v Q 2 h h b m d l Z C B U e X B l L n t W a W N 0 b 3 J 5 I H B v a W 5 0 c y w 5 f S Z x d W 9 0 O y w m c X V v d D t T Z W N 0 a W 9 u M S 9 t Y X N 0 Z X I v Q 2 h h b m d l Z C B U e X B l L n t O Z X N 0 I H R 5 c G U s M T B 9 J n F 1 b 3 Q 7 L C Z x d W 9 0 O 1 N l Y 3 R p b 2 4 x L 2 1 h c 3 R l c i 9 D a G F u Z 2 V k I F R 5 c G U u e 0 V n Z y B j Y X B h Y 2 l 0 e S w x M X 0 m c X V v d D s s J n F 1 b 3 Q 7 U 2 V j d G l v b j E v b W F z d G V y L 0 N o Y W 5 n Z W Q g V H l w Z S 5 7 V 2 l u Z 3 N w Y W 4 s M T J 9 J n F 1 b 3 Q 7 L C Z x d W 9 0 O 1 N l Y 3 R p b 2 4 x L 2 1 h c 3 R l c i 9 D a G F u Z 2 V k I F R 5 c G U u e 0 Z v c m V z d C w x M 3 0 m c X V v d D s s J n F 1 b 3 Q 7 U 2 V j d G l v b j E v b W F z d G V y L 0 N o Y W 5 n Z W Q g V H l w Z S 5 7 R 3 J h c 3 N s Y W 5 k L D E 0 f S Z x d W 9 0 O y w m c X V v d D t T Z W N 0 a W 9 u M S 9 t Y X N 0 Z X I v Q 2 h h b m d l Z C B U e X B l L n t X Z X R s Y W 5 k L D E 1 f S Z x d W 9 0 O y w m c X V v d D t T Z W N 0 a W 9 u M S 9 t Y X N 0 Z X I v Q 2 h h b m d l Z C B U e X B l L n t J b n Z l c n R l Y n J h d G U s M T Z 9 J n F 1 b 3 Q 7 L C Z x d W 9 0 O 1 N l Y 3 R p b 2 4 x L 2 1 h c 3 R l c i 9 D a G F u Z 2 V k I F R 5 c G U u e 1 N l Z W Q s M T d 9 J n F 1 b 3 Q 7 L C Z x d W 9 0 O 1 N l Y 3 R p b 2 4 x L 2 1 h c 3 R l c i 9 D a G F u Z 2 V k I F R 5 c G U u e 0 Z p c 2 g s M T h 9 J n F 1 b 3 Q 7 L C Z x d W 9 0 O 1 N l Y 3 R p b 2 4 x L 2 1 h c 3 R l c i 9 D a G F u Z 2 V k I F R 5 c G U u e 0 Z y d W l 0 L D E 5 f S Z x d W 9 0 O y w m c X V v d D t T Z W N 0 a W 9 u M S 9 t Y X N 0 Z X I v Q 2 h h b m d l Z C B U e X B l L n t S b 2 R l b n Q s M j B 9 J n F 1 b 3 Q 7 L C Z x d W 9 0 O 1 N l Y 3 R p b 2 4 x L 2 1 h c 3 R l c i 9 D a G F u Z 2 V k I F R 5 c G U u e 0 5 l Y 3 R h c i w y M X 0 m c X V v d D s s J n F 1 b 3 Q 7 U 2 V j d G l v b j E v b W F z d G V y L 0 N o Y W 5 n Z W Q g V H l w Z S 5 7 V 2 l s Z C A o Z m 9 v Z C k s M j J 9 J n F 1 b 3 Q 7 L C Z x d W 9 0 O 1 N l Y 3 R p b 2 4 x L 2 1 h c 3 R l c i 9 D a G F u Z 2 V k I F R 5 c G U u e y 8 g K G Z v b 2 Q g Y 2 9 z d C k s M j N 9 J n F 1 b 3 Q 7 L C Z x d W 9 0 O 1 N l Y 3 R p b 2 4 x L 2 1 h c 3 R l c i 9 D a G F u Z 2 V k I F R 5 c G U u e y o g K G Z v b 2 Q g Y 2 9 z d C k s M j R 9 J n F 1 b 3 Q 7 L C Z x d W 9 0 O 1 N l Y 3 R p b 2 4 x L 2 1 h c 3 R l c i 9 D a G F u Z 2 V k I F R 5 c G U u e 1 R v d G F s I G Z v b 2 Q g Y 2 9 z d C w y N X 0 m c X V v d D s s J n F 1 b 3 Q 7 U 2 V j d G l v b j E v b W F z d G V y L 0 N o Y W 5 n Z W Q g V H l w Z S 5 7 Q W 5 h d G 9 t a X N 0 L D I 2 f S Z x d W 9 0 O y w m c X V v d D t T Z W N 0 a W 9 u M S 9 t Y X N 0 Z X I v Q 2 h h b m d l Z C B U e X B l L n t D Y X J 0 b 2 d y Y X B o Z X I s M j d 9 J n F 1 b 3 Q 7 L C Z x d W 9 0 O 1 N l Y 3 R p b 2 4 x L 2 1 h c 3 R l c i 9 D a G F u Z 2 V k I F R 5 c G U u e 0 h p c 3 R v c m l h b i w y O H 0 m c X V v d D s s J n F 1 b 3 Q 7 U 2 V j d G l v b j E v b W F z d G V y L 0 N o Y W 5 n Z W Q g V H l w Z S 5 7 U G h v d G 9 n c m F w a G V y L D I 5 f S Z x d W 9 0 O y w m c X V v d D t T Z W N 0 a W 9 u M S 9 t Y X N 0 Z X I v Q 2 h h b m d l Z C B U e X B l L n t C Y W N r e W F y Z C B C a X J k Z X I s M z B 9 J n F 1 b 3 Q 7 L C Z x d W 9 0 O 1 N l Y 3 R p b 2 4 x L 2 1 h c 3 R l c i 9 D a G F u Z 2 V k I F R 5 c G U u e 0 J p c m Q g Q m F u Z G V y L D M x f S Z x d W 9 0 O y w m c X V v d D t T Z W N 0 a W 9 u M S 9 t Y X N 0 Z X I v Q 2 h h b m d l Z C B U e X B l L n t C a X J k I E N v d W 5 0 Z X I s M z J 9 J n F 1 b 3 Q 7 L C Z x d W 9 0 O 1 N l Y 3 R p b 2 4 x L 2 1 h c 3 R l c i 9 D a G F u Z 2 V k I F R 5 c G U u e 0 J p c m Q g R m V l Z G V y L D M z f S Z x d W 9 0 O y w m c X V v d D t T Z W N 0 a W 9 u M S 9 t Y X N 0 Z X I v Q 2 h h b m d l Z C B U e X B l L n t D a X R p e m V u I F N j a W V u d G l z d C w z N H 0 m c X V v d D s s J n F 1 b 3 Q 7 U 2 V j d G l v b j E v b W F z d G V y L 0 N o Y W 5 n Z W Q g V H l w Z S 5 7 R G l l d C B T c G V j a W F s a X N 0 L D M 1 f S Z x d W 9 0 O y w m c X V v d D t T Z W N 0 a W 9 u M S 9 t Y X N 0 Z X I v Q 2 h h b m d l Z C B U e X B l L n t F b m N s b 3 N 1 c m U g Q n V p b G R l c i w z N n 0 m c X V v d D s s J n F 1 b 3 Q 7 U 2 V j d G l v b j E v b W F z d G V y L 0 N o Y W 5 n Z W Q g V H l w Z S 5 7 R m F s Y 2 9 u Z X I s M z d 9 J n F 1 b 3 Q 7 L C Z x d W 9 0 O 1 N l Y 3 R p b 2 4 x L 2 1 h c 3 R l c i 9 D a G F u Z 2 V k I F R 5 c G U u e 0 Z p c 2 h l c n k g T W F u Y W d l c i w z O H 0 m c X V v d D s s J n F 1 b 3 Q 7 U 2 V j d G l v b j E v b W F z d G V y L 0 N o Y W 5 n Z W Q g V H l w Z S 5 7 R m 9 v Z C B X Z W I g R X h w Z X J 0 L D M 5 f S Z x d W 9 0 O y w m c X V v d D t T Z W N 0 a W 9 u M S 9 t Y X N 0 Z X I v Q 2 h h b m d l Z C B U e X B l L n t G b 3 J l c 3 R l c i w 0 M H 0 m c X V v d D s s J n F 1 b 3 Q 7 U 2 V j d G l v b j E v b W F z d G V y L 0 N o Y W 5 n Z W Q g V H l w Z S 5 7 T G F y Z 2 U g Q m l y Z C B T c G V j a W F s a X N 0 L D Q x f S Z x d W 9 0 O y w m c X V v d D t T Z W N 0 a W 9 u M S 9 t Y X N 0 Z X I v Q 2 h h b m d l Z C B U e X B l L n t O Z X N 0 I E J v e C B C d W l s Z G V y L D Q y f S Z x d W 9 0 O y w m c X V v d D t T Z W N 0 a W 9 u M S 9 t Y X N 0 Z X I v Q 2 h h b m d l Z C B U e X B l L n t P b W 5 p d m 9 y Z S B F e H B l c n Q s N D N 9 J n F 1 b 3 Q 7 L C Z x d W 9 0 O 1 N l Y 3 R p b 2 4 x L 2 1 h c 3 R l c i 9 D a G F u Z 2 V k I F R 5 c G U u e 1 B h c 3 N l c m l u Z S B T c G V j a W F s a X N 0 L D Q 0 f S Z x d W 9 0 O y w m c X V v d D t T Z W N 0 a W 9 u M S 9 t Y X N 0 Z X I v Q 2 h h b m d l Z C B U e X B l L n t Q b G F 0 Z m 9 y b S B C d W l s Z G V y L D Q 1 f S Z x d W 9 0 O y w m c X V v d D t T Z W N 0 a W 9 u M S 9 t Y X N 0 Z X I v Q 2 h h b m d l Z C B U e X B l L n t Q c m F p c m l l I E 1 h b m F n Z X I s N D Z 9 J n F 1 b 3 Q 7 L C Z x d W 9 0 O 1 N l Y 3 R p b 2 4 x L 2 1 h c 3 R l c i 9 D a G F u Z 2 V k I F R 5 c G U u e 1 J v Z G V u d G 9 s b 2 d p c 3 Q s N D d 9 J n F 1 b 3 Q 7 L C Z x d W 9 0 O 1 N l Y 3 R p b 2 4 x L 2 1 h c 3 R l c i 9 D a G F u Z 2 V k I F R 5 c G U u e 1 Z p d G l j d W x 0 d X J h b G l z d C w 0 O H 0 m c X V v d D s s J n F 1 b 3 Q 7 U 2 V j d G l v b j E v b W F z d G V y L 0 N o Y W 5 n Z W Q g V H l w Z S 5 7 V 2 V 0 b G F u Z C B T Y 2 l l b n R p c 3 Q s N D l 9 J n F 1 b 3 Q 7 L C Z x d W 9 0 O 1 N l Y 3 R p b 2 4 x L 2 1 h c 3 R l c i 9 D a G F u Z 2 V k I F R 5 c G U u e 1 d p b G R s a W Z l I E d h c m R l b m V y L D U w f S Z x d W 9 0 O 1 0 s J n F 1 b 3 Q 7 U m V s Y X R p b 2 5 z a G l w S W 5 m b y Z x d W 9 0 O z p b X X 0 i I C 8 + P C 9 T d G F i b G V F b n R y a W V z P j w v S X R l b T 4 8 S X R l b T 4 8 S X R l b U x v Y 2 F 0 a W 9 u P j x J d G V t V H l w Z T 5 G b 3 J t d W x h P C 9 J d G V t V H l w Z T 4 8 S X R l b V B h d G g + U 2 V j d G l v b j E v b W F z d G V y L 1 N v d X J j Z T w v S X R l b V B h d G g + P C 9 J d G V t T G 9 j Y X R p b 2 4 + P F N 0 Y W J s Z U V u d H J p Z X M g L z 4 8 L 0 l 0 Z W 0 + P E l 0 Z W 0 + P E l 0 Z W 1 M b 2 N h d G l v b j 4 8 S X R l b V R 5 c G U + R m 9 y b X V s Y T w v S X R l b V R 5 c G U + P E l 0 Z W 1 Q Y X R o P l N l Y 3 R p b 2 4 x L 2 1 h c 3 R l c i 9 Q c m 9 t b 3 R l Z C U y M E h l Y W R l c n M 8 L 0 l 0 Z W 1 Q Y X R o P j w v S X R l b U x v Y 2 F 0 a W 9 u P j x T d G F i b G V F b n R y a W V z I C 8 + P C 9 J d G V t P j x J d G V t P j x J d G V t T G 9 j Y X R p b 2 4 + P E l 0 Z W 1 U e X B l P k Z v c m 1 1 b G E 8 L 0 l 0 Z W 1 U e X B l P j x J d G V t U G F 0 a D 5 T Z W N 0 a W 9 u M S 9 t Y X N 0 Z X I v Q 2 h h b m d l Z C U y M F R 5 c G U 8 L 0 l 0 Z W 1 Q Y X R o P j w v S X R l b U x v Y 2 F 0 a W 9 u P j x T d G F i b G V F b n R y a W V z I C 8 + P C 9 J d G V t P j w v S X R l b X M + P C 9 M b 2 N h b F B h Y 2 t h Z 2 V N Z X R h Z G F 0 Y U Z p b G U + F g A A A F B L B Q Y A A A A A A A A A A A A A A A A A A A A A A A A m A Q A A A Q A A A N C M n d 8 B F d E R j H o A w E / C l + s B A A A A S / F e 3 G a C N E G K s y S B X r 3 W f w A A A A A C A A A A A A A Q Z g A A A A E A A C A A A A D N G c G + A t o G 2 g N Z h v v g 8 r N l K 8 G 3 E Y 5 5 s V 0 s W e / / F A q G V g A A A A A O g A A A A A I A A C A A A A A K 4 g 8 6 Q Z p 1 J 2 y c S 2 / f Z O 3 0 4 k D k F S 8 + R i X R s n K y D g D 6 Y l A A A A D Z D + u O u V v f z K 3 6 E v n S F + s / X h 8 L 0 3 U F V e T d M l m w s t R t Q J K R Z v U p k c w i k Y L Q h I E w I / v N O p 8 a V X X f v c 5 + t M J c M N + P e E I t 1 p i c q 8 m T 8 N 6 S 7 k g u P 0 A A A A C g Q z h m t 8 e E 8 Q g E + O F H 2 K T 4 O 5 v R i 6 S P t X s Y I X v x k + K j u O F K A K C g V 1 k m Z 1 e G o V M x Z X Q j h U d O d 0 t U F X Y S m w O e r a z U < / D a t a M a s h u p > 
</file>

<file path=customXml/itemProps1.xml><?xml version="1.0" encoding="utf-8"?>
<ds:datastoreItem xmlns:ds="http://schemas.openxmlformats.org/officeDocument/2006/customXml" ds:itemID="{9923E1EC-3E84-48DB-AC46-5367D75F89F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vt:i4>
      </vt:variant>
    </vt:vector>
  </HeadingPairs>
  <TitlesOfParts>
    <vt:vector size="11" baseType="lpstr">
      <vt:lpstr>Master</vt:lpstr>
      <vt:lpstr>__Solver__</vt:lpstr>
      <vt:lpstr>__Solver___conflict977264932</vt:lpstr>
      <vt:lpstr>__Solver___conflict1379812296</vt:lpstr>
      <vt:lpstr>__Solver___conflict2051532000</vt:lpstr>
      <vt:lpstr>__Solver___conflict1697342356</vt:lpstr>
      <vt:lpstr>__Solver___conflict4603332</vt:lpstr>
      <vt:lpstr>__Solver___conflict1927580442</vt:lpstr>
      <vt:lpstr>Bonus cards</vt:lpstr>
      <vt:lpstr>Sheet1</vt:lpstr>
      <vt:lpstr>master_bird_names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Matej Čief</cp:lastModifiedBy>
  <dcterms:modified xsi:type="dcterms:W3CDTF">2020-10-30T12:40:45Z</dcterms:modified>
</cp:coreProperties>
</file>