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28800" windowHeight="12000"/>
  </bookViews>
  <sheets>
    <sheet name="Feeds" sheetId="2" r:id="rId1"/>
    <sheet name="Scenario" sheetId="3" r:id="rId2"/>
    <sheet name="Feed 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K17" i="3"/>
  <c r="K16" i="3"/>
  <c r="K15" i="3"/>
  <c r="K14" i="3"/>
  <c r="K13" i="3"/>
  <c r="K11" i="3"/>
  <c r="K10" i="3"/>
  <c r="K9" i="3"/>
  <c r="K8" i="3"/>
  <c r="K7" i="3"/>
  <c r="K6" i="3"/>
  <c r="F25" i="2" l="1"/>
  <c r="F24" i="2" l="1"/>
  <c r="F23" i="2"/>
  <c r="F22" i="2"/>
  <c r="F21" i="2"/>
  <c r="F20" i="2"/>
  <c r="F19" i="2"/>
  <c r="F18" i="2"/>
  <c r="F17" i="2"/>
  <c r="F16" i="2"/>
  <c r="F15" i="2"/>
  <c r="F14" i="2"/>
  <c r="F2" i="2" l="1"/>
  <c r="F4" i="2" l="1"/>
  <c r="F5" i="2" l="1"/>
  <c r="F7" i="2"/>
  <c r="F10" i="2"/>
  <c r="F12" i="2"/>
  <c r="F3" i="2"/>
  <c r="F6" i="2"/>
  <c r="F8" i="2"/>
  <c r="F9" i="2"/>
  <c r="F11" i="2"/>
  <c r="F13" i="2"/>
</calcChain>
</file>

<file path=xl/comments1.xml><?xml version="1.0" encoding="utf-8"?>
<comments xmlns="http://schemas.openxmlformats.org/spreadsheetml/2006/main">
  <authors>
    <author>MARQUES Gabriel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<sst xmlns="http://schemas.openxmlformats.org/spreadsheetml/2006/main" count="532" uniqueCount="374">
  <si>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</si>
  <si>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</si>
  <si>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</si>
  <si>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</si>
  <si>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</si>
  <si>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</si>
  <si>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</si>
  <si>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</si>
  <si>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</si>
  <si>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</si>
  <si>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</si>
  <si>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</si>
  <si>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</si>
  <si>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</si>
  <si>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</si>
  <si>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</si>
  <si>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</si>
  <si>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</si>
  <si>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</si>
  <si>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</si>
  <si>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</si>
  <si>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</si>
  <si>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</si>
  <si>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</si>
  <si>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</si>
  <si>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</si>
  <si>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</si>
  <si>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</si>
  <si>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</si>
  <si>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</si>
  <si>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</si>
  <si>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</si>
  <si>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</si>
  <si>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</si>
  <si>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</si>
  <si>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</si>
  <si>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</si>
  <si>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</si>
  <si>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</si>
  <si>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</si>
  <si>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</si>
  <si>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</si>
  <si>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</si>
  <si>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</si>
  <si>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</si>
  <si>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</si>
  <si>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</si>
  <si>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</si>
  <si>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</si>
  <si>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</si>
  <si>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</si>
  <si>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</si>
  <si>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</si>
  <si>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</si>
  <si>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</si>
  <si>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</si>
  <si>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</si>
  <si>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</si>
  <si>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</si>
  <si>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</si>
  <si>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</si>
  <si>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</si>
  <si>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</si>
  <si>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</si>
  <si>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</si>
  <si>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</si>
  <si>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</si>
  <si>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</si>
  <si>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</si>
  <si>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</si>
  <si>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</si>
  <si>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</si>
  <si>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</si>
  <si>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</si>
  <si>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</si>
  <si>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</si>
  <si>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</si>
  <si>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</si>
  <si>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</si>
  <si>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</si>
  <si>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</si>
  <si>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</si>
  <si>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</si>
  <si>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</si>
  <si>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</si>
  <si>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</si>
  <si>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</si>
  <si>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</si>
  <si>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</si>
  <si>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</si>
  <si>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</si>
  <si>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</si>
  <si>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</si>
  <si>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</si>
  <si>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</si>
  <si>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</si>
  <si>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</si>
  <si>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</si>
  <si>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</si>
  <si>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</si>
  <si>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</si>
  <si>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</si>
  <si>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</si>
  <si>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</si>
  <si>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</si>
  <si>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</si>
  <si>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</si>
  <si>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</si>
  <si>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</si>
  <si>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</si>
  <si>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</si>
  <si>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</si>
  <si>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</si>
  <si>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</si>
  <si>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</si>
  <si>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</si>
  <si>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</si>
  <si>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</si>
  <si>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</si>
  <si>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</si>
  <si>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</si>
  <si>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</si>
  <si>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</si>
  <si>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</si>
  <si>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</si>
  <si>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</si>
  <si>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</si>
  <si>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</si>
  <si>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</si>
  <si>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</si>
  <si>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</si>
  <si>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</si>
  <si>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</si>
  <si>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</si>
  <si>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</si>
  <si>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</si>
  <si>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</si>
  <si>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</si>
  <si>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</si>
  <si>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</si>
  <si>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</si>
  <si>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</si>
  <si>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</si>
  <si>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</si>
  <si>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</si>
  <si>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</si>
  <si>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</si>
  <si>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</si>
  <si>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</si>
  <si>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</si>
  <si>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</si>
  <si>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</si>
  <si>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</si>
  <si>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</si>
  <si>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</si>
  <si>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</si>
  <si>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</si>
  <si>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</si>
  <si>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</si>
  <si>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</si>
  <si>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</si>
  <si>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</si>
  <si>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</si>
  <si>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</si>
  <si>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</si>
  <si>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</si>
  <si>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</si>
  <si>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</si>
  <si>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</si>
  <si>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</si>
  <si>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</si>
  <si>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</si>
  <si>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</si>
  <si>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</si>
  <si>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</si>
  <si>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</si>
  <si>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</si>
  <si>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</si>
  <si>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</si>
  <si>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</si>
  <si>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</si>
  <si>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</si>
  <si>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</si>
  <si>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</si>
  <si>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</si>
  <si>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</si>
  <si>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</si>
  <si>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</si>
  <si>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</si>
  <si>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</si>
  <si>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</si>
  <si>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</si>
  <si>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</si>
  <si>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</si>
  <si>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</si>
  <si>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</si>
  <si>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</si>
  <si>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</si>
  <si>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</si>
  <si>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</si>
  <si>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</si>
  <si>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</si>
  <si>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</si>
  <si>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</si>
  <si>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</si>
  <si>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</si>
  <si>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</si>
  <si>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</si>
  <si>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</si>
  <si>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</si>
  <si>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</si>
  <si>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</si>
  <si>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</si>
  <si>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</si>
  <si>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</si>
  <si>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</si>
  <si>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</si>
  <si>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</si>
  <si>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</si>
  <si>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</si>
  <si>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</si>
  <si>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</si>
  <si>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</si>
  <si>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</si>
  <si>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</si>
  <si>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</si>
  <si>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</si>
  <si>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</si>
  <si>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</si>
  <si>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</si>
  <si>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</si>
  <si>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</si>
  <si>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</si>
  <si>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</si>
  <si>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</si>
  <si>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</si>
  <si>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</si>
  <si>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</si>
  <si>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</si>
  <si>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</si>
  <si>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</si>
  <si>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</si>
  <si>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</si>
  <si>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</si>
  <si>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</si>
  <si>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</si>
  <si>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</si>
  <si>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</si>
  <si>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</si>
  <si>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</si>
  <si>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</si>
  <si>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</si>
  <si>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</si>
  <si>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</si>
  <si>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</si>
  <si>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</si>
  <si>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</si>
  <si>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</si>
  <si>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</si>
  <si>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</si>
  <si>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</si>
  <si>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</si>
  <si>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</si>
  <si>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</si>
  <si>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</si>
  <si>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</si>
  <si>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</si>
  <si>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</si>
  <si>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</si>
  <si>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</si>
  <si>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</si>
  <si>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</si>
  <si>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</si>
  <si>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</si>
  <si>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</si>
  <si>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</si>
  <si>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</si>
  <si>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</si>
  <si>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</si>
  <si>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</si>
  <si>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</si>
  <si>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</si>
  <si>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</si>
  <si>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</si>
  <si>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</si>
  <si>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</si>
  <si>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</si>
  <si>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</si>
  <si>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</si>
  <si>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</si>
  <si>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</si>
  <si>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</si>
  <si>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</si>
  <si>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</si>
  <si>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</si>
  <si>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</si>
  <si>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</si>
  <si>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</si>
  <si>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</si>
  <si>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</si>
  <si>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</si>
  <si>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</si>
  <si>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</si>
  <si>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</si>
  <si>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</si>
  <si>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</si>
  <si>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</si>
  <si>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</si>
  <si>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</si>
  <si>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</si>
  <si>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</si>
  <si>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</si>
  <si>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</si>
  <si>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</si>
  <si>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</si>
  <si>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</si>
  <si>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</si>
  <si>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</si>
  <si>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</si>
  <si>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</si>
  <si>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</si>
  <si>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</si>
  <si>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Name</t>
  </si>
  <si>
    <t>Identifier</t>
  </si>
  <si>
    <t>Algorithm</t>
  </si>
  <si>
    <t>LB</t>
  </si>
  <si>
    <t>UB</t>
  </si>
  <si>
    <t>Tol</t>
  </si>
  <si>
    <t>Linearization factor</t>
  </si>
  <si>
    <t>Obj</t>
  </si>
  <si>
    <t>BF-Max</t>
  </si>
  <si>
    <t>MaxProfit</t>
  </si>
  <si>
    <t>BF</t>
  </si>
  <si>
    <t>GSS</t>
  </si>
  <si>
    <t>Feed Scenario</t>
  </si>
  <si>
    <t>Feed Scenario 2</t>
  </si>
  <si>
    <t>BF-Min</t>
  </si>
  <si>
    <t>MinCost</t>
  </si>
  <si>
    <t>BF-MaxP per SWG</t>
  </si>
  <si>
    <t>MaxProfitSWG</t>
  </si>
  <si>
    <t>GSS-Max</t>
  </si>
  <si>
    <t>GSS-Max(+5)</t>
  </si>
  <si>
    <t>GSS-Max(+10)</t>
  </si>
  <si>
    <t>GSS-Max(+15)</t>
  </si>
  <si>
    <t>GSS-Max(-5)</t>
  </si>
  <si>
    <t>GSS-Max(-10)</t>
  </si>
  <si>
    <t>GSS-Max(-15)</t>
  </si>
  <si>
    <t>GSS-Min</t>
  </si>
  <si>
    <t>GSS-Min(+5)</t>
  </si>
  <si>
    <t>GSS-Min(+10)</t>
  </si>
  <si>
    <t>GSS-Min(+15)</t>
  </si>
  <si>
    <t>GSS-Min(-5)</t>
  </si>
  <si>
    <t>GSS-Min(-10)</t>
  </si>
  <si>
    <t>GSS-Min(-15)</t>
  </si>
  <si>
    <t>GSS-Max(W250)</t>
  </si>
  <si>
    <t>GSS-Max(W275)</t>
  </si>
  <si>
    <t>GSS-Max(W325)</t>
  </si>
  <si>
    <t>GSS-Max(W350)</t>
  </si>
  <si>
    <t>BCS3</t>
  </si>
  <si>
    <t>BCS4</t>
  </si>
  <si>
    <t>BCS6</t>
  </si>
  <si>
    <t>BCS7</t>
  </si>
  <si>
    <t>350-3-15+</t>
  </si>
  <si>
    <t>350-7-15+</t>
  </si>
  <si>
    <t>350-3-15-</t>
  </si>
  <si>
    <t>350-7-15-</t>
  </si>
  <si>
    <t>250-3-15+</t>
  </si>
  <si>
    <t>250-7-15+</t>
  </si>
  <si>
    <t>250-3-15-</t>
  </si>
  <si>
    <t>250-7-15-</t>
  </si>
  <si>
    <t>Cost [US$/kg AF]</t>
  </si>
  <si>
    <t>Selling Price [US$]</t>
  </si>
  <si>
    <t>Max %DM</t>
  </si>
  <si>
    <t>Min %DM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</si>
</sst>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69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F25" totalsRowShown="0" dataDxfId="68">
  <autoFilter ref="A1:F25"/>
  <sortState ref="B2:F30">
    <sortCondition ref="B1:B30"/>
  </sortState>
  <tableColumns count="6">
    <tableColumn id="6" name="Feed Scenario" dataDxfId="67"/>
    <tableColumn id="1" name="ID" dataDxfId="66"/>
    <tableColumn id="2" name="Min %DM" dataDxfId="65"/>
    <tableColumn id="3" name="Max %DM" dataDxfId="64"/>
    <tableColumn id="4" name="Cost [US$/kg AF]" dataDxfId="63"/>
    <tableColumn id="5" name="Name" dataDxfId="62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cenario" displayName="Scenario" ref="A1:R35" totalsRowShown="0">
  <autoFilter ref="A1:R35"/>
  <tableColumns count="18">
    <tableColumn id="1" name="ID"/>
    <tableColumn id="18" name="Feed Scenario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 [US$]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F25"/>
  <sheetViews>
    <sheetView tabSelected="1" zoomScale="145" zoomScaleNormal="145" workbookViewId="0">
      <selection activeCell="D2" sqref="D2:D25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  <col min="6" max="7" width="9.109375" customWidth="1"/>
  </cols>
  <sheetData>
    <row r="1" spans="1:6" x14ac:dyDescent="0.3">
      <c r="A1" t="s">
        <v>334</v>
      </c>
      <c r="B1" t="s">
        <v>56</v>
      </c>
      <c r="C1" t="s">
        <v>373</v>
      </c>
      <c r="D1" t="s">
        <v>372</v>
      </c>
      <c r="E1" t="s">
        <v>370</v>
      </c>
      <c r="F1" t="s">
        <v>322</v>
      </c>
    </row>
    <row r="2" spans="1:6" x14ac:dyDescent="0.3">
      <c r="A2">
        <v>1</v>
      </c>
      <c r="B2" s="16">
        <v>34</v>
      </c>
      <c r="C2" s="17">
        <v>0</v>
      </c>
      <c r="D2" s="17">
        <v>100</v>
      </c>
      <c r="E2" s="18">
        <v>0.13888888888888887</v>
      </c>
      <c r="F2" s="17" t="str">
        <f>VLOOKUP(Tabela2[[#This Row],[ID]],FeedLib[],2,FALSE)</f>
        <v>Citrus pulp, dry</v>
      </c>
    </row>
    <row r="3" spans="1:6" x14ac:dyDescent="0.3">
      <c r="A3">
        <v>1</v>
      </c>
      <c r="B3" s="16">
        <v>45</v>
      </c>
      <c r="C3" s="17">
        <v>0</v>
      </c>
      <c r="D3" s="17">
        <v>100</v>
      </c>
      <c r="E3" s="18">
        <v>0.17676767676767677</v>
      </c>
      <c r="F3" s="17" t="str">
        <f>VLOOKUP(Tabela2[[#This Row],[ID]],FeedLib[],2,FALSE)</f>
        <v>Corn grain</v>
      </c>
    </row>
    <row r="4" spans="1:6" x14ac:dyDescent="0.3">
      <c r="A4">
        <v>1</v>
      </c>
      <c r="B4" s="16">
        <v>50</v>
      </c>
      <c r="C4" s="17">
        <v>0</v>
      </c>
      <c r="D4" s="17">
        <v>100</v>
      </c>
      <c r="E4" s="18">
        <v>0.19</v>
      </c>
      <c r="F4" s="19" t="str">
        <f>VLOOKUP(Tabela2[[#This Row],[ID]],FeedLib[],2,FALSE)</f>
        <v>Corn silage</v>
      </c>
    </row>
    <row r="5" spans="1:6" x14ac:dyDescent="0.3">
      <c r="A5">
        <v>1</v>
      </c>
      <c r="B5" s="17">
        <v>58</v>
      </c>
      <c r="C5" s="17">
        <v>0</v>
      </c>
      <c r="D5" s="17">
        <v>100</v>
      </c>
      <c r="E5" s="18">
        <v>0.33333333333333337</v>
      </c>
      <c r="F5" s="17" t="str">
        <f>VLOOKUP(Tabela2[[#This Row],[ID]],FeedLib[],2,FALSE)</f>
        <v>Cottonseed meal</v>
      </c>
    </row>
    <row r="6" spans="1:6" x14ac:dyDescent="0.3">
      <c r="A6">
        <v>1</v>
      </c>
      <c r="B6" s="17">
        <v>59</v>
      </c>
      <c r="C6" s="17">
        <v>0</v>
      </c>
      <c r="D6" s="17">
        <v>100</v>
      </c>
      <c r="E6" s="18">
        <v>0.14000000000000001</v>
      </c>
      <c r="F6" s="17" t="str">
        <f>VLOOKUP(Tabela2[[#This Row],[ID]],FeedLib[],2,FALSE)</f>
        <v>Cottonseed whole</v>
      </c>
    </row>
    <row r="7" spans="1:6" x14ac:dyDescent="0.3">
      <c r="A7">
        <v>1</v>
      </c>
      <c r="B7" s="17">
        <v>60</v>
      </c>
      <c r="C7" s="17">
        <v>0</v>
      </c>
      <c r="D7" s="17">
        <v>100</v>
      </c>
      <c r="E7" s="18">
        <v>0.08</v>
      </c>
      <c r="F7" s="17" t="str">
        <f>VLOOKUP(Tabela2[[#This Row],[ID]],FeedLib[],2,FALSE)</f>
        <v>Distillers grain plus soluble, dry</v>
      </c>
    </row>
    <row r="8" spans="1:6" x14ac:dyDescent="0.3">
      <c r="A8">
        <v>1</v>
      </c>
      <c r="B8" s="17">
        <v>79</v>
      </c>
      <c r="C8" s="17">
        <v>0</v>
      </c>
      <c r="D8" s="17">
        <v>100</v>
      </c>
      <c r="E8" s="18">
        <v>0.14000000000000001</v>
      </c>
      <c r="F8" s="17" t="str">
        <f>VLOOKUP(Tabela2[[#This Row],[ID]],FeedLib[],2,FALSE)</f>
        <v>Grain sorghum grain</v>
      </c>
    </row>
    <row r="9" spans="1:6" x14ac:dyDescent="0.3">
      <c r="A9">
        <v>1</v>
      </c>
      <c r="B9" s="17">
        <v>133</v>
      </c>
      <c r="C9" s="17">
        <v>0</v>
      </c>
      <c r="D9" s="17">
        <v>100</v>
      </c>
      <c r="E9" s="18">
        <v>0.16414141414141412</v>
      </c>
      <c r="F9" s="17" t="str">
        <f>VLOOKUP(Tabela2[[#This Row],[ID]],FeedLib[],2,FALSE)</f>
        <v>Soybean hulls</v>
      </c>
    </row>
    <row r="10" spans="1:6" x14ac:dyDescent="0.3">
      <c r="A10">
        <v>1</v>
      </c>
      <c r="B10" s="17">
        <v>134</v>
      </c>
      <c r="C10" s="17">
        <v>0</v>
      </c>
      <c r="D10" s="17">
        <v>100</v>
      </c>
      <c r="E10" s="18">
        <v>0.19696969696969696</v>
      </c>
      <c r="F10" s="17" t="str">
        <f>VLOOKUP(Tabela2[[#This Row],[ID]],FeedLib[],2,FALSE)</f>
        <v>Soybean meal high CP</v>
      </c>
    </row>
    <row r="11" spans="1:6" x14ac:dyDescent="0.3">
      <c r="A11">
        <v>1</v>
      </c>
      <c r="B11" s="17">
        <v>148</v>
      </c>
      <c r="C11" s="17">
        <v>0</v>
      </c>
      <c r="D11" s="17">
        <v>100</v>
      </c>
      <c r="E11" s="18">
        <v>8.8383838383838384E-2</v>
      </c>
      <c r="F11" s="17" t="str">
        <f>VLOOKUP(Tabela2[[#This Row],[ID]],FeedLib[],2,FALSE)</f>
        <v>Sugarcane silage</v>
      </c>
    </row>
    <row r="12" spans="1:6" x14ac:dyDescent="0.3">
      <c r="A12">
        <v>1</v>
      </c>
      <c r="B12" s="17">
        <v>166</v>
      </c>
      <c r="C12" s="17">
        <v>0</v>
      </c>
      <c r="D12" s="17">
        <v>100</v>
      </c>
      <c r="E12" s="18">
        <v>0.15151515151515152</v>
      </c>
      <c r="F12" s="17" t="str">
        <f>VLOOKUP(Tabela2[[#This Row],[ID]],FeedLib[],2,FALSE)</f>
        <v>Wheat middlings</v>
      </c>
    </row>
    <row r="13" spans="1:6" x14ac:dyDescent="0.3">
      <c r="A13">
        <v>1</v>
      </c>
      <c r="B13" s="16">
        <v>845</v>
      </c>
      <c r="C13" s="17">
        <v>0</v>
      </c>
      <c r="D13" s="17">
        <v>100</v>
      </c>
      <c r="E13" s="18">
        <v>0.40404040404040409</v>
      </c>
      <c r="F13" s="17" t="str">
        <f>VLOOKUP(Tabela2[[#This Row],[ID]],FeedLib[],2,FALSE)</f>
        <v>Urea</v>
      </c>
    </row>
    <row r="14" spans="1:6" x14ac:dyDescent="0.3">
      <c r="A14">
        <v>2</v>
      </c>
      <c r="B14" s="16">
        <v>34</v>
      </c>
      <c r="C14" s="17">
        <v>0</v>
      </c>
      <c r="D14" s="17">
        <v>100</v>
      </c>
      <c r="E14" s="18">
        <v>0.19</v>
      </c>
      <c r="F14" s="17" t="str">
        <f>VLOOKUP(Tabela2[[#This Row],[ID]],FeedLib[],2,FALSE)</f>
        <v>Citrus pulp, dry</v>
      </c>
    </row>
    <row r="15" spans="1:6" x14ac:dyDescent="0.3">
      <c r="A15">
        <v>2</v>
      </c>
      <c r="B15" s="16">
        <v>45</v>
      </c>
      <c r="C15" s="17">
        <v>0</v>
      </c>
      <c r="D15" s="17">
        <v>100</v>
      </c>
      <c r="E15" s="18">
        <v>0.15</v>
      </c>
      <c r="F15" s="17" t="str">
        <f>VLOOKUP(Tabela2[[#This Row],[ID]],FeedLib[],2,FALSE)</f>
        <v>Corn grain</v>
      </c>
    </row>
    <row r="16" spans="1:6" x14ac:dyDescent="0.3">
      <c r="A16">
        <v>2</v>
      </c>
      <c r="B16" s="16">
        <v>50</v>
      </c>
      <c r="C16" s="17">
        <v>0</v>
      </c>
      <c r="D16" s="17">
        <v>100</v>
      </c>
      <c r="E16" s="18">
        <v>0.19</v>
      </c>
      <c r="F16" s="19" t="str">
        <f>VLOOKUP(Tabela2[[#This Row],[ID]],FeedLib[],2,FALSE)</f>
        <v>Corn silage</v>
      </c>
    </row>
    <row r="17" spans="1:6" x14ac:dyDescent="0.3">
      <c r="A17">
        <v>2</v>
      </c>
      <c r="B17" s="17">
        <v>58</v>
      </c>
      <c r="C17" s="17">
        <v>0</v>
      </c>
      <c r="D17" s="17">
        <v>100</v>
      </c>
      <c r="E17" s="18">
        <v>0.33333333333333337</v>
      </c>
      <c r="F17" s="17" t="str">
        <f>VLOOKUP(Tabela2[[#This Row],[ID]],FeedLib[],2,FALSE)</f>
        <v>Cottonseed meal</v>
      </c>
    </row>
    <row r="18" spans="1:6" x14ac:dyDescent="0.3">
      <c r="A18">
        <v>2</v>
      </c>
      <c r="B18" s="17">
        <v>59</v>
      </c>
      <c r="C18" s="17">
        <v>0</v>
      </c>
      <c r="D18" s="17">
        <v>100</v>
      </c>
      <c r="E18" s="18">
        <v>0.14000000000000001</v>
      </c>
      <c r="F18" s="17" t="str">
        <f>VLOOKUP(Tabela2[[#This Row],[ID]],FeedLib[],2,FALSE)</f>
        <v>Cottonseed whole</v>
      </c>
    </row>
    <row r="19" spans="1:6" x14ac:dyDescent="0.3">
      <c r="A19">
        <v>2</v>
      </c>
      <c r="B19" s="17">
        <v>60</v>
      </c>
      <c r="C19" s="17">
        <v>0</v>
      </c>
      <c r="D19" s="17">
        <v>100</v>
      </c>
      <c r="E19" s="18">
        <v>0.08</v>
      </c>
      <c r="F19" s="17" t="str">
        <f>VLOOKUP(Tabela2[[#This Row],[ID]],FeedLib[],2,FALSE)</f>
        <v>Distillers grain plus soluble, dry</v>
      </c>
    </row>
    <row r="20" spans="1:6" x14ac:dyDescent="0.3">
      <c r="A20">
        <v>2</v>
      </c>
      <c r="B20" s="17">
        <v>79</v>
      </c>
      <c r="C20" s="17">
        <v>0</v>
      </c>
      <c r="D20" s="17">
        <v>100</v>
      </c>
      <c r="E20" s="18">
        <v>0.14000000000000001</v>
      </c>
      <c r="F20" s="17" t="str">
        <f>VLOOKUP(Tabela2[[#This Row],[ID]],FeedLib[],2,FALSE)</f>
        <v>Grain sorghum grain</v>
      </c>
    </row>
    <row r="21" spans="1:6" x14ac:dyDescent="0.3">
      <c r="A21">
        <v>2</v>
      </c>
      <c r="B21" s="17">
        <v>133</v>
      </c>
      <c r="C21" s="17">
        <v>0</v>
      </c>
      <c r="D21" s="17">
        <v>100</v>
      </c>
      <c r="E21" s="18">
        <v>0.16414141414141412</v>
      </c>
      <c r="F21" s="17" t="str">
        <f>VLOOKUP(Tabela2[[#This Row],[ID]],FeedLib[],2,FALSE)</f>
        <v>Soybean hulls</v>
      </c>
    </row>
    <row r="22" spans="1:6" x14ac:dyDescent="0.3">
      <c r="A22">
        <v>2</v>
      </c>
      <c r="B22" s="17">
        <v>134</v>
      </c>
      <c r="C22" s="17">
        <v>0</v>
      </c>
      <c r="D22" s="17">
        <v>100</v>
      </c>
      <c r="E22" s="18">
        <v>0.19696969696969696</v>
      </c>
      <c r="F22" s="17" t="str">
        <f>VLOOKUP(Tabela2[[#This Row],[ID]],FeedLib[],2,FALSE)</f>
        <v>Soybean meal high CP</v>
      </c>
    </row>
    <row r="23" spans="1:6" x14ac:dyDescent="0.3">
      <c r="A23">
        <v>2</v>
      </c>
      <c r="B23" s="17">
        <v>148</v>
      </c>
      <c r="C23" s="17">
        <v>0</v>
      </c>
      <c r="D23" s="17">
        <v>100</v>
      </c>
      <c r="E23" s="18">
        <v>0.15151515151515152</v>
      </c>
      <c r="F23" s="17" t="str">
        <f>VLOOKUP(Tabela2[[#This Row],[ID]],FeedLib[],2,FALSE)</f>
        <v>Sugarcane silage</v>
      </c>
    </row>
    <row r="24" spans="1:6" x14ac:dyDescent="0.3">
      <c r="A24">
        <v>2</v>
      </c>
      <c r="B24" s="17">
        <v>166</v>
      </c>
      <c r="C24" s="17">
        <v>0</v>
      </c>
      <c r="D24" s="17">
        <v>100</v>
      </c>
      <c r="E24" s="18">
        <v>0.40404040404040409</v>
      </c>
      <c r="F24" s="17" t="str">
        <f>VLOOKUP(Tabela2[[#This Row],[ID]],FeedLib[],2,FALSE)</f>
        <v>Wheat middlings</v>
      </c>
    </row>
    <row r="25" spans="1:6" x14ac:dyDescent="0.3">
      <c r="A25" s="17">
        <v>2</v>
      </c>
      <c r="B25" s="16">
        <v>845</v>
      </c>
      <c r="C25" s="17">
        <v>0</v>
      </c>
      <c r="D25" s="17">
        <v>100</v>
      </c>
      <c r="E25" s="18">
        <v>0.5</v>
      </c>
      <c r="F25" s="19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R35"/>
  <sheetViews>
    <sheetView zoomScale="115" zoomScaleNormal="115" workbookViewId="0">
      <selection activeCell="L12" sqref="L12"/>
    </sheetView>
  </sheetViews>
  <sheetFormatPr defaultRowHeight="14.4" x14ac:dyDescent="0.3"/>
  <cols>
    <col min="1" max="1" width="8.5546875" bestFit="1" customWidth="1"/>
    <col min="2" max="2" width="8.5546875" customWidth="1"/>
    <col min="3" max="3" width="8.44140625" customWidth="1"/>
    <col min="4" max="4" width="7.33203125" customWidth="1"/>
    <col min="5" max="5" width="6.44140625" customWidth="1"/>
    <col min="6" max="6" width="5.33203125" customWidth="1"/>
    <col min="7" max="7" width="6.44140625" bestFit="1" customWidth="1"/>
    <col min="8" max="8" width="6.33203125" customWidth="1"/>
    <col min="9" max="9" width="5.6640625" bestFit="1" customWidth="1"/>
    <col min="10" max="11" width="14.109375" bestFit="1" customWidth="1"/>
    <col min="12" max="12" width="20.5546875" bestFit="1" customWidth="1"/>
    <col min="13" max="13" width="12" customWidth="1"/>
    <col min="14" max="14" width="11.5546875" customWidth="1"/>
    <col min="19" max="19" width="9.109375" customWidth="1"/>
  </cols>
  <sheetData>
    <row r="1" spans="1:18" x14ac:dyDescent="0.3">
      <c r="A1" t="s">
        <v>56</v>
      </c>
      <c r="B1" t="s">
        <v>334</v>
      </c>
      <c r="C1" t="s">
        <v>313</v>
      </c>
      <c r="D1" t="s">
        <v>314</v>
      </c>
      <c r="E1" t="s">
        <v>315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371</v>
      </c>
      <c r="L1" t="s">
        <v>328</v>
      </c>
      <c r="M1" t="s">
        <v>324</v>
      </c>
      <c r="N1" t="s">
        <v>323</v>
      </c>
      <c r="O1" t="s">
        <v>325</v>
      </c>
      <c r="P1" t="s">
        <v>326</v>
      </c>
      <c r="Q1" t="s">
        <v>327</v>
      </c>
      <c r="R1" t="s">
        <v>329</v>
      </c>
    </row>
    <row r="2" spans="1:18" x14ac:dyDescent="0.3">
      <c r="A2">
        <v>1</v>
      </c>
      <c r="B2">
        <v>1</v>
      </c>
      <c r="C2" t="s">
        <v>316</v>
      </c>
      <c r="D2">
        <v>300</v>
      </c>
      <c r="E2">
        <v>5</v>
      </c>
      <c r="F2">
        <v>1</v>
      </c>
      <c r="G2">
        <v>1</v>
      </c>
      <c r="H2">
        <v>1</v>
      </c>
      <c r="I2">
        <v>0</v>
      </c>
      <c r="J2">
        <v>6.2</v>
      </c>
      <c r="K2">
        <v>1.44</v>
      </c>
      <c r="L2">
        <v>0.87</v>
      </c>
      <c r="M2" t="s">
        <v>332</v>
      </c>
      <c r="N2" t="s">
        <v>336</v>
      </c>
      <c r="O2">
        <v>0.8</v>
      </c>
      <c r="P2">
        <v>3</v>
      </c>
      <c r="Q2">
        <v>0.01</v>
      </c>
      <c r="R2" t="s">
        <v>337</v>
      </c>
    </row>
    <row r="3" spans="1:18" x14ac:dyDescent="0.3">
      <c r="A3">
        <v>2</v>
      </c>
      <c r="B3">
        <v>1</v>
      </c>
      <c r="C3" t="s">
        <v>316</v>
      </c>
      <c r="D3">
        <v>300</v>
      </c>
      <c r="E3">
        <v>5</v>
      </c>
      <c r="F3">
        <v>1</v>
      </c>
      <c r="G3">
        <v>1</v>
      </c>
      <c r="H3">
        <v>1</v>
      </c>
      <c r="I3">
        <v>0</v>
      </c>
      <c r="J3">
        <v>6.2</v>
      </c>
      <c r="K3">
        <v>1.44</v>
      </c>
      <c r="L3">
        <v>0.87</v>
      </c>
      <c r="M3" t="s">
        <v>332</v>
      </c>
      <c r="N3" t="s">
        <v>330</v>
      </c>
      <c r="O3">
        <v>0.8</v>
      </c>
      <c r="P3">
        <v>3</v>
      </c>
      <c r="Q3">
        <v>0.01</v>
      </c>
      <c r="R3" t="s">
        <v>331</v>
      </c>
    </row>
    <row r="4" spans="1:18" x14ac:dyDescent="0.3">
      <c r="A4">
        <v>3</v>
      </c>
      <c r="B4">
        <v>1</v>
      </c>
      <c r="C4" t="s">
        <v>316</v>
      </c>
      <c r="D4">
        <v>300</v>
      </c>
      <c r="E4">
        <v>5</v>
      </c>
      <c r="F4">
        <v>1</v>
      </c>
      <c r="G4">
        <v>1</v>
      </c>
      <c r="H4">
        <v>1</v>
      </c>
      <c r="I4">
        <v>0</v>
      </c>
      <c r="J4">
        <v>6.2</v>
      </c>
      <c r="K4">
        <v>1.44</v>
      </c>
      <c r="L4">
        <v>0.87</v>
      </c>
      <c r="M4" t="s">
        <v>332</v>
      </c>
      <c r="N4" t="s">
        <v>338</v>
      </c>
      <c r="O4">
        <v>0.8</v>
      </c>
      <c r="P4">
        <v>3</v>
      </c>
      <c r="Q4">
        <v>0.01</v>
      </c>
      <c r="R4" t="s">
        <v>339</v>
      </c>
    </row>
    <row r="5" spans="1:18" x14ac:dyDescent="0.3">
      <c r="A5">
        <v>4</v>
      </c>
      <c r="B5">
        <v>1</v>
      </c>
      <c r="C5" t="s">
        <v>316</v>
      </c>
      <c r="D5">
        <v>300</v>
      </c>
      <c r="E5">
        <v>5</v>
      </c>
      <c r="F5">
        <v>1</v>
      </c>
      <c r="G5">
        <v>1</v>
      </c>
      <c r="H5">
        <v>1</v>
      </c>
      <c r="I5">
        <v>0</v>
      </c>
      <c r="J5">
        <v>6.2</v>
      </c>
      <c r="K5">
        <v>1.44</v>
      </c>
      <c r="L5">
        <v>0.87</v>
      </c>
      <c r="M5" t="s">
        <v>333</v>
      </c>
      <c r="N5" t="s">
        <v>340</v>
      </c>
      <c r="O5">
        <v>0.8</v>
      </c>
      <c r="P5">
        <v>3</v>
      </c>
      <c r="Q5">
        <v>0.01</v>
      </c>
      <c r="R5" t="s">
        <v>331</v>
      </c>
    </row>
    <row r="6" spans="1:18" x14ac:dyDescent="0.3">
      <c r="A6">
        <v>5</v>
      </c>
      <c r="B6">
        <v>1</v>
      </c>
      <c r="C6" t="s">
        <v>316</v>
      </c>
      <c r="D6">
        <v>300</v>
      </c>
      <c r="E6">
        <v>5</v>
      </c>
      <c r="F6">
        <v>1</v>
      </c>
      <c r="G6">
        <v>1</v>
      </c>
      <c r="H6">
        <v>1</v>
      </c>
      <c r="I6">
        <v>0</v>
      </c>
      <c r="J6">
        <v>6.2</v>
      </c>
      <c r="K6">
        <f>K5*1.05</f>
        <v>1.512</v>
      </c>
      <c r="L6">
        <v>0.87</v>
      </c>
      <c r="M6" t="s">
        <v>333</v>
      </c>
      <c r="N6" t="s">
        <v>341</v>
      </c>
      <c r="O6">
        <v>0.8</v>
      </c>
      <c r="P6">
        <v>3</v>
      </c>
      <c r="Q6">
        <v>0.01</v>
      </c>
      <c r="R6" t="s">
        <v>331</v>
      </c>
    </row>
    <row r="7" spans="1:18" x14ac:dyDescent="0.3">
      <c r="A7">
        <v>6</v>
      </c>
      <c r="B7">
        <v>1</v>
      </c>
      <c r="C7" t="s">
        <v>316</v>
      </c>
      <c r="D7">
        <v>300</v>
      </c>
      <c r="E7">
        <v>5</v>
      </c>
      <c r="F7">
        <v>1</v>
      </c>
      <c r="G7">
        <v>1</v>
      </c>
      <c r="H7">
        <v>1</v>
      </c>
      <c r="I7">
        <v>0</v>
      </c>
      <c r="J7">
        <v>6.2</v>
      </c>
      <c r="K7">
        <f>K5*1.1</f>
        <v>1.5840000000000001</v>
      </c>
      <c r="L7">
        <v>0.87</v>
      </c>
      <c r="M7" t="s">
        <v>333</v>
      </c>
      <c r="N7" t="s">
        <v>342</v>
      </c>
      <c r="O7">
        <v>0.8</v>
      </c>
      <c r="P7">
        <v>3</v>
      </c>
      <c r="Q7">
        <v>0.01</v>
      </c>
      <c r="R7" t="s">
        <v>331</v>
      </c>
    </row>
    <row r="8" spans="1:18" x14ac:dyDescent="0.3">
      <c r="A8">
        <v>7</v>
      </c>
      <c r="B8">
        <v>1</v>
      </c>
      <c r="C8" t="s">
        <v>316</v>
      </c>
      <c r="D8">
        <v>300</v>
      </c>
      <c r="E8">
        <v>5</v>
      </c>
      <c r="F8">
        <v>1</v>
      </c>
      <c r="G8">
        <v>1</v>
      </c>
      <c r="H8">
        <v>1</v>
      </c>
      <c r="I8">
        <v>0</v>
      </c>
      <c r="J8">
        <v>6.2</v>
      </c>
      <c r="K8">
        <f>K5*1.15</f>
        <v>1.6559999999999999</v>
      </c>
      <c r="L8">
        <v>0.87</v>
      </c>
      <c r="M8" t="s">
        <v>333</v>
      </c>
      <c r="N8" t="s">
        <v>343</v>
      </c>
      <c r="O8">
        <v>0.8</v>
      </c>
      <c r="P8">
        <v>3</v>
      </c>
      <c r="Q8">
        <v>0.01</v>
      </c>
      <c r="R8" t="s">
        <v>331</v>
      </c>
    </row>
    <row r="9" spans="1:18" x14ac:dyDescent="0.3">
      <c r="A9">
        <v>8</v>
      </c>
      <c r="B9">
        <v>1</v>
      </c>
      <c r="C9" t="s">
        <v>316</v>
      </c>
      <c r="D9">
        <v>300</v>
      </c>
      <c r="E9">
        <v>5</v>
      </c>
      <c r="F9">
        <v>1</v>
      </c>
      <c r="G9">
        <v>1</v>
      </c>
      <c r="H9">
        <v>1</v>
      </c>
      <c r="I9">
        <v>0</v>
      </c>
      <c r="J9">
        <v>6.2</v>
      </c>
      <c r="K9">
        <f>K5*0.95</f>
        <v>1.3679999999999999</v>
      </c>
      <c r="L9">
        <v>0.87</v>
      </c>
      <c r="M9" t="s">
        <v>333</v>
      </c>
      <c r="N9" t="s">
        <v>344</v>
      </c>
      <c r="O9">
        <v>0.8</v>
      </c>
      <c r="P9">
        <v>3</v>
      </c>
      <c r="Q9">
        <v>0.01</v>
      </c>
      <c r="R9" t="s">
        <v>331</v>
      </c>
    </row>
    <row r="10" spans="1:18" x14ac:dyDescent="0.3">
      <c r="A10">
        <v>9</v>
      </c>
      <c r="B10">
        <v>1</v>
      </c>
      <c r="C10" t="s">
        <v>316</v>
      </c>
      <c r="D10">
        <v>300</v>
      </c>
      <c r="E10">
        <v>5</v>
      </c>
      <c r="F10">
        <v>1</v>
      </c>
      <c r="G10">
        <v>1</v>
      </c>
      <c r="H10">
        <v>1</v>
      </c>
      <c r="I10">
        <v>0</v>
      </c>
      <c r="J10">
        <v>6.2</v>
      </c>
      <c r="K10">
        <f>K5*0.9</f>
        <v>1.296</v>
      </c>
      <c r="L10">
        <v>0.87</v>
      </c>
      <c r="M10" t="s">
        <v>333</v>
      </c>
      <c r="N10" t="s">
        <v>345</v>
      </c>
      <c r="O10">
        <v>0.8</v>
      </c>
      <c r="P10">
        <v>3</v>
      </c>
      <c r="Q10">
        <v>0.01</v>
      </c>
      <c r="R10" t="s">
        <v>331</v>
      </c>
    </row>
    <row r="11" spans="1:18" x14ac:dyDescent="0.3">
      <c r="A11">
        <v>10</v>
      </c>
      <c r="B11">
        <v>1</v>
      </c>
      <c r="C11" t="s">
        <v>316</v>
      </c>
      <c r="D11">
        <v>300</v>
      </c>
      <c r="E11">
        <v>5</v>
      </c>
      <c r="F11">
        <v>1</v>
      </c>
      <c r="G11">
        <v>1</v>
      </c>
      <c r="H11">
        <v>1</v>
      </c>
      <c r="I11">
        <v>0</v>
      </c>
      <c r="J11">
        <v>6.2</v>
      </c>
      <c r="K11">
        <f>K5*0.85</f>
        <v>1.224</v>
      </c>
      <c r="L11">
        <v>0.87</v>
      </c>
      <c r="M11" t="s">
        <v>333</v>
      </c>
      <c r="N11" t="s">
        <v>346</v>
      </c>
      <c r="O11">
        <v>0.8</v>
      </c>
      <c r="P11">
        <v>3</v>
      </c>
      <c r="Q11">
        <v>0.01</v>
      </c>
      <c r="R11" t="s">
        <v>331</v>
      </c>
    </row>
    <row r="12" spans="1:18" x14ac:dyDescent="0.3">
      <c r="A12">
        <v>11</v>
      </c>
      <c r="B12">
        <v>1</v>
      </c>
      <c r="C12" t="s">
        <v>316</v>
      </c>
      <c r="D12">
        <v>300</v>
      </c>
      <c r="E12">
        <v>5</v>
      </c>
      <c r="F12">
        <v>1</v>
      </c>
      <c r="G12">
        <v>1</v>
      </c>
      <c r="H12">
        <v>1</v>
      </c>
      <c r="I12">
        <v>0</v>
      </c>
      <c r="J12">
        <v>6.2</v>
      </c>
      <c r="K12">
        <v>1.44</v>
      </c>
      <c r="L12">
        <v>0.87</v>
      </c>
      <c r="M12" t="s">
        <v>333</v>
      </c>
      <c r="N12" t="s">
        <v>347</v>
      </c>
      <c r="O12">
        <v>0.8</v>
      </c>
      <c r="P12">
        <v>3</v>
      </c>
      <c r="Q12">
        <v>0.01</v>
      </c>
      <c r="R12" t="s">
        <v>337</v>
      </c>
    </row>
    <row r="13" spans="1:18" x14ac:dyDescent="0.3">
      <c r="A13">
        <v>12</v>
      </c>
      <c r="B13">
        <v>1</v>
      </c>
      <c r="C13" t="s">
        <v>316</v>
      </c>
      <c r="D13">
        <v>300</v>
      </c>
      <c r="E13">
        <v>5</v>
      </c>
      <c r="F13">
        <v>1</v>
      </c>
      <c r="G13">
        <v>1</v>
      </c>
      <c r="H13">
        <v>1</v>
      </c>
      <c r="I13">
        <v>0</v>
      </c>
      <c r="J13">
        <v>6.2</v>
      </c>
      <c r="K13">
        <f>K12*1.05</f>
        <v>1.512</v>
      </c>
      <c r="L13">
        <v>0.87</v>
      </c>
      <c r="M13" t="s">
        <v>333</v>
      </c>
      <c r="N13" t="s">
        <v>348</v>
      </c>
      <c r="O13">
        <v>0.8</v>
      </c>
      <c r="P13">
        <v>3</v>
      </c>
      <c r="Q13">
        <v>0.01</v>
      </c>
      <c r="R13" t="s">
        <v>337</v>
      </c>
    </row>
    <row r="14" spans="1:18" x14ac:dyDescent="0.3">
      <c r="A14">
        <v>13</v>
      </c>
      <c r="B14">
        <v>1</v>
      </c>
      <c r="C14" t="s">
        <v>316</v>
      </c>
      <c r="D14">
        <v>300</v>
      </c>
      <c r="E14">
        <v>5</v>
      </c>
      <c r="F14">
        <v>1</v>
      </c>
      <c r="G14">
        <v>1</v>
      </c>
      <c r="H14">
        <v>1</v>
      </c>
      <c r="I14">
        <v>0</v>
      </c>
      <c r="J14">
        <v>6.2</v>
      </c>
      <c r="K14">
        <f>K12*1.1</f>
        <v>1.5840000000000001</v>
      </c>
      <c r="L14">
        <v>0.87</v>
      </c>
      <c r="M14" t="s">
        <v>333</v>
      </c>
      <c r="N14" t="s">
        <v>349</v>
      </c>
      <c r="O14">
        <v>0.8</v>
      </c>
      <c r="P14">
        <v>3</v>
      </c>
      <c r="Q14">
        <v>0.01</v>
      </c>
      <c r="R14" t="s">
        <v>337</v>
      </c>
    </row>
    <row r="15" spans="1:18" x14ac:dyDescent="0.3">
      <c r="A15">
        <v>14</v>
      </c>
      <c r="B15">
        <v>1</v>
      </c>
      <c r="C15" t="s">
        <v>316</v>
      </c>
      <c r="D15">
        <v>300</v>
      </c>
      <c r="E15">
        <v>5</v>
      </c>
      <c r="F15">
        <v>1</v>
      </c>
      <c r="G15">
        <v>1</v>
      </c>
      <c r="H15">
        <v>1</v>
      </c>
      <c r="I15">
        <v>0</v>
      </c>
      <c r="J15">
        <v>6.2</v>
      </c>
      <c r="K15">
        <f>K12*1.15</f>
        <v>1.6559999999999999</v>
      </c>
      <c r="L15">
        <v>0.87</v>
      </c>
      <c r="M15" t="s">
        <v>333</v>
      </c>
      <c r="N15" t="s">
        <v>350</v>
      </c>
      <c r="O15">
        <v>0.8</v>
      </c>
      <c r="P15">
        <v>3</v>
      </c>
      <c r="Q15">
        <v>0.01</v>
      </c>
      <c r="R15" t="s">
        <v>337</v>
      </c>
    </row>
    <row r="16" spans="1:18" x14ac:dyDescent="0.3">
      <c r="A16">
        <v>15</v>
      </c>
      <c r="B16">
        <v>1</v>
      </c>
      <c r="C16" t="s">
        <v>316</v>
      </c>
      <c r="D16">
        <v>300</v>
      </c>
      <c r="E16">
        <v>5</v>
      </c>
      <c r="F16">
        <v>1</v>
      </c>
      <c r="G16">
        <v>1</v>
      </c>
      <c r="H16">
        <v>1</v>
      </c>
      <c r="I16">
        <v>0</v>
      </c>
      <c r="J16">
        <v>6.2</v>
      </c>
      <c r="K16">
        <f>K12*0.95</f>
        <v>1.3679999999999999</v>
      </c>
      <c r="L16">
        <v>0.87</v>
      </c>
      <c r="M16" t="s">
        <v>333</v>
      </c>
      <c r="N16" t="s">
        <v>351</v>
      </c>
      <c r="O16">
        <v>0.8</v>
      </c>
      <c r="P16">
        <v>3</v>
      </c>
      <c r="Q16">
        <v>0.01</v>
      </c>
      <c r="R16" t="s">
        <v>337</v>
      </c>
    </row>
    <row r="17" spans="1:18" x14ac:dyDescent="0.3">
      <c r="A17">
        <v>16</v>
      </c>
      <c r="B17">
        <v>1</v>
      </c>
      <c r="C17" t="s">
        <v>316</v>
      </c>
      <c r="D17">
        <v>300</v>
      </c>
      <c r="E17">
        <v>5</v>
      </c>
      <c r="F17">
        <v>1</v>
      </c>
      <c r="G17">
        <v>1</v>
      </c>
      <c r="H17">
        <v>1</v>
      </c>
      <c r="I17">
        <v>0</v>
      </c>
      <c r="J17">
        <v>6.2</v>
      </c>
      <c r="K17">
        <f>K12*0.9</f>
        <v>1.296</v>
      </c>
      <c r="L17">
        <v>0.87</v>
      </c>
      <c r="M17" t="s">
        <v>333</v>
      </c>
      <c r="N17" t="s">
        <v>352</v>
      </c>
      <c r="O17">
        <v>0.8</v>
      </c>
      <c r="P17">
        <v>3</v>
      </c>
      <c r="Q17">
        <v>0.01</v>
      </c>
      <c r="R17" t="s">
        <v>337</v>
      </c>
    </row>
    <row r="18" spans="1:18" x14ac:dyDescent="0.3">
      <c r="A18">
        <v>17</v>
      </c>
      <c r="B18">
        <v>1</v>
      </c>
      <c r="C18" t="s">
        <v>316</v>
      </c>
      <c r="D18">
        <v>300</v>
      </c>
      <c r="E18">
        <v>5</v>
      </c>
      <c r="F18">
        <v>1</v>
      </c>
      <c r="G18">
        <v>1</v>
      </c>
      <c r="H18">
        <v>1</v>
      </c>
      <c r="I18">
        <v>0</v>
      </c>
      <c r="J18">
        <v>6.2</v>
      </c>
      <c r="K18">
        <f>K12*0.85</f>
        <v>1.224</v>
      </c>
      <c r="L18">
        <v>0.87</v>
      </c>
      <c r="M18" t="s">
        <v>333</v>
      </c>
      <c r="N18" t="s">
        <v>353</v>
      </c>
      <c r="O18">
        <v>0.8</v>
      </c>
      <c r="P18">
        <v>3</v>
      </c>
      <c r="Q18">
        <v>0.01</v>
      </c>
      <c r="R18" t="s">
        <v>337</v>
      </c>
    </row>
    <row r="19" spans="1:18" x14ac:dyDescent="0.3">
      <c r="A19">
        <v>18</v>
      </c>
      <c r="B19">
        <v>1</v>
      </c>
      <c r="C19" t="s">
        <v>316</v>
      </c>
      <c r="D19">
        <v>250</v>
      </c>
      <c r="E19">
        <v>5</v>
      </c>
      <c r="F19">
        <v>1</v>
      </c>
      <c r="G19">
        <v>1</v>
      </c>
      <c r="H19">
        <v>1</v>
      </c>
      <c r="I19">
        <v>0</v>
      </c>
      <c r="J19">
        <v>6.2</v>
      </c>
      <c r="K19">
        <v>1.44</v>
      </c>
      <c r="L19">
        <v>0.87</v>
      </c>
      <c r="M19" t="s">
        <v>333</v>
      </c>
      <c r="N19" t="s">
        <v>354</v>
      </c>
      <c r="O19">
        <v>0.8</v>
      </c>
      <c r="P19">
        <v>3</v>
      </c>
      <c r="Q19">
        <v>0.01</v>
      </c>
      <c r="R19" t="s">
        <v>331</v>
      </c>
    </row>
    <row r="20" spans="1:18" x14ac:dyDescent="0.3">
      <c r="A20">
        <v>19</v>
      </c>
      <c r="B20">
        <v>1</v>
      </c>
      <c r="C20" t="s">
        <v>316</v>
      </c>
      <c r="D20">
        <v>275</v>
      </c>
      <c r="E20">
        <v>5</v>
      </c>
      <c r="F20">
        <v>1</v>
      </c>
      <c r="G20">
        <v>1</v>
      </c>
      <c r="H20">
        <v>1</v>
      </c>
      <c r="I20">
        <v>0</v>
      </c>
      <c r="J20">
        <v>6.2</v>
      </c>
      <c r="K20">
        <v>1.44</v>
      </c>
      <c r="L20">
        <v>0.87</v>
      </c>
      <c r="M20" t="s">
        <v>333</v>
      </c>
      <c r="N20" t="s">
        <v>355</v>
      </c>
      <c r="O20">
        <v>0.8</v>
      </c>
      <c r="P20">
        <v>3</v>
      </c>
      <c r="Q20">
        <v>0.01</v>
      </c>
      <c r="R20" t="s">
        <v>331</v>
      </c>
    </row>
    <row r="21" spans="1:18" x14ac:dyDescent="0.3">
      <c r="A21">
        <v>20</v>
      </c>
      <c r="B21">
        <v>1</v>
      </c>
      <c r="C21" t="s">
        <v>316</v>
      </c>
      <c r="D21">
        <v>325</v>
      </c>
      <c r="E21">
        <v>5</v>
      </c>
      <c r="F21">
        <v>1</v>
      </c>
      <c r="G21">
        <v>1</v>
      </c>
      <c r="H21">
        <v>1</v>
      </c>
      <c r="I21">
        <v>0</v>
      </c>
      <c r="J21">
        <v>6.2</v>
      </c>
      <c r="K21">
        <v>1.44</v>
      </c>
      <c r="L21">
        <v>0.87</v>
      </c>
      <c r="M21" t="s">
        <v>333</v>
      </c>
      <c r="N21" t="s">
        <v>356</v>
      </c>
      <c r="O21">
        <v>0.8</v>
      </c>
      <c r="P21">
        <v>3</v>
      </c>
      <c r="Q21">
        <v>0.01</v>
      </c>
      <c r="R21" t="s">
        <v>331</v>
      </c>
    </row>
    <row r="22" spans="1:18" x14ac:dyDescent="0.3">
      <c r="A22">
        <v>21</v>
      </c>
      <c r="B22">
        <v>1</v>
      </c>
      <c r="C22" t="s">
        <v>316</v>
      </c>
      <c r="D22">
        <v>350</v>
      </c>
      <c r="E22">
        <v>5</v>
      </c>
      <c r="F22">
        <v>1</v>
      </c>
      <c r="G22">
        <v>1</v>
      </c>
      <c r="H22">
        <v>1</v>
      </c>
      <c r="I22">
        <v>0</v>
      </c>
      <c r="J22">
        <v>6.2</v>
      </c>
      <c r="K22">
        <v>1.44</v>
      </c>
      <c r="L22">
        <v>0.87</v>
      </c>
      <c r="M22" t="s">
        <v>333</v>
      </c>
      <c r="N22" t="s">
        <v>357</v>
      </c>
      <c r="O22">
        <v>0.8</v>
      </c>
      <c r="P22">
        <v>3</v>
      </c>
      <c r="Q22">
        <v>0.01</v>
      </c>
      <c r="R22" t="s">
        <v>331</v>
      </c>
    </row>
    <row r="23" spans="1:18" x14ac:dyDescent="0.3">
      <c r="A23">
        <v>22</v>
      </c>
      <c r="B23">
        <v>1</v>
      </c>
      <c r="C23" t="s">
        <v>316</v>
      </c>
      <c r="D23">
        <v>300</v>
      </c>
      <c r="E23">
        <v>3</v>
      </c>
      <c r="F23">
        <v>1</v>
      </c>
      <c r="G23">
        <v>1</v>
      </c>
      <c r="H23">
        <v>1</v>
      </c>
      <c r="I23">
        <v>0</v>
      </c>
      <c r="J23">
        <v>6.2</v>
      </c>
      <c r="K23">
        <v>1.44</v>
      </c>
      <c r="L23">
        <v>0.87</v>
      </c>
      <c r="M23" t="s">
        <v>333</v>
      </c>
      <c r="N23" t="s">
        <v>358</v>
      </c>
      <c r="O23">
        <v>0.8</v>
      </c>
      <c r="P23">
        <v>3</v>
      </c>
      <c r="Q23">
        <v>0.01</v>
      </c>
      <c r="R23" t="s">
        <v>331</v>
      </c>
    </row>
    <row r="24" spans="1:18" x14ac:dyDescent="0.3">
      <c r="A24">
        <v>23</v>
      </c>
      <c r="B24">
        <v>1</v>
      </c>
      <c r="C24" t="s">
        <v>316</v>
      </c>
      <c r="D24">
        <v>300</v>
      </c>
      <c r="E24">
        <v>4</v>
      </c>
      <c r="F24">
        <v>1</v>
      </c>
      <c r="G24">
        <v>1</v>
      </c>
      <c r="H24">
        <v>1</v>
      </c>
      <c r="I24">
        <v>0</v>
      </c>
      <c r="J24">
        <v>6.2</v>
      </c>
      <c r="K24">
        <v>1.44</v>
      </c>
      <c r="L24">
        <v>0.87</v>
      </c>
      <c r="M24" t="s">
        <v>333</v>
      </c>
      <c r="N24" t="s">
        <v>359</v>
      </c>
      <c r="O24">
        <v>0.8</v>
      </c>
      <c r="P24">
        <v>3</v>
      </c>
      <c r="Q24">
        <v>0.01</v>
      </c>
      <c r="R24" t="s">
        <v>331</v>
      </c>
    </row>
    <row r="25" spans="1:18" x14ac:dyDescent="0.3">
      <c r="A25">
        <v>24</v>
      </c>
      <c r="B25">
        <v>1</v>
      </c>
      <c r="C25" t="s">
        <v>316</v>
      </c>
      <c r="D25">
        <v>300</v>
      </c>
      <c r="E25">
        <v>6</v>
      </c>
      <c r="F25">
        <v>1</v>
      </c>
      <c r="G25">
        <v>1</v>
      </c>
      <c r="H25">
        <v>1</v>
      </c>
      <c r="I25">
        <v>0</v>
      </c>
      <c r="J25">
        <v>6.2</v>
      </c>
      <c r="K25">
        <v>1.44</v>
      </c>
      <c r="L25">
        <v>0.87</v>
      </c>
      <c r="M25" t="s">
        <v>333</v>
      </c>
      <c r="N25" t="s">
        <v>360</v>
      </c>
      <c r="O25">
        <v>0.8</v>
      </c>
      <c r="P25">
        <v>3</v>
      </c>
      <c r="Q25">
        <v>0.01</v>
      </c>
      <c r="R25" t="s">
        <v>331</v>
      </c>
    </row>
    <row r="26" spans="1:18" x14ac:dyDescent="0.3">
      <c r="A26">
        <v>25</v>
      </c>
      <c r="B26">
        <v>1</v>
      </c>
      <c r="C26" t="s">
        <v>316</v>
      </c>
      <c r="D26">
        <v>300</v>
      </c>
      <c r="E26">
        <v>7</v>
      </c>
      <c r="F26">
        <v>1</v>
      </c>
      <c r="G26">
        <v>1</v>
      </c>
      <c r="H26">
        <v>1</v>
      </c>
      <c r="I26">
        <v>0</v>
      </c>
      <c r="J26">
        <v>6.2</v>
      </c>
      <c r="K26">
        <v>1.44</v>
      </c>
      <c r="L26">
        <v>0.87</v>
      </c>
      <c r="M26" t="s">
        <v>333</v>
      </c>
      <c r="N26" t="s">
        <v>361</v>
      </c>
      <c r="O26">
        <v>0.8</v>
      </c>
      <c r="P26">
        <v>3</v>
      </c>
      <c r="Q26">
        <v>0.01</v>
      </c>
      <c r="R26" t="s">
        <v>331</v>
      </c>
    </row>
    <row r="27" spans="1:18" x14ac:dyDescent="0.3">
      <c r="A27">
        <v>26</v>
      </c>
      <c r="B27">
        <v>1</v>
      </c>
      <c r="C27" t="s">
        <v>316</v>
      </c>
      <c r="D27">
        <v>350</v>
      </c>
      <c r="E27">
        <v>3</v>
      </c>
      <c r="F27">
        <v>1</v>
      </c>
      <c r="G27">
        <v>1</v>
      </c>
      <c r="H27">
        <v>1</v>
      </c>
      <c r="I27">
        <v>0</v>
      </c>
      <c r="J27">
        <v>6.2</v>
      </c>
      <c r="K27">
        <v>1.6559999999999999</v>
      </c>
      <c r="L27">
        <v>0.87</v>
      </c>
      <c r="M27" t="s">
        <v>333</v>
      </c>
      <c r="N27" t="s">
        <v>362</v>
      </c>
      <c r="O27">
        <v>0.8</v>
      </c>
      <c r="P27">
        <v>3</v>
      </c>
      <c r="Q27">
        <v>0.01</v>
      </c>
      <c r="R27" t="s">
        <v>331</v>
      </c>
    </row>
    <row r="28" spans="1:18" x14ac:dyDescent="0.3">
      <c r="A28">
        <v>27</v>
      </c>
      <c r="B28">
        <v>1</v>
      </c>
      <c r="C28" t="s">
        <v>316</v>
      </c>
      <c r="D28">
        <v>350</v>
      </c>
      <c r="E28">
        <v>7</v>
      </c>
      <c r="F28">
        <v>1</v>
      </c>
      <c r="G28">
        <v>1</v>
      </c>
      <c r="H28">
        <v>1</v>
      </c>
      <c r="I28">
        <v>0</v>
      </c>
      <c r="J28">
        <v>6.2</v>
      </c>
      <c r="K28">
        <v>1.6559999999999999</v>
      </c>
      <c r="L28">
        <v>0.87</v>
      </c>
      <c r="M28" t="s">
        <v>333</v>
      </c>
      <c r="N28" t="s">
        <v>363</v>
      </c>
      <c r="O28">
        <v>0.8</v>
      </c>
      <c r="P28">
        <v>3</v>
      </c>
      <c r="Q28">
        <v>0.01</v>
      </c>
      <c r="R28" t="s">
        <v>331</v>
      </c>
    </row>
    <row r="29" spans="1:18" x14ac:dyDescent="0.3">
      <c r="A29">
        <v>28</v>
      </c>
      <c r="B29">
        <v>1</v>
      </c>
      <c r="C29" t="s">
        <v>316</v>
      </c>
      <c r="D29">
        <v>350</v>
      </c>
      <c r="E29">
        <v>3</v>
      </c>
      <c r="F29">
        <v>1</v>
      </c>
      <c r="G29">
        <v>1</v>
      </c>
      <c r="H29">
        <v>1</v>
      </c>
      <c r="I29">
        <v>0</v>
      </c>
      <c r="J29">
        <v>6.2</v>
      </c>
      <c r="K29">
        <v>1.224</v>
      </c>
      <c r="L29">
        <v>0.87</v>
      </c>
      <c r="M29" t="s">
        <v>333</v>
      </c>
      <c r="N29" t="s">
        <v>364</v>
      </c>
      <c r="O29">
        <v>0.8</v>
      </c>
      <c r="P29">
        <v>3</v>
      </c>
      <c r="Q29">
        <v>0.01</v>
      </c>
      <c r="R29" t="s">
        <v>331</v>
      </c>
    </row>
    <row r="30" spans="1:18" x14ac:dyDescent="0.3">
      <c r="A30">
        <v>29</v>
      </c>
      <c r="B30">
        <v>1</v>
      </c>
      <c r="C30" t="s">
        <v>316</v>
      </c>
      <c r="D30">
        <v>350</v>
      </c>
      <c r="E30">
        <v>7</v>
      </c>
      <c r="F30">
        <v>1</v>
      </c>
      <c r="G30">
        <v>1</v>
      </c>
      <c r="H30">
        <v>1</v>
      </c>
      <c r="I30">
        <v>0</v>
      </c>
      <c r="J30">
        <v>6.2</v>
      </c>
      <c r="K30">
        <v>1.224</v>
      </c>
      <c r="L30">
        <v>0.87</v>
      </c>
      <c r="M30" t="s">
        <v>333</v>
      </c>
      <c r="N30" t="s">
        <v>365</v>
      </c>
      <c r="O30">
        <v>0.8</v>
      </c>
      <c r="P30">
        <v>3</v>
      </c>
      <c r="Q30">
        <v>0.01</v>
      </c>
      <c r="R30" t="s">
        <v>331</v>
      </c>
    </row>
    <row r="31" spans="1:18" x14ac:dyDescent="0.3">
      <c r="A31">
        <v>30</v>
      </c>
      <c r="B31">
        <v>1</v>
      </c>
      <c r="C31" t="s">
        <v>316</v>
      </c>
      <c r="D31">
        <v>250</v>
      </c>
      <c r="E31">
        <v>3</v>
      </c>
      <c r="F31">
        <v>1</v>
      </c>
      <c r="G31">
        <v>1</v>
      </c>
      <c r="H31">
        <v>1</v>
      </c>
      <c r="I31">
        <v>0</v>
      </c>
      <c r="J31">
        <v>6.2</v>
      </c>
      <c r="K31">
        <v>1.6559999999999999</v>
      </c>
      <c r="L31">
        <v>0.87</v>
      </c>
      <c r="M31" t="s">
        <v>333</v>
      </c>
      <c r="N31" t="s">
        <v>366</v>
      </c>
      <c r="O31">
        <v>0.8</v>
      </c>
      <c r="P31">
        <v>3</v>
      </c>
      <c r="Q31">
        <v>0.01</v>
      </c>
      <c r="R31" t="s">
        <v>331</v>
      </c>
    </row>
    <row r="32" spans="1:18" x14ac:dyDescent="0.3">
      <c r="A32">
        <v>31</v>
      </c>
      <c r="B32">
        <v>1</v>
      </c>
      <c r="C32" t="s">
        <v>316</v>
      </c>
      <c r="D32">
        <v>250</v>
      </c>
      <c r="E32">
        <v>7</v>
      </c>
      <c r="F32">
        <v>1</v>
      </c>
      <c r="G32">
        <v>1</v>
      </c>
      <c r="H32">
        <v>1</v>
      </c>
      <c r="I32">
        <v>0</v>
      </c>
      <c r="J32">
        <v>6.2</v>
      </c>
      <c r="K32">
        <v>1.6559999999999999</v>
      </c>
      <c r="L32">
        <v>0.87</v>
      </c>
      <c r="M32" t="s">
        <v>333</v>
      </c>
      <c r="N32" t="s">
        <v>367</v>
      </c>
      <c r="O32">
        <v>0.8</v>
      </c>
      <c r="P32">
        <v>3</v>
      </c>
      <c r="Q32">
        <v>0.01</v>
      </c>
      <c r="R32" t="s">
        <v>331</v>
      </c>
    </row>
    <row r="33" spans="1:18" x14ac:dyDescent="0.3">
      <c r="A33">
        <v>32</v>
      </c>
      <c r="B33">
        <v>1</v>
      </c>
      <c r="C33" t="s">
        <v>316</v>
      </c>
      <c r="D33">
        <v>250</v>
      </c>
      <c r="E33">
        <v>3</v>
      </c>
      <c r="F33">
        <v>1</v>
      </c>
      <c r="G33">
        <v>1</v>
      </c>
      <c r="H33">
        <v>1</v>
      </c>
      <c r="I33">
        <v>0</v>
      </c>
      <c r="J33">
        <v>6.2</v>
      </c>
      <c r="K33">
        <v>1.224</v>
      </c>
      <c r="L33">
        <v>0.87</v>
      </c>
      <c r="M33" t="s">
        <v>333</v>
      </c>
      <c r="N33" t="s">
        <v>368</v>
      </c>
      <c r="O33">
        <v>0.8</v>
      </c>
      <c r="P33">
        <v>3</v>
      </c>
      <c r="Q33">
        <v>0.01</v>
      </c>
      <c r="R33" t="s">
        <v>331</v>
      </c>
    </row>
    <row r="34" spans="1:18" x14ac:dyDescent="0.3">
      <c r="A34">
        <v>33</v>
      </c>
      <c r="B34">
        <v>1</v>
      </c>
      <c r="C34" t="s">
        <v>316</v>
      </c>
      <c r="D34">
        <v>250</v>
      </c>
      <c r="E34">
        <v>7</v>
      </c>
      <c r="F34">
        <v>1</v>
      </c>
      <c r="G34">
        <v>1</v>
      </c>
      <c r="H34">
        <v>1</v>
      </c>
      <c r="I34">
        <v>0</v>
      </c>
      <c r="J34">
        <v>6.2</v>
      </c>
      <c r="K34">
        <v>1.224</v>
      </c>
      <c r="L34">
        <v>0.87</v>
      </c>
      <c r="M34" t="s">
        <v>333</v>
      </c>
      <c r="N34" t="s">
        <v>369</v>
      </c>
      <c r="O34">
        <v>0.8</v>
      </c>
      <c r="P34">
        <v>3</v>
      </c>
      <c r="Q34">
        <v>0.01</v>
      </c>
      <c r="R34" t="s">
        <v>331</v>
      </c>
    </row>
    <row r="35" spans="1:18" x14ac:dyDescent="0.3">
      <c r="A35">
        <v>34</v>
      </c>
      <c r="B35">
        <v>2</v>
      </c>
      <c r="C35" t="s">
        <v>316</v>
      </c>
      <c r="D35">
        <v>300</v>
      </c>
      <c r="E35">
        <v>5</v>
      </c>
      <c r="F35">
        <v>1</v>
      </c>
      <c r="G35">
        <v>1</v>
      </c>
      <c r="H35">
        <v>1</v>
      </c>
      <c r="I35">
        <v>0</v>
      </c>
      <c r="J35">
        <v>6.2</v>
      </c>
      <c r="K35">
        <v>1.44</v>
      </c>
      <c r="L35">
        <v>0.87</v>
      </c>
      <c r="M35" t="s">
        <v>332</v>
      </c>
      <c r="N35" t="s">
        <v>335</v>
      </c>
      <c r="O35">
        <v>0.8</v>
      </c>
      <c r="P35">
        <v>3</v>
      </c>
      <c r="Q35">
        <v>0.01</v>
      </c>
      <c r="R35" t="s">
        <v>331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/>
  </sheetPr>
  <dimension ref="A1:BF219"/>
  <sheetViews>
    <sheetView workbookViewId="0">
      <selection activeCell="B7" sqref="B7"/>
    </sheetView>
  </sheetViews>
  <sheetFormatPr defaultRowHeight="14.4" x14ac:dyDescent="0.3"/>
  <cols>
    <col min="1" max="1" width="5" bestFit="1" customWidth="1"/>
    <col min="2" max="2" width="39" customWidth="1"/>
    <col min="3" max="3" width="9" bestFit="1" customWidth="1"/>
    <col min="4" max="4" width="17.6640625" bestFit="1" customWidth="1"/>
    <col min="5" max="5" width="14.33203125" bestFit="1" customWidth="1"/>
    <col min="6" max="6" width="10.6640625" bestFit="1" customWidth="1"/>
    <col min="7" max="7" width="10.88671875" bestFit="1" customWidth="1"/>
    <col min="8" max="8" width="10" bestFit="1" customWidth="1"/>
    <col min="9" max="9" width="13.109375" bestFit="1" customWidth="1"/>
    <col min="10" max="10" width="14.33203125" bestFit="1" customWidth="1"/>
    <col min="11" max="12" width="11.33203125" bestFit="1" customWidth="1"/>
    <col min="13" max="13" width="11.6640625" bestFit="1" customWidth="1"/>
    <col min="14" max="14" width="14" bestFit="1" customWidth="1"/>
    <col min="15" max="15" width="12.109375" bestFit="1" customWidth="1"/>
    <col min="16" max="16" width="13.6640625" bestFit="1" customWidth="1"/>
    <col min="17" max="17" width="12.33203125" bestFit="1" customWidth="1"/>
    <col min="18" max="18" width="14" bestFit="1" customWidth="1"/>
    <col min="19" max="19" width="16.33203125" bestFit="1" customWidth="1"/>
    <col min="20" max="20" width="15.6640625" bestFit="1" customWidth="1"/>
    <col min="21" max="21" width="11.44140625" bestFit="1" customWidth="1"/>
    <col min="22" max="22" width="12.44140625" bestFit="1" customWidth="1"/>
    <col min="23" max="25" width="13.44140625" bestFit="1" customWidth="1"/>
    <col min="26" max="26" width="9.6640625" bestFit="1" customWidth="1"/>
    <col min="27" max="28" width="10.6640625" bestFit="1" customWidth="1"/>
    <col min="29" max="29" width="11.88671875" bestFit="1" customWidth="1"/>
    <col min="30" max="30" width="12.33203125" bestFit="1" customWidth="1"/>
    <col min="31" max="31" width="11.44140625" bestFit="1" customWidth="1"/>
    <col min="32" max="32" width="11.109375" bestFit="1" customWidth="1"/>
    <col min="33" max="33" width="11.88671875" bestFit="1" customWidth="1"/>
    <col min="34" max="34" width="11.5546875" bestFit="1" customWidth="1"/>
    <col min="35" max="35" width="12.44140625" bestFit="1" customWidth="1"/>
    <col min="36" max="36" width="11.6640625" bestFit="1" customWidth="1"/>
    <col min="37" max="37" width="12" bestFit="1" customWidth="1"/>
    <col min="38" max="38" width="11.6640625" bestFit="1" customWidth="1"/>
    <col min="39" max="39" width="12" bestFit="1" customWidth="1"/>
    <col min="40" max="40" width="11.88671875" bestFit="1" customWidth="1"/>
    <col min="41" max="41" width="12" bestFit="1" customWidth="1"/>
    <col min="42" max="42" width="11.33203125" bestFit="1" customWidth="1"/>
    <col min="43" max="43" width="10.33203125" bestFit="1" customWidth="1"/>
    <col min="44" max="44" width="11.88671875" bestFit="1" customWidth="1"/>
    <col min="45" max="45" width="10.6640625" bestFit="1" customWidth="1"/>
    <col min="46" max="46" width="10.33203125" bestFit="1" customWidth="1"/>
    <col min="47" max="47" width="11.44140625" bestFit="1" customWidth="1"/>
    <col min="48" max="48" width="10.109375" bestFit="1" customWidth="1"/>
    <col min="49" max="50" width="12" bestFit="1" customWidth="1"/>
    <col min="51" max="51" width="10.33203125" bestFit="1" customWidth="1"/>
    <col min="52" max="52" width="11.6640625" bestFit="1" customWidth="1"/>
    <col min="53" max="53" width="12.6640625" bestFit="1" customWidth="1"/>
    <col min="54" max="54" width="11.6640625" bestFit="1" customWidth="1"/>
    <col min="55" max="55" width="11.88671875" bestFit="1" customWidth="1"/>
    <col min="56" max="57" width="12" bestFit="1" customWidth="1"/>
    <col min="58" max="58" width="12.6640625" bestFit="1" customWidth="1"/>
  </cols>
  <sheetData>
    <row r="1" spans="1:58" x14ac:dyDescent="0.3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3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3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3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3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3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3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3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3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3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3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3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3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3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3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3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3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3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3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3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3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3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3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3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3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3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3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3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3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3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3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3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3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3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3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3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3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3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3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3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3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3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3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3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3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3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3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3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3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3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3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3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3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3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3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3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3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3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3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3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3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3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3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3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3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3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3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3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3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3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3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3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3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3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3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3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3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3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3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3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3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3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3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3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3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3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3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3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3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3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3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3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3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3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3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3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3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3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3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3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3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3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3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3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3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3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3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3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3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3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3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3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3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3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3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3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3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3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3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3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3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3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3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3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3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3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3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3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3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3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3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3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3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3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3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3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3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3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3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3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3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3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3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3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3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3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3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3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3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3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3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3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3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3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3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3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3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3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3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3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3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3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3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3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3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3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3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3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3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3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3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3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3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3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3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3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3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3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3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3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3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3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3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3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3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3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3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3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3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3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3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3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3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3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3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3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3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3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3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3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3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3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3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3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3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3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3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3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3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3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3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3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3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3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3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3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3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3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3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8" t="s">
        <v>56</v>
      </c>
    </row>
    <row r="2" spans="1:1" x14ac:dyDescent="0.3">
      <c r="A2" s="9" t="s">
        <v>57</v>
      </c>
    </row>
    <row r="3" spans="1:1" x14ac:dyDescent="0.3">
      <c r="A3" s="10" t="s">
        <v>0</v>
      </c>
    </row>
    <row r="4" spans="1:1" x14ac:dyDescent="0.3">
      <c r="A4" s="11" t="s">
        <v>1</v>
      </c>
    </row>
    <row r="5" spans="1:1" x14ac:dyDescent="0.3">
      <c r="A5" s="14" t="s">
        <v>2</v>
      </c>
    </row>
    <row r="6" spans="1:1" x14ac:dyDescent="0.3">
      <c r="A6" s="11" t="s">
        <v>3</v>
      </c>
    </row>
    <row r="7" spans="1:1" x14ac:dyDescent="0.3">
      <c r="A7" s="14" t="s">
        <v>4</v>
      </c>
    </row>
    <row r="8" spans="1:1" x14ac:dyDescent="0.3">
      <c r="A8" s="10" t="s">
        <v>5</v>
      </c>
    </row>
    <row r="9" spans="1:1" x14ac:dyDescent="0.3">
      <c r="A9" s="10" t="s">
        <v>6</v>
      </c>
    </row>
    <row r="10" spans="1:1" x14ac:dyDescent="0.3">
      <c r="A10" s="11" t="s">
        <v>7</v>
      </c>
    </row>
    <row r="11" spans="1:1" x14ac:dyDescent="0.3">
      <c r="A11" s="11" t="s">
        <v>8</v>
      </c>
    </row>
    <row r="12" spans="1:1" x14ac:dyDescent="0.3">
      <c r="A12" s="15" t="s">
        <v>9</v>
      </c>
    </row>
    <row r="13" spans="1:1" x14ac:dyDescent="0.3">
      <c r="A13" s="11" t="s">
        <v>10</v>
      </c>
    </row>
    <row r="14" spans="1:1" x14ac:dyDescent="0.3">
      <c r="A14" s="11" t="s">
        <v>11</v>
      </c>
    </row>
    <row r="15" spans="1:1" x14ac:dyDescent="0.3">
      <c r="A15" s="11" t="s">
        <v>12</v>
      </c>
    </row>
    <row r="16" spans="1:1" x14ac:dyDescent="0.3">
      <c r="A16" s="11" t="s">
        <v>13</v>
      </c>
    </row>
    <row r="17" spans="1:1" x14ac:dyDescent="0.3">
      <c r="A17" s="14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4" t="s">
        <v>18</v>
      </c>
    </row>
    <row r="22" spans="1:1" x14ac:dyDescent="0.3">
      <c r="A22" s="12" t="s">
        <v>19</v>
      </c>
    </row>
    <row r="23" spans="1:1" x14ac:dyDescent="0.3">
      <c r="A23" s="12" t="s">
        <v>20</v>
      </c>
    </row>
    <row r="24" spans="1:1" x14ac:dyDescent="0.3">
      <c r="A24" s="12" t="s">
        <v>21</v>
      </c>
    </row>
    <row r="25" spans="1:1" x14ac:dyDescent="0.3">
      <c r="A25" s="12" t="s">
        <v>22</v>
      </c>
    </row>
    <row r="26" spans="1:1" x14ac:dyDescent="0.3">
      <c r="A26" s="12" t="s">
        <v>23</v>
      </c>
    </row>
    <row r="27" spans="1:1" x14ac:dyDescent="0.3">
      <c r="A27" s="12" t="s">
        <v>24</v>
      </c>
    </row>
    <row r="28" spans="1:1" x14ac:dyDescent="0.3">
      <c r="A28" s="12" t="s">
        <v>25</v>
      </c>
    </row>
    <row r="29" spans="1:1" x14ac:dyDescent="0.3">
      <c r="A29" s="12" t="s">
        <v>26</v>
      </c>
    </row>
    <row r="30" spans="1:1" x14ac:dyDescent="0.3">
      <c r="A30" s="11" t="s">
        <v>27</v>
      </c>
    </row>
    <row r="31" spans="1:1" x14ac:dyDescent="0.3">
      <c r="A31" s="11" t="s">
        <v>28</v>
      </c>
    </row>
    <row r="32" spans="1:1" x14ac:dyDescent="0.3">
      <c r="A32" s="11" t="s">
        <v>29</v>
      </c>
    </row>
    <row r="33" spans="1:1" x14ac:dyDescent="0.3">
      <c r="A33" s="11" t="s">
        <v>30</v>
      </c>
    </row>
    <row r="34" spans="1:1" x14ac:dyDescent="0.3">
      <c r="A34" s="11" t="s">
        <v>31</v>
      </c>
    </row>
    <row r="35" spans="1:1" x14ac:dyDescent="0.3">
      <c r="A35" s="11" t="s">
        <v>32</v>
      </c>
    </row>
    <row r="36" spans="1:1" x14ac:dyDescent="0.3">
      <c r="A36" s="11" t="s">
        <v>33</v>
      </c>
    </row>
    <row r="37" spans="1:1" x14ac:dyDescent="0.3">
      <c r="A37" s="11" t="s">
        <v>34</v>
      </c>
    </row>
    <row r="38" spans="1:1" x14ac:dyDescent="0.3">
      <c r="A38" s="11" t="s">
        <v>35</v>
      </c>
    </row>
    <row r="39" spans="1:1" x14ac:dyDescent="0.3">
      <c r="A39" s="11" t="s">
        <v>36</v>
      </c>
    </row>
    <row r="40" spans="1:1" x14ac:dyDescent="0.3">
      <c r="A40" s="11" t="s">
        <v>37</v>
      </c>
    </row>
    <row r="41" spans="1:1" x14ac:dyDescent="0.3">
      <c r="A41" s="11" t="s">
        <v>38</v>
      </c>
    </row>
    <row r="42" spans="1:1" x14ac:dyDescent="0.3">
      <c r="A42" s="11" t="s">
        <v>39</v>
      </c>
    </row>
    <row r="43" spans="1:1" x14ac:dyDescent="0.3">
      <c r="A43" s="11" t="s">
        <v>40</v>
      </c>
    </row>
    <row r="44" spans="1:1" x14ac:dyDescent="0.3">
      <c r="A44" s="11" t="s">
        <v>41</v>
      </c>
    </row>
    <row r="45" spans="1:1" x14ac:dyDescent="0.3">
      <c r="A45" s="11" t="s">
        <v>42</v>
      </c>
    </row>
    <row r="46" spans="1:1" x14ac:dyDescent="0.3">
      <c r="A46" s="11" t="s">
        <v>43</v>
      </c>
    </row>
    <row r="47" spans="1:1" x14ac:dyDescent="0.3">
      <c r="A47" s="11" t="s">
        <v>44</v>
      </c>
    </row>
    <row r="48" spans="1:1" x14ac:dyDescent="0.3">
      <c r="A48" s="11" t="s">
        <v>45</v>
      </c>
    </row>
    <row r="49" spans="1:1" x14ac:dyDescent="0.3">
      <c r="A49" s="11" t="s">
        <v>46</v>
      </c>
    </row>
    <row r="50" spans="1:1" x14ac:dyDescent="0.3">
      <c r="A50" s="11" t="s">
        <v>47</v>
      </c>
    </row>
    <row r="51" spans="1:1" x14ac:dyDescent="0.3">
      <c r="A51" s="11" t="s">
        <v>48</v>
      </c>
    </row>
    <row r="52" spans="1:1" x14ac:dyDescent="0.3">
      <c r="A52" s="11" t="s">
        <v>49</v>
      </c>
    </row>
    <row r="53" spans="1:1" x14ac:dyDescent="0.3">
      <c r="A53" s="11" t="s">
        <v>50</v>
      </c>
    </row>
    <row r="54" spans="1:1" x14ac:dyDescent="0.3">
      <c r="A54" s="11" t="s">
        <v>51</v>
      </c>
    </row>
    <row r="55" spans="1:1" x14ac:dyDescent="0.3">
      <c r="A55" s="11" t="s">
        <v>52</v>
      </c>
    </row>
    <row r="56" spans="1:1" x14ac:dyDescent="0.3">
      <c r="A56" s="11" t="s">
        <v>53</v>
      </c>
    </row>
    <row r="57" spans="1:1" x14ac:dyDescent="0.3">
      <c r="A57" s="11" t="s">
        <v>54</v>
      </c>
    </row>
    <row r="58" spans="1:1" x14ac:dyDescent="0.3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80E9D4-9FDD-4A56-9DA9-89F9C4750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4B578-CE8A-4753-8E47-B2C52E32EEC4}">
  <ds:schemaRefs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71f9270-bc3b-4105-9923-e7982e1cb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2020-02-24T15:22:20Z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