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Barnabas Lim\Downloads\Air-Traffic-Management-master\Air-Traffic-Management-master\Week 6\"/>
    </mc:Choice>
  </mc:AlternateContent>
  <xr:revisionPtr revIDLastSave="0" documentId="13_ncr:1_{6076F383-3DB1-424D-B232-525767E7A5ED}" xr6:coauthVersionLast="45" xr6:coauthVersionMax="45" xr10:uidLastSave="{00000000-0000-0000-0000-000000000000}"/>
  <bookViews>
    <workbookView xWindow="-108" yWindow="-108" windowWidth="23256" windowHeight="12576" activeTab="1" xr2:uid="{E7ADE4EA-C7E9-4B28-88E1-CA509D4986F7}"/>
  </bookViews>
  <sheets>
    <sheet name="Dataset" sheetId="1" r:id="rId1"/>
    <sheet name="Results" sheetId="2" r:id="rId2"/>
  </sheets>
  <definedNames>
    <definedName name="_xlchart.v1.0" hidden="1">Dataset!$E$1</definedName>
    <definedName name="_xlchart.v1.1" hidden="1">Dataset!$E$2:$E$51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2" i="1" l="1"/>
  <c r="I21" i="1"/>
  <c r="E13" i="2"/>
  <c r="D13" i="2"/>
  <c r="C13" i="2"/>
  <c r="D12" i="2"/>
  <c r="D14" i="2" s="1"/>
  <c r="E12" i="2"/>
  <c r="C12" i="2"/>
  <c r="C14" i="2" s="1"/>
  <c r="B5" i="2"/>
  <c r="B4" i="2"/>
  <c r="F13" i="2" l="1"/>
  <c r="E14" i="2"/>
  <c r="F12"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3" i="1"/>
  <c r="E2" i="1"/>
  <c r="F14" i="2" l="1"/>
</calcChain>
</file>

<file path=xl/sharedStrings.xml><?xml version="1.0" encoding="utf-8"?>
<sst xmlns="http://schemas.openxmlformats.org/spreadsheetml/2006/main" count="87" uniqueCount="28">
  <si>
    <t>Flight no</t>
  </si>
  <si>
    <t>entry time</t>
  </si>
  <si>
    <t>exit time</t>
  </si>
  <si>
    <t>exit no.</t>
  </si>
  <si>
    <t>ROT</t>
  </si>
  <si>
    <t>Type</t>
  </si>
  <si>
    <t>H</t>
  </si>
  <si>
    <t>M</t>
  </si>
  <si>
    <t>Aircraft Type</t>
  </si>
  <si>
    <t>Heavy</t>
  </si>
  <si>
    <t>Medium</t>
  </si>
  <si>
    <t>qty</t>
  </si>
  <si>
    <t>Runway Exit</t>
  </si>
  <si>
    <t>Total</t>
  </si>
  <si>
    <t>1.How many of the flights are heavy and how many of them are medium?</t>
  </si>
  <si>
    <t xml:space="preserve">2.State the utilisation frequency of each runway exits by each aircraft type.
</t>
  </si>
  <si>
    <t>Preliminary Analysis</t>
  </si>
  <si>
    <t>Min</t>
  </si>
  <si>
    <t>Max</t>
  </si>
  <si>
    <r>
      <rPr>
        <sz val="11"/>
        <color theme="1"/>
        <rFont val="Calibri"/>
        <family val="2"/>
        <scheme val="minor"/>
      </rPr>
      <t>3.Plot the histograms for</t>
    </r>
    <r>
      <rPr>
        <b/>
        <sz val="11"/>
        <color theme="1"/>
        <rFont val="Calibri"/>
        <family val="2"/>
        <scheme val="minor"/>
      </rPr>
      <t xml:space="preserve"> each aircraft type</t>
    </r>
    <r>
      <rPr>
        <sz val="11"/>
        <color theme="1"/>
        <rFont val="Calibri"/>
        <family val="2"/>
        <scheme val="minor"/>
      </rPr>
      <t xml:space="preserve"> to represent their respective Runway Occupancy Time distributions in a single histogram plot and determine the mean ROT for </t>
    </r>
    <r>
      <rPr>
        <b/>
        <sz val="11"/>
        <color theme="1"/>
        <rFont val="Calibri"/>
        <family val="2"/>
        <scheme val="minor"/>
      </rPr>
      <t>each aircraft type</t>
    </r>
    <r>
      <rPr>
        <sz val="11"/>
        <color theme="1"/>
        <rFont val="Calibri"/>
        <family val="2"/>
        <scheme val="minor"/>
      </rPr>
      <t>.</t>
    </r>
  </si>
  <si>
    <r>
      <rPr>
        <sz val="7"/>
        <color theme="1"/>
        <rFont val="Times New Roman"/>
        <family val="1"/>
      </rPr>
      <t xml:space="preserve">4. </t>
    </r>
    <r>
      <rPr>
        <sz val="11"/>
        <color theme="1"/>
        <rFont val="Calibri"/>
        <family val="2"/>
        <scheme val="minor"/>
      </rPr>
      <t>Plot the histograms for</t>
    </r>
    <r>
      <rPr>
        <b/>
        <sz val="11"/>
        <color theme="1"/>
        <rFont val="Calibri"/>
        <family val="2"/>
        <scheme val="minor"/>
      </rPr>
      <t xml:space="preserve"> each runway exit </t>
    </r>
    <r>
      <rPr>
        <sz val="11"/>
        <color theme="1"/>
        <rFont val="Calibri"/>
        <family val="2"/>
        <scheme val="minor"/>
      </rPr>
      <t xml:space="preserve">to represent their respective Runway Occupancy Time distributions in a single histogram plot and determine the mean ROT for </t>
    </r>
    <r>
      <rPr>
        <b/>
        <sz val="11"/>
        <color theme="1"/>
        <rFont val="Calibri"/>
        <family val="2"/>
        <scheme val="minor"/>
      </rPr>
      <t>each runway exit.</t>
    </r>
  </si>
  <si>
    <r>
      <t>5.</t>
    </r>
    <r>
      <rPr>
        <sz val="7"/>
        <color theme="1"/>
        <rFont val="Times New Roman"/>
        <family val="1"/>
      </rPr>
      <t xml:space="preserve"> </t>
    </r>
    <r>
      <rPr>
        <sz val="11"/>
        <color theme="1"/>
        <rFont val="Calibri"/>
        <family val="2"/>
        <scheme val="minor"/>
      </rPr>
      <t>Discuss the results in question 3 and question 4.</t>
    </r>
  </si>
  <si>
    <t>Mean ROT</t>
  </si>
  <si>
    <t>Exit number</t>
  </si>
  <si>
    <t>Exit 1</t>
  </si>
  <si>
    <t>Exit 2</t>
  </si>
  <si>
    <t>Exit 3</t>
  </si>
  <si>
    <t xml:space="preserve">From question 3, it can be seen that heavier aircraft tends to have a longer ROT than medium craft .
As a rule of thumb, aircraft typically lands at 1.3 times Stall Speed. This means that a heaveir aircraft will have a higher approach speed(L=W=0.5ρ(V^2)SCl). Assumsing the same braking force, 
a heavier aircraft will require a longer runway distance and a longer time on runway before exit. This is supported by analysis of the Runway Occupancy Time between Heavy and Medium Aircraft. 
Heavy Aircraft has a mean ROT of 57.8s while Medium aircraft has a ROT of 50s. 
It is also important to note that heavy aircraft has a larger standard deviation(7.899s) with ROT values betwee(42s to 73s) while 
medium aircraft has a smaller standard deviation(4.983s) with ROT values betwee(43s to 57s). This could indicate that there is a larger variance in weight of heavy aircrafts landing
From questio 4, it can be seen that 
From question 4, it can be seen that ROT decreases from exit 3,  exit  2 and exit 1. This is expected as runway distance decrease from exit 3, 2, 1. Furthur analysis indicated that very few medium aircraft used exit 2 and none exited from exit 3. Studying the histogram from exit 1. There seems to be two peeks(bimodal shape). This likely indicates that the data comes from two different system. Further analysis shows that one way it can be broken down is by aircraft weight.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</si>
</sst>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7"/>
      <color theme="1"/>
      <name val="Times New Roman"/>
      <family val="1"/>
    </font>
    <font>
      <sz val="11"/>
      <color theme="1"/>
      <name val="Calibri"/>
      <family val="1"/>
      <scheme val="minor"/>
    </font>
    <font>
      <b/>
      <sz val="11"/>
      <color rgb="FF0070C0"/>
      <name val="Calibri"/>
      <family val="2"/>
      <scheme val="minor"/>
    </font>
  </fonts>
  <fills count="2">
    <fill>
      <patternFill patternType="none"/>
    </fill>
    <fill>
      <patternFill patternType="gray125"/>
    </fill>
  </fills>
  <borders count="27">
    <border>
      <left/>
      <right/>
      <top/>
      <bottom/>
      <diagonal/>
    </border>
    <border>
      <left style="thin">
        <color theme="0"/>
      </left>
      <right style="thin">
        <color theme="0"/>
      </right>
      <top style="thin">
        <color theme="0"/>
      </top>
      <bottom style="thin">
        <color theme="0"/>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theme="0"/>
      </top>
      <bottom/>
      <diagonal/>
    </border>
    <border>
      <left/>
      <right style="medium">
        <color indexed="64"/>
      </right>
      <top style="thin">
        <color theme="0"/>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1"/>
      </left>
      <right style="medium">
        <color theme="1"/>
      </right>
      <top style="medium">
        <color theme="1"/>
      </top>
      <bottom style="medium">
        <color theme="1"/>
      </bottom>
      <diagonal/>
    </border>
    <border>
      <left style="thin">
        <color theme="0"/>
      </left>
      <right/>
      <top style="thin">
        <color theme="0"/>
      </top>
      <bottom style="thin">
        <color theme="0"/>
      </bottom>
      <diagonal/>
    </border>
    <border>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theme="0"/>
      </left>
      <right/>
      <top style="thin">
        <color theme="0"/>
      </top>
      <bottom style="thin">
        <color theme="0"/>
      </bottom>
      <diagonal/>
    </border>
    <border>
      <left style="medium">
        <color rgb="FFFF0000"/>
      </left>
      <right style="medium">
        <color theme="1"/>
      </right>
      <top style="medium">
        <color rgb="FFFF0000"/>
      </top>
      <bottom style="medium">
        <color theme="1"/>
      </bottom>
      <diagonal/>
    </border>
    <border>
      <left style="medium">
        <color theme="1"/>
      </left>
      <right style="medium">
        <color rgb="FFFF0000"/>
      </right>
      <top style="medium">
        <color rgb="FFFF0000"/>
      </top>
      <bottom style="medium">
        <color theme="1"/>
      </bottom>
      <diagonal/>
    </border>
    <border>
      <left style="medium">
        <color rgb="FFFF0000"/>
      </left>
      <right style="medium">
        <color theme="1"/>
      </right>
      <top style="medium">
        <color theme="1"/>
      </top>
      <bottom style="medium">
        <color theme="1"/>
      </bottom>
      <diagonal/>
    </border>
    <border>
      <left style="medium">
        <color theme="1"/>
      </left>
      <right style="medium">
        <color rgb="FFFF0000"/>
      </right>
      <top style="medium">
        <color theme="1"/>
      </top>
      <bottom style="medium">
        <color theme="1"/>
      </bottom>
      <diagonal/>
    </border>
    <border>
      <left style="medium">
        <color rgb="FFFF0000"/>
      </left>
      <right style="medium">
        <color theme="1"/>
      </right>
      <top style="medium">
        <color theme="1"/>
      </top>
      <bottom style="medium">
        <color rgb="FFFF0000"/>
      </bottom>
      <diagonal/>
    </border>
    <border>
      <left style="medium">
        <color theme="1"/>
      </left>
      <right style="medium">
        <color rgb="FFFF0000"/>
      </right>
      <top style="medium">
        <color theme="1"/>
      </top>
      <bottom style="medium">
        <color rgb="FFFF0000"/>
      </bottom>
      <diagonal/>
    </border>
    <border>
      <left style="medium">
        <color rgb="FFFF0000"/>
      </left>
      <right style="medium">
        <color theme="1"/>
      </right>
      <top/>
      <bottom style="medium">
        <color theme="1"/>
      </bottom>
      <diagonal/>
    </border>
    <border>
      <left style="medium">
        <color theme="1"/>
      </left>
      <right style="medium">
        <color rgb="FFFF0000"/>
      </right>
      <top/>
      <bottom style="medium">
        <color theme="1"/>
      </bottom>
      <diagonal/>
    </border>
  </borders>
  <cellStyleXfs count="1">
    <xf numFmtId="0" fontId="0" fillId="0" borderId="0"/>
  </cellStyleXfs>
  <cellXfs count="39">
    <xf numFmtId="0" fontId="0" fillId="0" borderId="0" xfId="0"/>
    <xf numFmtId="0" fontId="0" fillId="0" borderId="1" xfId="0" applyBorder="1"/>
    <xf numFmtId="0" fontId="0" fillId="0" borderId="0" xfId="0" applyAlignment="1">
      <alignment horizontal="left" vertical="center" indent="2"/>
    </xf>
    <xf numFmtId="0" fontId="0" fillId="0" borderId="0" xfId="0" applyAlignment="1"/>
    <xf numFmtId="0" fontId="0" fillId="0" borderId="4" xfId="0" applyBorder="1" applyAlignment="1">
      <alignment horizontal="center" vertical="center" wrapText="1"/>
    </xf>
    <xf numFmtId="0" fontId="0" fillId="0" borderId="2" xfId="0" applyBorder="1" applyAlignment="1">
      <alignment horizontal="center" vertical="center" wrapText="1"/>
    </xf>
    <xf numFmtId="0" fontId="1" fillId="0" borderId="2" xfId="0" applyFont="1" applyBorder="1" applyAlignment="1">
      <alignment horizontal="center" vertical="center" wrapText="1"/>
    </xf>
    <xf numFmtId="0" fontId="0" fillId="0" borderId="6" xfId="0" applyBorder="1" applyAlignment="1">
      <alignment horizontal="center"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4" xfId="0" applyBorder="1" applyAlignment="1">
      <alignment wrapText="1"/>
    </xf>
    <xf numFmtId="0" fontId="0" fillId="0" borderId="0" xfId="0" applyFont="1" applyAlignment="1">
      <alignment vertical="center"/>
    </xf>
    <xf numFmtId="0" fontId="3" fillId="0" borderId="0" xfId="0" applyFont="1" applyAlignment="1">
      <alignment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left" vertical="top" wrapText="1"/>
    </xf>
    <xf numFmtId="0" fontId="0" fillId="0" borderId="11" xfId="0" applyBorder="1" applyAlignment="1">
      <alignment horizontal="left" vertical="top" wrapText="1"/>
    </xf>
    <xf numFmtId="0" fontId="0" fillId="0" borderId="17" xfId="0" applyBorder="1"/>
    <xf numFmtId="0" fontId="0" fillId="0" borderId="15"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4" fillId="0" borderId="18" xfId="0" applyFont="1" applyBorder="1" applyAlignment="1">
      <alignment horizontal="left" vertical="top" wrapText="1"/>
    </xf>
    <xf numFmtId="0" fontId="4" fillId="0" borderId="16" xfId="0" applyFont="1" applyBorder="1" applyAlignment="1">
      <alignment horizontal="left" vertical="top" wrapText="1"/>
    </xf>
    <xf numFmtId="0" fontId="4" fillId="0" borderId="1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Runway Occupancy Time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Runway Occupancy Time</a:t>
          </a:r>
        </a:p>
      </cx:txPr>
    </cx:title>
    <cx:plotArea>
      <cx:plotAreaRegion>
        <cx:series layoutId="clusteredColumn" uniqueId="{EC77E8FD-CF11-4FB8-AE47-2C230161CE20}">
          <cx:tx>
            <cx:txData>
              <cx:f>_xlchart.v1.0</cx:f>
              <cx:v>ROT</cx:v>
            </cx:txData>
          </cx:tx>
          <cx:dataId val="0"/>
          <cx:layoutPr>
            <cx:binning intervalClosed="r">
              <cx:binSize val="1"/>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7</xdr:col>
      <xdr:colOff>60960</xdr:colOff>
      <xdr:row>2</xdr:row>
      <xdr:rowOff>175260</xdr:rowOff>
    </xdr:from>
    <xdr:to>
      <xdr:col>14</xdr:col>
      <xdr:colOff>365760</xdr:colOff>
      <xdr:row>17</xdr:row>
      <xdr:rowOff>175260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2260249-37D4-46DE-BE45-2E7408AB113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28160" y="54102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33</xdr:row>
      <xdr:rowOff>2</xdr:rowOff>
    </xdr:from>
    <xdr:to>
      <xdr:col>5</xdr:col>
      <xdr:colOff>365344</xdr:colOff>
      <xdr:row>46</xdr:row>
      <xdr:rowOff>47679</xdr:rowOff>
    </xdr:to>
    <xdr:pic>
      <xdr:nvPicPr>
        <xdr:cNvPr id="5" name="Picture 4">
          <a:extLst>
            <a:ext uri="{FF2B5EF4-FFF2-40B4-BE49-F238E27FC236}">
              <a16:creationId xmlns:a16="http://schemas.microsoft.com/office/drawing/2014/main" id="{10C99E72-F44C-4D28-B4D5-D01FFF35A4BF}"/>
            </a:ext>
          </a:extLst>
        </xdr:cNvPr>
        <xdr:cNvPicPr>
          <a:picLocks noChangeAspect="1"/>
        </xdr:cNvPicPr>
      </xdr:nvPicPr>
      <xdr:blipFill>
        <a:blip xmlns:r="http://schemas.openxmlformats.org/officeDocument/2006/relationships" r:embed="rId1"/>
        <a:stretch>
          <a:fillRect/>
        </a:stretch>
      </xdr:blipFill>
      <xdr:spPr>
        <a:xfrm>
          <a:off x="1" y="6388276"/>
          <a:ext cx="3392466" cy="2490252"/>
        </a:xfrm>
        <a:prstGeom prst="rect">
          <a:avLst/>
        </a:prstGeom>
      </xdr:spPr>
    </xdr:pic>
    <xdr:clientData/>
  </xdr:twoCellAnchor>
  <xdr:twoCellAnchor editAs="oneCell">
    <xdr:from>
      <xdr:col>5</xdr:col>
      <xdr:colOff>399200</xdr:colOff>
      <xdr:row>32</xdr:row>
      <xdr:rowOff>163077</xdr:rowOff>
    </xdr:from>
    <xdr:to>
      <xdr:col>11</xdr:col>
      <xdr:colOff>288255</xdr:colOff>
      <xdr:row>46</xdr:row>
      <xdr:rowOff>41754</xdr:rowOff>
    </xdr:to>
    <xdr:pic>
      <xdr:nvPicPr>
        <xdr:cNvPr id="6" name="Picture 5">
          <a:extLst>
            <a:ext uri="{FF2B5EF4-FFF2-40B4-BE49-F238E27FC236}">
              <a16:creationId xmlns:a16="http://schemas.microsoft.com/office/drawing/2014/main" id="{AA092AAE-0594-4EBA-A218-4196925979B4}"/>
            </a:ext>
          </a:extLst>
        </xdr:cNvPr>
        <xdr:cNvPicPr>
          <a:picLocks noChangeAspect="1"/>
        </xdr:cNvPicPr>
      </xdr:nvPicPr>
      <xdr:blipFill>
        <a:blip xmlns:r="http://schemas.openxmlformats.org/officeDocument/2006/relationships" r:embed="rId2"/>
        <a:stretch>
          <a:fillRect/>
        </a:stretch>
      </xdr:blipFill>
      <xdr:spPr>
        <a:xfrm>
          <a:off x="3426323" y="6363461"/>
          <a:ext cx="3521603" cy="2509142"/>
        </a:xfrm>
        <a:prstGeom prst="rect">
          <a:avLst/>
        </a:prstGeom>
      </xdr:spPr>
    </xdr:pic>
    <xdr:clientData/>
  </xdr:twoCellAnchor>
  <xdr:twoCellAnchor editAs="oneCell">
    <xdr:from>
      <xdr:col>11</xdr:col>
      <xdr:colOff>281836</xdr:colOff>
      <xdr:row>32</xdr:row>
      <xdr:rowOff>83508</xdr:rowOff>
    </xdr:from>
    <xdr:to>
      <xdr:col>17</xdr:col>
      <xdr:colOff>392148</xdr:colOff>
      <xdr:row>46</xdr:row>
      <xdr:rowOff>91128</xdr:rowOff>
    </xdr:to>
    <xdr:pic>
      <xdr:nvPicPr>
        <xdr:cNvPr id="7" name="Picture 6">
          <a:extLst>
            <a:ext uri="{FF2B5EF4-FFF2-40B4-BE49-F238E27FC236}">
              <a16:creationId xmlns:a16="http://schemas.microsoft.com/office/drawing/2014/main" id="{2AD3F62B-EFE7-4CD3-B964-05415786F5CC}"/>
            </a:ext>
          </a:extLst>
        </xdr:cNvPr>
        <xdr:cNvPicPr>
          <a:picLocks noChangeAspect="1"/>
        </xdr:cNvPicPr>
      </xdr:nvPicPr>
      <xdr:blipFill>
        <a:blip xmlns:r="http://schemas.openxmlformats.org/officeDocument/2006/relationships" r:embed="rId3"/>
        <a:stretch>
          <a:fillRect/>
        </a:stretch>
      </xdr:blipFill>
      <xdr:spPr>
        <a:xfrm>
          <a:off x="6941507" y="6283892"/>
          <a:ext cx="3742860" cy="2638085"/>
        </a:xfrm>
        <a:prstGeom prst="rect">
          <a:avLst/>
        </a:prstGeom>
      </xdr:spPr>
    </xdr:pic>
    <xdr:clientData/>
  </xdr:twoCellAnchor>
  <xdr:twoCellAnchor editAs="oneCell">
    <xdr:from>
      <xdr:col>11</xdr:col>
      <xdr:colOff>510540</xdr:colOff>
      <xdr:row>16</xdr:row>
      <xdr:rowOff>134230</xdr:rowOff>
    </xdr:from>
    <xdr:to>
      <xdr:col>17</xdr:col>
      <xdr:colOff>496625</xdr:colOff>
      <xdr:row>30</xdr:row>
      <xdr:rowOff>80890</xdr:rowOff>
    </xdr:to>
    <xdr:pic>
      <xdr:nvPicPr>
        <xdr:cNvPr id="9" name="Picture 8">
          <a:extLst>
            <a:ext uri="{FF2B5EF4-FFF2-40B4-BE49-F238E27FC236}">
              <a16:creationId xmlns:a16="http://schemas.microsoft.com/office/drawing/2014/main" id="{83840639-7E89-473B-A51E-BB650B7F78C5}"/>
            </a:ext>
          </a:extLst>
        </xdr:cNvPr>
        <xdr:cNvPicPr>
          <a:picLocks noChangeAspect="1"/>
        </xdr:cNvPicPr>
      </xdr:nvPicPr>
      <xdr:blipFill>
        <a:blip xmlns:r="http://schemas.openxmlformats.org/officeDocument/2006/relationships" r:embed="rId4"/>
        <a:stretch>
          <a:fillRect/>
        </a:stretch>
      </xdr:blipFill>
      <xdr:spPr>
        <a:xfrm>
          <a:off x="7216140" y="3322907"/>
          <a:ext cx="3643685" cy="2572629"/>
        </a:xfrm>
        <a:prstGeom prst="rect">
          <a:avLst/>
        </a:prstGeom>
        <a:ln w="38100">
          <a:solidFill>
            <a:srgbClr val="FF0000"/>
          </a:solidFill>
        </a:ln>
      </xdr:spPr>
    </xdr:pic>
    <xdr:clientData/>
  </xdr:twoCellAnchor>
  <xdr:twoCellAnchor editAs="oneCell">
    <xdr:from>
      <xdr:col>5</xdr:col>
      <xdr:colOff>426721</xdr:colOff>
      <xdr:row>16</xdr:row>
      <xdr:rowOff>68580</xdr:rowOff>
    </xdr:from>
    <xdr:to>
      <xdr:col>11</xdr:col>
      <xdr:colOff>342573</xdr:colOff>
      <xdr:row>30</xdr:row>
      <xdr:rowOff>68580</xdr:rowOff>
    </xdr:to>
    <xdr:pic>
      <xdr:nvPicPr>
        <xdr:cNvPr id="10" name="Picture 9">
          <a:extLst>
            <a:ext uri="{FF2B5EF4-FFF2-40B4-BE49-F238E27FC236}">
              <a16:creationId xmlns:a16="http://schemas.microsoft.com/office/drawing/2014/main" id="{1EB6E99B-9E16-47E8-B909-9F14FA0318DB}"/>
            </a:ext>
          </a:extLst>
        </xdr:cNvPr>
        <xdr:cNvPicPr>
          <a:picLocks noChangeAspect="1"/>
        </xdr:cNvPicPr>
      </xdr:nvPicPr>
      <xdr:blipFill>
        <a:blip xmlns:r="http://schemas.openxmlformats.org/officeDocument/2006/relationships" r:embed="rId5"/>
        <a:stretch>
          <a:fillRect/>
        </a:stretch>
      </xdr:blipFill>
      <xdr:spPr>
        <a:xfrm>
          <a:off x="3474721" y="3253740"/>
          <a:ext cx="3573452" cy="2560320"/>
        </a:xfrm>
        <a:prstGeom prst="rect">
          <a:avLst/>
        </a:prstGeom>
      </xdr:spPr>
    </xdr:pic>
    <xdr:clientData/>
  </xdr:twoCellAnchor>
  <xdr:twoCellAnchor editAs="oneCell">
    <xdr:from>
      <xdr:col>0</xdr:col>
      <xdr:colOff>0</xdr:colOff>
      <xdr:row>16</xdr:row>
      <xdr:rowOff>83821</xdr:rowOff>
    </xdr:from>
    <xdr:to>
      <xdr:col>5</xdr:col>
      <xdr:colOff>465198</xdr:colOff>
      <xdr:row>30</xdr:row>
      <xdr:rowOff>15241</xdr:rowOff>
    </xdr:to>
    <xdr:pic>
      <xdr:nvPicPr>
        <xdr:cNvPr id="11" name="Picture 10">
          <a:extLst>
            <a:ext uri="{FF2B5EF4-FFF2-40B4-BE49-F238E27FC236}">
              <a16:creationId xmlns:a16="http://schemas.microsoft.com/office/drawing/2014/main" id="{559E6630-4235-4A43-A0D9-C1812A7832FB}"/>
            </a:ext>
          </a:extLst>
        </xdr:cNvPr>
        <xdr:cNvPicPr>
          <a:picLocks noChangeAspect="1"/>
        </xdr:cNvPicPr>
      </xdr:nvPicPr>
      <xdr:blipFill>
        <a:blip xmlns:r="http://schemas.openxmlformats.org/officeDocument/2006/relationships" r:embed="rId6"/>
        <a:stretch>
          <a:fillRect/>
        </a:stretch>
      </xdr:blipFill>
      <xdr:spPr>
        <a:xfrm>
          <a:off x="0" y="3268981"/>
          <a:ext cx="3513198" cy="2491740"/>
        </a:xfrm>
        <a:prstGeom prst="rect">
          <a:avLst/>
        </a:prstGeom>
      </xdr:spPr>
    </xdr:pic>
    <xdr:clientData/>
  </xdr:twoCellAnchor>
  <xdr:twoCellAnchor editAs="oneCell">
    <xdr:from>
      <xdr:col>18</xdr:col>
      <xdr:colOff>222369</xdr:colOff>
      <xdr:row>33</xdr:row>
      <xdr:rowOff>19049</xdr:rowOff>
    </xdr:from>
    <xdr:to>
      <xdr:col>24</xdr:col>
      <xdr:colOff>130049</xdr:colOff>
      <xdr:row>48</xdr:row>
      <xdr:rowOff>2277</xdr:rowOff>
    </xdr:to>
    <xdr:pic>
      <xdr:nvPicPr>
        <xdr:cNvPr id="2" name="Picture 1">
          <a:extLst>
            <a:ext uri="{FF2B5EF4-FFF2-40B4-BE49-F238E27FC236}">
              <a16:creationId xmlns:a16="http://schemas.microsoft.com/office/drawing/2014/main" id="{A3A1D8DC-0056-4712-B6BD-DF8387FE6773}"/>
            </a:ext>
          </a:extLst>
        </xdr:cNvPr>
        <xdr:cNvPicPr>
          <a:picLocks noChangeAspect="1"/>
        </xdr:cNvPicPr>
      </xdr:nvPicPr>
      <xdr:blipFill>
        <a:blip xmlns:r="http://schemas.openxmlformats.org/officeDocument/2006/relationships" r:embed="rId7"/>
        <a:stretch>
          <a:fillRect/>
        </a:stretch>
      </xdr:blipFill>
      <xdr:spPr>
        <a:xfrm>
          <a:off x="11195169" y="6396403"/>
          <a:ext cx="3811465" cy="2790626"/>
        </a:xfrm>
        <a:prstGeom prst="rect">
          <a:avLst/>
        </a:prstGeom>
        <a:ln w="38100">
          <a:solidFill>
            <a:srgbClr val="FF0000"/>
          </a:solidFill>
        </a:ln>
      </xdr:spPr>
    </xdr:pic>
    <xdr:clientData/>
  </xdr:twoCellAnchor>
  <xdr:twoCellAnchor editAs="oneCell">
    <xdr:from>
      <xdr:col>7</xdr:col>
      <xdr:colOff>394138</xdr:colOff>
      <xdr:row>6</xdr:row>
      <xdr:rowOff>52550</xdr:rowOff>
    </xdr:from>
    <xdr:to>
      <xdr:col>11</xdr:col>
      <xdr:colOff>370895</xdr:colOff>
      <xdr:row>15</xdr:row>
      <xdr:rowOff>61308</xdr:rowOff>
    </xdr:to>
    <xdr:pic>
      <xdr:nvPicPr>
        <xdr:cNvPr id="3" name="Picture 2">
          <a:extLst>
            <a:ext uri="{FF2B5EF4-FFF2-40B4-BE49-F238E27FC236}">
              <a16:creationId xmlns:a16="http://schemas.microsoft.com/office/drawing/2014/main" id="{D8D3C7DB-4BF9-4B17-A254-83A421DA9A58}"/>
            </a:ext>
          </a:extLst>
        </xdr:cNvPr>
        <xdr:cNvPicPr>
          <a:picLocks noChangeAspect="1"/>
        </xdr:cNvPicPr>
      </xdr:nvPicPr>
      <xdr:blipFill>
        <a:blip xmlns:r="http://schemas.openxmlformats.org/officeDocument/2006/relationships" r:embed="rId8"/>
        <a:stretch>
          <a:fillRect/>
        </a:stretch>
      </xdr:blipFill>
      <xdr:spPr>
        <a:xfrm>
          <a:off x="9485586" y="1375102"/>
          <a:ext cx="2429171" cy="1716689"/>
        </a:xfrm>
        <a:prstGeom prst="rect">
          <a:avLst/>
        </a:prstGeom>
      </xdr:spPr>
    </xdr:pic>
    <xdr:clientData/>
  </xdr:twoCellAnchor>
  <xdr:twoCellAnchor editAs="oneCell">
    <xdr:from>
      <xdr:col>11</xdr:col>
      <xdr:colOff>483127</xdr:colOff>
      <xdr:row>6</xdr:row>
      <xdr:rowOff>96345</xdr:rowOff>
    </xdr:from>
    <xdr:to>
      <xdr:col>15</xdr:col>
      <xdr:colOff>420414</xdr:colOff>
      <xdr:row>15</xdr:row>
      <xdr:rowOff>4871</xdr:rowOff>
    </xdr:to>
    <xdr:pic>
      <xdr:nvPicPr>
        <xdr:cNvPr id="4" name="Picture 3">
          <a:extLst>
            <a:ext uri="{FF2B5EF4-FFF2-40B4-BE49-F238E27FC236}">
              <a16:creationId xmlns:a16="http://schemas.microsoft.com/office/drawing/2014/main" id="{9F6F3DE7-2CAD-490C-92B8-FFEA5E89F539}"/>
            </a:ext>
          </a:extLst>
        </xdr:cNvPr>
        <xdr:cNvPicPr>
          <a:picLocks noChangeAspect="1"/>
        </xdr:cNvPicPr>
      </xdr:nvPicPr>
      <xdr:blipFill>
        <a:blip xmlns:r="http://schemas.openxmlformats.org/officeDocument/2006/relationships" r:embed="rId9"/>
        <a:stretch>
          <a:fillRect/>
        </a:stretch>
      </xdr:blipFill>
      <xdr:spPr>
        <a:xfrm>
          <a:off x="7227265" y="1418897"/>
          <a:ext cx="2389701" cy="1610326"/>
        </a:xfrm>
        <a:prstGeom prst="rect">
          <a:avLst/>
        </a:prstGeom>
      </xdr:spPr>
    </xdr:pic>
    <xdr:clientData/>
  </xdr:twoCellAnchor>
  <xdr:twoCellAnchor editAs="oneCell">
    <xdr:from>
      <xdr:col>0</xdr:col>
      <xdr:colOff>122744</xdr:colOff>
      <xdr:row>66</xdr:row>
      <xdr:rowOff>142203</xdr:rowOff>
    </xdr:from>
    <xdr:to>
      <xdr:col>9</xdr:col>
      <xdr:colOff>581729</xdr:colOff>
      <xdr:row>88</xdr:row>
      <xdr:rowOff>67652</xdr:rowOff>
    </xdr:to>
    <xdr:pic>
      <xdr:nvPicPr>
        <xdr:cNvPr id="12" name="Picture 11">
          <a:extLst>
            <a:ext uri="{FF2B5EF4-FFF2-40B4-BE49-F238E27FC236}">
              <a16:creationId xmlns:a16="http://schemas.microsoft.com/office/drawing/2014/main" id="{EE17BED3-F268-441E-AC79-85D5FAAD7CDD}"/>
            </a:ext>
          </a:extLst>
        </xdr:cNvPr>
        <xdr:cNvPicPr>
          <a:picLocks noChangeAspect="1"/>
        </xdr:cNvPicPr>
      </xdr:nvPicPr>
      <xdr:blipFill>
        <a:blip xmlns:r="http://schemas.openxmlformats.org/officeDocument/2006/relationships" r:embed="rId10"/>
        <a:stretch>
          <a:fillRect/>
        </a:stretch>
      </xdr:blipFill>
      <xdr:spPr>
        <a:xfrm>
          <a:off x="122744" y="14767095"/>
          <a:ext cx="5912334" cy="3964967"/>
        </a:xfrm>
        <a:prstGeom prst="rect">
          <a:avLst/>
        </a:prstGeom>
      </xdr:spPr>
    </xdr:pic>
    <xdr:clientData/>
  </xdr:twoCellAnchor>
  <xdr:twoCellAnchor editAs="oneCell">
    <xdr:from>
      <xdr:col>0</xdr:col>
      <xdr:colOff>0</xdr:colOff>
      <xdr:row>47</xdr:row>
      <xdr:rowOff>131379</xdr:rowOff>
    </xdr:from>
    <xdr:to>
      <xdr:col>5</xdr:col>
      <xdr:colOff>313779</xdr:colOff>
      <xdr:row>59</xdr:row>
      <xdr:rowOff>73068</xdr:rowOff>
    </xdr:to>
    <xdr:pic>
      <xdr:nvPicPr>
        <xdr:cNvPr id="13" name="Picture 12">
          <a:extLst>
            <a:ext uri="{FF2B5EF4-FFF2-40B4-BE49-F238E27FC236}">
              <a16:creationId xmlns:a16="http://schemas.microsoft.com/office/drawing/2014/main" id="{8C62A032-CAAF-48C2-93D3-3F71EE822E04}"/>
            </a:ext>
          </a:extLst>
        </xdr:cNvPr>
        <xdr:cNvPicPr>
          <a:picLocks noChangeAspect="1"/>
        </xdr:cNvPicPr>
      </xdr:nvPicPr>
      <xdr:blipFill>
        <a:blip xmlns:r="http://schemas.openxmlformats.org/officeDocument/2006/relationships" r:embed="rId11"/>
        <a:stretch>
          <a:fillRect/>
        </a:stretch>
      </xdr:blipFill>
      <xdr:spPr>
        <a:xfrm>
          <a:off x="0" y="9150119"/>
          <a:ext cx="3340902" cy="2457333"/>
        </a:xfrm>
        <a:prstGeom prst="rect">
          <a:avLst/>
        </a:prstGeom>
      </xdr:spPr>
    </xdr:pic>
    <xdr:clientData/>
  </xdr:twoCellAnchor>
  <xdr:twoCellAnchor editAs="oneCell">
    <xdr:from>
      <xdr:col>5</xdr:col>
      <xdr:colOff>296234</xdr:colOff>
      <xdr:row>46</xdr:row>
      <xdr:rowOff>175174</xdr:rowOff>
    </xdr:from>
    <xdr:to>
      <xdr:col>11</xdr:col>
      <xdr:colOff>307235</xdr:colOff>
      <xdr:row>59</xdr:row>
      <xdr:rowOff>177453</xdr:rowOff>
    </xdr:to>
    <xdr:pic>
      <xdr:nvPicPr>
        <xdr:cNvPr id="14" name="Picture 13">
          <a:extLst>
            <a:ext uri="{FF2B5EF4-FFF2-40B4-BE49-F238E27FC236}">
              <a16:creationId xmlns:a16="http://schemas.microsoft.com/office/drawing/2014/main" id="{FCD06B58-48D6-4D45-998E-1FFC2AC74D45}"/>
            </a:ext>
          </a:extLst>
        </xdr:cNvPr>
        <xdr:cNvPicPr>
          <a:picLocks noChangeAspect="1"/>
        </xdr:cNvPicPr>
      </xdr:nvPicPr>
      <xdr:blipFill>
        <a:blip xmlns:r="http://schemas.openxmlformats.org/officeDocument/2006/relationships" r:embed="rId12"/>
        <a:stretch>
          <a:fillRect/>
        </a:stretch>
      </xdr:blipFill>
      <xdr:spPr>
        <a:xfrm>
          <a:off x="3323357" y="9006023"/>
          <a:ext cx="3643549" cy="2705814"/>
        </a:xfrm>
        <a:prstGeom prst="rect">
          <a:avLst/>
        </a:prstGeom>
      </xdr:spPr>
    </xdr:pic>
    <xdr:clientData/>
  </xdr:twoCellAnchor>
  <xdr:twoCellAnchor editAs="oneCell">
    <xdr:from>
      <xdr:col>11</xdr:col>
      <xdr:colOff>209368</xdr:colOff>
      <xdr:row>47</xdr:row>
      <xdr:rowOff>52552</xdr:rowOff>
    </xdr:from>
    <xdr:to>
      <xdr:col>17</xdr:col>
      <xdr:colOff>481710</xdr:colOff>
      <xdr:row>60</xdr:row>
      <xdr:rowOff>41753</xdr:rowOff>
    </xdr:to>
    <xdr:pic>
      <xdr:nvPicPr>
        <xdr:cNvPr id="15" name="Picture 14">
          <a:extLst>
            <a:ext uri="{FF2B5EF4-FFF2-40B4-BE49-F238E27FC236}">
              <a16:creationId xmlns:a16="http://schemas.microsoft.com/office/drawing/2014/main" id="{91EF0929-E116-42E9-A3D8-F00404BD9288}"/>
            </a:ext>
          </a:extLst>
        </xdr:cNvPr>
        <xdr:cNvPicPr>
          <a:picLocks noChangeAspect="1"/>
        </xdr:cNvPicPr>
      </xdr:nvPicPr>
      <xdr:blipFill>
        <a:blip xmlns:r="http://schemas.openxmlformats.org/officeDocument/2006/relationships" r:embed="rId13"/>
        <a:stretch>
          <a:fillRect/>
        </a:stretch>
      </xdr:blipFill>
      <xdr:spPr>
        <a:xfrm>
          <a:off x="6869039" y="9071292"/>
          <a:ext cx="3904890" cy="26927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66CFF-E5EB-460A-9BDE-3EAA7E35996A}">
  <dimension ref="A1:I51"/>
  <sheetViews>
    <sheetView workbookViewId="0">
      <selection activeCell="H20" sqref="H20:I22"/>
    </sheetView>
  </sheetViews>
  <sheetFormatPr defaultRowHeight="14.4" x14ac:dyDescent="0.3"/>
  <sheetData>
    <row r="1" spans="1:8" x14ac:dyDescent="0.3">
      <c r="A1" t="s">
        <v>0</v>
      </c>
      <c r="B1" t="s">
        <v>1</v>
      </c>
      <c r="C1" t="s">
        <v>2</v>
      </c>
      <c r="D1" t="s">
        <v>3</v>
      </c>
      <c r="E1" t="s">
        <v>4</v>
      </c>
      <c r="F1" t="s">
        <v>5</v>
      </c>
    </row>
    <row r="2" spans="1:8" x14ac:dyDescent="0.3">
      <c r="A2">
        <v>1</v>
      </c>
      <c r="B2">
        <v>80</v>
      </c>
      <c r="C2">
        <v>129</v>
      </c>
      <c r="D2">
        <v>1</v>
      </c>
      <c r="E2">
        <f>C2-B2</f>
        <v>49</v>
      </c>
      <c r="F2" t="s">
        <v>6</v>
      </c>
      <c r="H2" t="s">
        <v>16</v>
      </c>
    </row>
    <row r="3" spans="1:8" x14ac:dyDescent="0.3">
      <c r="A3">
        <v>2</v>
      </c>
      <c r="B3">
        <v>70</v>
      </c>
      <c r="C3">
        <v>112</v>
      </c>
      <c r="D3">
        <v>1</v>
      </c>
      <c r="E3">
        <f>C3-B3</f>
        <v>42</v>
      </c>
      <c r="F3" t="s">
        <v>6</v>
      </c>
    </row>
    <row r="4" spans="1:8" x14ac:dyDescent="0.3">
      <c r="A4">
        <v>3</v>
      </c>
      <c r="B4">
        <v>80</v>
      </c>
      <c r="C4">
        <v>127</v>
      </c>
      <c r="D4">
        <v>1</v>
      </c>
      <c r="E4">
        <f t="shared" ref="E4:E51" si="0">C4-B4</f>
        <v>47</v>
      </c>
      <c r="F4" t="s">
        <v>7</v>
      </c>
    </row>
    <row r="5" spans="1:8" x14ac:dyDescent="0.3">
      <c r="A5">
        <v>4</v>
      </c>
      <c r="B5">
        <v>72</v>
      </c>
      <c r="C5">
        <v>124</v>
      </c>
      <c r="D5">
        <v>1</v>
      </c>
      <c r="E5">
        <f t="shared" si="0"/>
        <v>52</v>
      </c>
      <c r="F5" t="s">
        <v>6</v>
      </c>
    </row>
    <row r="6" spans="1:8" x14ac:dyDescent="0.3">
      <c r="A6">
        <v>5</v>
      </c>
      <c r="B6">
        <v>67</v>
      </c>
      <c r="C6">
        <v>125</v>
      </c>
      <c r="D6">
        <v>2</v>
      </c>
      <c r="E6">
        <f t="shared" si="0"/>
        <v>58</v>
      </c>
      <c r="F6" t="s">
        <v>6</v>
      </c>
    </row>
    <row r="7" spans="1:8" x14ac:dyDescent="0.3">
      <c r="A7">
        <v>6</v>
      </c>
      <c r="B7">
        <v>83</v>
      </c>
      <c r="C7">
        <v>139</v>
      </c>
      <c r="D7">
        <v>1</v>
      </c>
      <c r="E7">
        <f t="shared" si="0"/>
        <v>56</v>
      </c>
      <c r="F7" t="s">
        <v>7</v>
      </c>
    </row>
    <row r="8" spans="1:8" x14ac:dyDescent="0.3">
      <c r="A8">
        <v>7</v>
      </c>
      <c r="B8">
        <v>66</v>
      </c>
      <c r="C8">
        <v>114</v>
      </c>
      <c r="D8">
        <v>1</v>
      </c>
      <c r="E8">
        <f t="shared" si="0"/>
        <v>48</v>
      </c>
      <c r="F8" t="s">
        <v>7</v>
      </c>
    </row>
    <row r="9" spans="1:8" x14ac:dyDescent="0.3">
      <c r="A9">
        <v>8</v>
      </c>
      <c r="B9">
        <v>69</v>
      </c>
      <c r="C9">
        <v>130</v>
      </c>
      <c r="D9">
        <v>1</v>
      </c>
      <c r="E9">
        <f t="shared" si="0"/>
        <v>61</v>
      </c>
      <c r="F9" t="s">
        <v>6</v>
      </c>
    </row>
    <row r="10" spans="1:8" x14ac:dyDescent="0.3">
      <c r="A10">
        <v>9</v>
      </c>
      <c r="B10">
        <v>79</v>
      </c>
      <c r="C10">
        <v>136</v>
      </c>
      <c r="D10">
        <v>1</v>
      </c>
      <c r="E10">
        <f t="shared" si="0"/>
        <v>57</v>
      </c>
      <c r="F10" t="s">
        <v>7</v>
      </c>
    </row>
    <row r="11" spans="1:8" x14ac:dyDescent="0.3">
      <c r="A11">
        <v>10</v>
      </c>
      <c r="B11">
        <v>74</v>
      </c>
      <c r="C11">
        <v>129</v>
      </c>
      <c r="D11">
        <v>2</v>
      </c>
      <c r="E11">
        <f t="shared" si="0"/>
        <v>55</v>
      </c>
      <c r="F11" t="s">
        <v>7</v>
      </c>
    </row>
    <row r="12" spans="1:8" x14ac:dyDescent="0.3">
      <c r="A12">
        <v>11</v>
      </c>
      <c r="B12">
        <v>63</v>
      </c>
      <c r="C12">
        <v>119</v>
      </c>
      <c r="D12">
        <v>2</v>
      </c>
      <c r="E12">
        <f t="shared" si="0"/>
        <v>56</v>
      </c>
      <c r="F12" t="s">
        <v>6</v>
      </c>
    </row>
    <row r="13" spans="1:8" x14ac:dyDescent="0.3">
      <c r="A13">
        <v>12</v>
      </c>
      <c r="B13">
        <v>65</v>
      </c>
      <c r="C13">
        <v>129</v>
      </c>
      <c r="D13">
        <v>3</v>
      </c>
      <c r="E13">
        <f t="shared" si="0"/>
        <v>64</v>
      </c>
      <c r="F13" t="s">
        <v>6</v>
      </c>
    </row>
    <row r="14" spans="1:8" x14ac:dyDescent="0.3">
      <c r="A14">
        <v>13</v>
      </c>
      <c r="B14">
        <v>64</v>
      </c>
      <c r="C14">
        <v>137</v>
      </c>
      <c r="D14">
        <v>3</v>
      </c>
      <c r="E14">
        <f t="shared" si="0"/>
        <v>73</v>
      </c>
      <c r="F14" t="s">
        <v>6</v>
      </c>
    </row>
    <row r="15" spans="1:8" x14ac:dyDescent="0.3">
      <c r="A15">
        <v>14</v>
      </c>
      <c r="B15">
        <v>69</v>
      </c>
      <c r="C15">
        <v>125</v>
      </c>
      <c r="D15">
        <v>2</v>
      </c>
      <c r="E15">
        <f t="shared" si="0"/>
        <v>56</v>
      </c>
      <c r="F15" t="s">
        <v>7</v>
      </c>
    </row>
    <row r="16" spans="1:8" x14ac:dyDescent="0.3">
      <c r="A16">
        <v>15</v>
      </c>
      <c r="B16">
        <v>74</v>
      </c>
      <c r="C16">
        <v>118</v>
      </c>
      <c r="D16">
        <v>1</v>
      </c>
      <c r="E16">
        <f t="shared" si="0"/>
        <v>44</v>
      </c>
      <c r="F16" t="s">
        <v>7</v>
      </c>
    </row>
    <row r="17" spans="1:9" x14ac:dyDescent="0.3">
      <c r="A17">
        <v>16</v>
      </c>
      <c r="B17">
        <v>78</v>
      </c>
      <c r="C17">
        <v>123</v>
      </c>
      <c r="D17">
        <v>1</v>
      </c>
      <c r="E17">
        <f t="shared" si="0"/>
        <v>45</v>
      </c>
      <c r="F17" t="s">
        <v>7</v>
      </c>
    </row>
    <row r="18" spans="1:9" x14ac:dyDescent="0.3">
      <c r="A18">
        <v>17</v>
      </c>
      <c r="B18">
        <v>66</v>
      </c>
      <c r="C18">
        <v>130</v>
      </c>
      <c r="D18">
        <v>1</v>
      </c>
      <c r="E18">
        <f t="shared" si="0"/>
        <v>64</v>
      </c>
      <c r="F18" t="s">
        <v>6</v>
      </c>
    </row>
    <row r="19" spans="1:9" ht="15" thickBot="1" x14ac:dyDescent="0.35">
      <c r="A19">
        <v>18</v>
      </c>
      <c r="B19">
        <v>74</v>
      </c>
      <c r="C19">
        <v>121</v>
      </c>
      <c r="D19">
        <v>1</v>
      </c>
      <c r="E19">
        <f t="shared" si="0"/>
        <v>47</v>
      </c>
      <c r="F19" t="s">
        <v>7</v>
      </c>
    </row>
    <row r="20" spans="1:9" ht="15" thickBot="1" x14ac:dyDescent="0.35">
      <c r="A20">
        <v>19</v>
      </c>
      <c r="B20">
        <v>90</v>
      </c>
      <c r="C20">
        <v>141</v>
      </c>
      <c r="D20">
        <v>1</v>
      </c>
      <c r="E20">
        <f t="shared" si="0"/>
        <v>51</v>
      </c>
      <c r="F20" t="s">
        <v>7</v>
      </c>
      <c r="H20" s="11"/>
      <c r="I20" s="11" t="s">
        <v>4</v>
      </c>
    </row>
    <row r="21" spans="1:9" ht="15" thickBot="1" x14ac:dyDescent="0.35">
      <c r="A21">
        <v>20</v>
      </c>
      <c r="B21">
        <v>94</v>
      </c>
      <c r="C21">
        <v>148</v>
      </c>
      <c r="D21">
        <v>1</v>
      </c>
      <c r="E21">
        <f t="shared" si="0"/>
        <v>54</v>
      </c>
      <c r="F21" t="s">
        <v>7</v>
      </c>
      <c r="H21" s="11" t="s">
        <v>17</v>
      </c>
      <c r="I21" s="11">
        <f>MIN(E2:E51)</f>
        <v>42</v>
      </c>
    </row>
    <row r="22" spans="1:9" ht="15" thickBot="1" x14ac:dyDescent="0.35">
      <c r="A22">
        <v>21</v>
      </c>
      <c r="B22">
        <v>78</v>
      </c>
      <c r="C22">
        <v>127</v>
      </c>
      <c r="D22">
        <v>1</v>
      </c>
      <c r="E22">
        <f t="shared" si="0"/>
        <v>49</v>
      </c>
      <c r="F22" t="s">
        <v>7</v>
      </c>
      <c r="H22" s="11" t="s">
        <v>18</v>
      </c>
      <c r="I22" s="11">
        <f>MAX(E2:E51)</f>
        <v>73</v>
      </c>
    </row>
    <row r="23" spans="1:9" x14ac:dyDescent="0.3">
      <c r="A23">
        <v>22</v>
      </c>
      <c r="B23">
        <v>70</v>
      </c>
      <c r="C23">
        <v>117</v>
      </c>
      <c r="D23">
        <v>1</v>
      </c>
      <c r="E23">
        <f t="shared" si="0"/>
        <v>47</v>
      </c>
      <c r="F23" t="s">
        <v>7</v>
      </c>
    </row>
    <row r="24" spans="1:9" x14ac:dyDescent="0.3">
      <c r="A24">
        <v>23</v>
      </c>
      <c r="B24">
        <v>67</v>
      </c>
      <c r="C24">
        <v>127</v>
      </c>
      <c r="D24">
        <v>2</v>
      </c>
      <c r="E24">
        <f t="shared" si="0"/>
        <v>60</v>
      </c>
      <c r="F24" t="s">
        <v>6</v>
      </c>
    </row>
    <row r="25" spans="1:9" x14ac:dyDescent="0.3">
      <c r="A25">
        <v>24</v>
      </c>
      <c r="B25">
        <v>72</v>
      </c>
      <c r="C25">
        <v>135</v>
      </c>
      <c r="D25">
        <v>2</v>
      </c>
      <c r="E25">
        <f t="shared" si="0"/>
        <v>63</v>
      </c>
      <c r="F25" t="s">
        <v>6</v>
      </c>
    </row>
    <row r="26" spans="1:9" x14ac:dyDescent="0.3">
      <c r="A26">
        <v>25</v>
      </c>
      <c r="B26">
        <v>74</v>
      </c>
      <c r="C26">
        <v>122</v>
      </c>
      <c r="D26">
        <v>1</v>
      </c>
      <c r="E26">
        <f t="shared" si="0"/>
        <v>48</v>
      </c>
      <c r="F26" t="s">
        <v>6</v>
      </c>
    </row>
    <row r="27" spans="1:9" x14ac:dyDescent="0.3">
      <c r="A27">
        <v>26</v>
      </c>
      <c r="B27">
        <v>68</v>
      </c>
      <c r="C27">
        <v>125</v>
      </c>
      <c r="D27">
        <v>1</v>
      </c>
      <c r="E27">
        <f t="shared" si="0"/>
        <v>57</v>
      </c>
      <c r="F27" t="s">
        <v>6</v>
      </c>
    </row>
    <row r="28" spans="1:9" x14ac:dyDescent="0.3">
      <c r="A28">
        <v>27</v>
      </c>
      <c r="B28">
        <v>79</v>
      </c>
      <c r="C28">
        <v>133</v>
      </c>
      <c r="D28">
        <v>1</v>
      </c>
      <c r="E28">
        <f t="shared" si="0"/>
        <v>54</v>
      </c>
      <c r="F28" t="s">
        <v>7</v>
      </c>
    </row>
    <row r="29" spans="1:9" x14ac:dyDescent="0.3">
      <c r="A29">
        <v>28</v>
      </c>
      <c r="B29">
        <v>75</v>
      </c>
      <c r="C29">
        <v>118</v>
      </c>
      <c r="D29">
        <v>1</v>
      </c>
      <c r="E29">
        <f t="shared" si="0"/>
        <v>43</v>
      </c>
      <c r="F29" t="s">
        <v>7</v>
      </c>
    </row>
    <row r="30" spans="1:9" x14ac:dyDescent="0.3">
      <c r="A30">
        <v>29</v>
      </c>
      <c r="B30">
        <v>60</v>
      </c>
      <c r="C30">
        <v>112</v>
      </c>
      <c r="D30">
        <v>1</v>
      </c>
      <c r="E30">
        <f t="shared" si="0"/>
        <v>52</v>
      </c>
      <c r="F30" t="s">
        <v>6</v>
      </c>
    </row>
    <row r="31" spans="1:9" x14ac:dyDescent="0.3">
      <c r="A31">
        <v>30</v>
      </c>
      <c r="B31">
        <v>79</v>
      </c>
      <c r="C31">
        <v>134</v>
      </c>
      <c r="D31">
        <v>1</v>
      </c>
      <c r="E31">
        <f t="shared" si="0"/>
        <v>55</v>
      </c>
      <c r="F31" t="s">
        <v>7</v>
      </c>
    </row>
    <row r="32" spans="1:9" x14ac:dyDescent="0.3">
      <c r="A32">
        <v>31</v>
      </c>
      <c r="B32">
        <v>76</v>
      </c>
      <c r="C32">
        <v>127</v>
      </c>
      <c r="D32">
        <v>1</v>
      </c>
      <c r="E32">
        <f t="shared" si="0"/>
        <v>51</v>
      </c>
      <c r="F32" t="s">
        <v>7</v>
      </c>
    </row>
    <row r="33" spans="1:6" x14ac:dyDescent="0.3">
      <c r="A33">
        <v>32</v>
      </c>
      <c r="B33">
        <v>75</v>
      </c>
      <c r="C33">
        <v>118</v>
      </c>
      <c r="D33">
        <v>1</v>
      </c>
      <c r="E33">
        <f t="shared" si="0"/>
        <v>43</v>
      </c>
      <c r="F33" t="s">
        <v>7</v>
      </c>
    </row>
    <row r="34" spans="1:6" x14ac:dyDescent="0.3">
      <c r="A34">
        <v>33</v>
      </c>
      <c r="B34">
        <v>66</v>
      </c>
      <c r="C34">
        <v>128</v>
      </c>
      <c r="D34">
        <v>3</v>
      </c>
      <c r="E34">
        <f t="shared" si="0"/>
        <v>62</v>
      </c>
      <c r="F34" t="s">
        <v>6</v>
      </c>
    </row>
    <row r="35" spans="1:6" x14ac:dyDescent="0.3">
      <c r="A35">
        <v>34</v>
      </c>
      <c r="B35">
        <v>56</v>
      </c>
      <c r="C35">
        <v>122</v>
      </c>
      <c r="D35">
        <v>3</v>
      </c>
      <c r="E35">
        <f t="shared" si="0"/>
        <v>66</v>
      </c>
      <c r="F35" t="s">
        <v>6</v>
      </c>
    </row>
    <row r="36" spans="1:6" x14ac:dyDescent="0.3">
      <c r="A36">
        <v>35</v>
      </c>
      <c r="B36">
        <v>72</v>
      </c>
      <c r="C36">
        <v>119</v>
      </c>
      <c r="D36">
        <v>1</v>
      </c>
      <c r="E36">
        <f t="shared" si="0"/>
        <v>47</v>
      </c>
      <c r="F36" t="s">
        <v>7</v>
      </c>
    </row>
    <row r="37" spans="1:6" x14ac:dyDescent="0.3">
      <c r="A37">
        <v>36</v>
      </c>
      <c r="B37">
        <v>59</v>
      </c>
      <c r="C37">
        <v>102</v>
      </c>
      <c r="D37">
        <v>1</v>
      </c>
      <c r="E37">
        <f t="shared" si="0"/>
        <v>43</v>
      </c>
      <c r="F37" t="s">
        <v>7</v>
      </c>
    </row>
    <row r="38" spans="1:6" x14ac:dyDescent="0.3">
      <c r="A38">
        <v>37</v>
      </c>
      <c r="B38">
        <v>69</v>
      </c>
      <c r="C38">
        <v>130</v>
      </c>
      <c r="D38">
        <v>1</v>
      </c>
      <c r="E38">
        <f t="shared" si="0"/>
        <v>61</v>
      </c>
      <c r="F38" t="s">
        <v>6</v>
      </c>
    </row>
    <row r="39" spans="1:6" x14ac:dyDescent="0.3">
      <c r="A39">
        <v>38</v>
      </c>
      <c r="B39">
        <v>71</v>
      </c>
      <c r="C39">
        <v>116</v>
      </c>
      <c r="D39">
        <v>1</v>
      </c>
      <c r="E39">
        <f t="shared" si="0"/>
        <v>45</v>
      </c>
      <c r="F39" t="s">
        <v>7</v>
      </c>
    </row>
    <row r="40" spans="1:6" x14ac:dyDescent="0.3">
      <c r="A40">
        <v>39</v>
      </c>
      <c r="B40">
        <v>81</v>
      </c>
      <c r="C40">
        <v>133</v>
      </c>
      <c r="D40">
        <v>1</v>
      </c>
      <c r="E40">
        <f t="shared" si="0"/>
        <v>52</v>
      </c>
      <c r="F40" t="s">
        <v>6</v>
      </c>
    </row>
    <row r="41" spans="1:6" x14ac:dyDescent="0.3">
      <c r="A41">
        <v>40</v>
      </c>
      <c r="B41">
        <v>65</v>
      </c>
      <c r="C41">
        <v>121</v>
      </c>
      <c r="D41">
        <v>2</v>
      </c>
      <c r="E41">
        <f t="shared" si="0"/>
        <v>56</v>
      </c>
      <c r="F41" t="s">
        <v>7</v>
      </c>
    </row>
    <row r="42" spans="1:6" x14ac:dyDescent="0.3">
      <c r="A42">
        <v>41</v>
      </c>
      <c r="B42">
        <v>63</v>
      </c>
      <c r="C42">
        <v>108</v>
      </c>
      <c r="D42">
        <v>1</v>
      </c>
      <c r="E42">
        <f t="shared" si="0"/>
        <v>45</v>
      </c>
      <c r="F42" t="s">
        <v>6</v>
      </c>
    </row>
    <row r="43" spans="1:6" x14ac:dyDescent="0.3">
      <c r="A43">
        <v>42</v>
      </c>
      <c r="B43">
        <v>64</v>
      </c>
      <c r="C43">
        <v>137</v>
      </c>
      <c r="D43">
        <v>3</v>
      </c>
      <c r="E43">
        <f t="shared" si="0"/>
        <v>73</v>
      </c>
      <c r="F43" t="s">
        <v>6</v>
      </c>
    </row>
    <row r="44" spans="1:6" x14ac:dyDescent="0.3">
      <c r="A44">
        <v>43</v>
      </c>
      <c r="B44">
        <v>75</v>
      </c>
      <c r="C44">
        <v>129</v>
      </c>
      <c r="D44">
        <v>1</v>
      </c>
      <c r="E44">
        <f t="shared" si="0"/>
        <v>54</v>
      </c>
      <c r="F44" t="s">
        <v>7</v>
      </c>
    </row>
    <row r="45" spans="1:6" x14ac:dyDescent="0.3">
      <c r="A45">
        <v>44</v>
      </c>
      <c r="B45">
        <v>59</v>
      </c>
      <c r="C45">
        <v>112</v>
      </c>
      <c r="D45">
        <v>2</v>
      </c>
      <c r="E45">
        <f t="shared" si="0"/>
        <v>53</v>
      </c>
      <c r="F45" t="s">
        <v>6</v>
      </c>
    </row>
    <row r="46" spans="1:6" x14ac:dyDescent="0.3">
      <c r="A46">
        <v>45</v>
      </c>
      <c r="B46">
        <v>75</v>
      </c>
      <c r="C46">
        <v>121</v>
      </c>
      <c r="D46">
        <v>1</v>
      </c>
      <c r="E46">
        <f t="shared" si="0"/>
        <v>46</v>
      </c>
      <c r="F46" t="s">
        <v>7</v>
      </c>
    </row>
    <row r="47" spans="1:6" x14ac:dyDescent="0.3">
      <c r="A47">
        <v>46</v>
      </c>
      <c r="B47">
        <v>64</v>
      </c>
      <c r="C47">
        <v>124</v>
      </c>
      <c r="D47">
        <v>2</v>
      </c>
      <c r="E47">
        <f t="shared" si="0"/>
        <v>60</v>
      </c>
      <c r="F47" t="s">
        <v>6</v>
      </c>
    </row>
    <row r="48" spans="1:6" x14ac:dyDescent="0.3">
      <c r="A48">
        <v>47</v>
      </c>
      <c r="B48">
        <v>69</v>
      </c>
      <c r="C48">
        <v>126</v>
      </c>
      <c r="D48">
        <v>2</v>
      </c>
      <c r="E48">
        <f t="shared" si="0"/>
        <v>57</v>
      </c>
      <c r="F48" t="s">
        <v>6</v>
      </c>
    </row>
    <row r="49" spans="1:6" x14ac:dyDescent="0.3">
      <c r="A49">
        <v>48</v>
      </c>
      <c r="B49">
        <v>69</v>
      </c>
      <c r="C49">
        <v>135</v>
      </c>
      <c r="D49">
        <v>2</v>
      </c>
      <c r="E49">
        <f t="shared" si="0"/>
        <v>66</v>
      </c>
      <c r="F49" t="s">
        <v>6</v>
      </c>
    </row>
    <row r="50" spans="1:6" x14ac:dyDescent="0.3">
      <c r="A50">
        <v>49</v>
      </c>
      <c r="B50">
        <v>77</v>
      </c>
      <c r="C50">
        <v>129</v>
      </c>
      <c r="D50">
        <v>1</v>
      </c>
      <c r="E50">
        <f t="shared" si="0"/>
        <v>52</v>
      </c>
      <c r="F50" t="s">
        <v>6</v>
      </c>
    </row>
    <row r="51" spans="1:6" x14ac:dyDescent="0.3">
      <c r="A51">
        <v>50</v>
      </c>
      <c r="B51">
        <v>81</v>
      </c>
      <c r="C51">
        <v>138</v>
      </c>
      <c r="D51">
        <v>1</v>
      </c>
      <c r="E51">
        <f t="shared" si="0"/>
        <v>57</v>
      </c>
      <c r="F51" t="s">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60C8B-AEB5-4C1D-8330-1907975835F5}">
  <dimension ref="A2:Y71"/>
  <sheetViews>
    <sheetView tabSelected="1" zoomScale="83" zoomScaleNormal="104" workbookViewId="0">
      <selection activeCell="U62" sqref="U62"/>
    </sheetView>
  </sheetViews>
  <sheetFormatPr defaultRowHeight="14.4" x14ac:dyDescent="0.3"/>
  <cols>
    <col min="1" max="1" width="8.88671875" style="1" customWidth="1"/>
    <col min="2" max="19" width="8.88671875" style="1"/>
    <col min="20" max="20" width="12.44140625" style="1" customWidth="1"/>
    <col min="21" max="16384" width="8.88671875" style="1"/>
  </cols>
  <sheetData>
    <row r="2" spans="1:13" ht="15" thickBot="1" x14ac:dyDescent="0.35">
      <c r="A2" s="2" t="s">
        <v>14</v>
      </c>
      <c r="B2" s="9"/>
    </row>
    <row r="3" spans="1:13" ht="29.4" thickBot="1" x14ac:dyDescent="0.35">
      <c r="A3" s="12" t="s">
        <v>8</v>
      </c>
      <c r="B3" s="11" t="s">
        <v>11</v>
      </c>
      <c r="C3" s="8"/>
    </row>
    <row r="4" spans="1:13" ht="15" thickBot="1" x14ac:dyDescent="0.35">
      <c r="A4" s="11" t="s">
        <v>6</v>
      </c>
      <c r="B4" s="11">
        <f>COUNTIF(Dataset!F2:F51,A4)</f>
        <v>25</v>
      </c>
      <c r="C4" s="8"/>
    </row>
    <row r="5" spans="1:13" ht="15" thickBot="1" x14ac:dyDescent="0.35">
      <c r="A5" s="11" t="s">
        <v>7</v>
      </c>
      <c r="B5" s="11">
        <f>COUNTIF(Dataset!F2:F51,A5)</f>
        <v>25</v>
      </c>
      <c r="C5" s="8"/>
    </row>
    <row r="6" spans="1:13" x14ac:dyDescent="0.3">
      <c r="A6" s="10"/>
      <c r="B6" s="10"/>
      <c r="I6" s="1" t="s">
        <v>10</v>
      </c>
      <c r="M6" s="1" t="s">
        <v>9</v>
      </c>
    </row>
    <row r="8" spans="1:13" x14ac:dyDescent="0.3">
      <c r="A8" s="3" t="s">
        <v>15</v>
      </c>
    </row>
    <row r="9" spans="1:13" ht="15" thickBot="1" x14ac:dyDescent="0.35"/>
    <row r="10" spans="1:13" ht="15" thickBot="1" x14ac:dyDescent="0.35">
      <c r="A10" s="15"/>
      <c r="B10" s="16"/>
      <c r="C10" s="19" t="s">
        <v>12</v>
      </c>
      <c r="D10" s="20"/>
      <c r="E10" s="21"/>
      <c r="F10" s="4"/>
    </row>
    <row r="11" spans="1:13" ht="15" thickBot="1" x14ac:dyDescent="0.35">
      <c r="A11" s="17"/>
      <c r="B11" s="18"/>
      <c r="C11" s="5">
        <v>1</v>
      </c>
      <c r="D11" s="5">
        <v>2</v>
      </c>
      <c r="E11" s="5">
        <v>3</v>
      </c>
      <c r="F11" s="6" t="s">
        <v>13</v>
      </c>
    </row>
    <row r="12" spans="1:13" ht="15" thickBot="1" x14ac:dyDescent="0.35">
      <c r="A12" s="22" t="s">
        <v>8</v>
      </c>
      <c r="B12" s="5" t="s">
        <v>9</v>
      </c>
      <c r="C12" s="5">
        <f>COUNTIFS(Dataset!$F$2:$F$51,"H",Dataset!$D$2:$D$51,Results!C11)</f>
        <v>12</v>
      </c>
      <c r="D12" s="5">
        <f>COUNTIFS(Dataset!$F$2:$F$51,"H",Dataset!$D$2:$D$51,Results!D11)</f>
        <v>8</v>
      </c>
      <c r="E12" s="5">
        <f>COUNTIFS(Dataset!$F$2:$F$51,"H",Dataset!$D$2:$D$51,Results!E11)</f>
        <v>5</v>
      </c>
      <c r="F12" s="5">
        <f>SUM(C12:E12)</f>
        <v>25</v>
      </c>
    </row>
    <row r="13" spans="1:13" ht="15" thickBot="1" x14ac:dyDescent="0.35">
      <c r="A13" s="23"/>
      <c r="B13" s="5" t="s">
        <v>10</v>
      </c>
      <c r="C13" s="5">
        <f>COUNTIFS(Dataset!$F$2:$F$51,"M",Dataset!$D$2:$D$51,Results!C11)</f>
        <v>22</v>
      </c>
      <c r="D13" s="5">
        <f>COUNTIFS(Dataset!$F$2:$F$51,"M",Dataset!$D$2:$D$51,Results!D11)</f>
        <v>3</v>
      </c>
      <c r="E13" s="5">
        <f>COUNTIFS(Dataset!$F$2:$F$51,"M",Dataset!$D$2:$D$51,Results!E11)</f>
        <v>0</v>
      </c>
      <c r="F13" s="5">
        <f>SUM(C13:E13)</f>
        <v>25</v>
      </c>
    </row>
    <row r="14" spans="1:13" ht="15" thickBot="1" x14ac:dyDescent="0.35">
      <c r="A14" s="7"/>
      <c r="B14" s="6" t="s">
        <v>13</v>
      </c>
      <c r="C14" s="5">
        <f>SUM(C12:C13)</f>
        <v>34</v>
      </c>
      <c r="D14" s="5">
        <f t="shared" ref="D14:E14" si="0">SUM(D12:D13)</f>
        <v>11</v>
      </c>
      <c r="E14" s="5">
        <f t="shared" si="0"/>
        <v>5</v>
      </c>
      <c r="F14" s="5">
        <f>IF(SUM(F12:F13)=SUM(C14:E14),SUM(C14:E14),"Error")</f>
        <v>50</v>
      </c>
    </row>
    <row r="16" spans="1:13" x14ac:dyDescent="0.3">
      <c r="A16" s="13" t="s">
        <v>19</v>
      </c>
    </row>
    <row r="17" spans="1:21" ht="15" thickBot="1" x14ac:dyDescent="0.35">
      <c r="S17" s="9"/>
      <c r="T17" s="9"/>
    </row>
    <row r="18" spans="1:21" ht="15" thickBot="1" x14ac:dyDescent="0.35">
      <c r="R18" s="27"/>
      <c r="S18" s="28" t="s">
        <v>5</v>
      </c>
      <c r="T18" s="29" t="s">
        <v>22</v>
      </c>
      <c r="U18" s="8"/>
    </row>
    <row r="19" spans="1:21" ht="15" thickBot="1" x14ac:dyDescent="0.35">
      <c r="R19" s="27"/>
      <c r="S19" s="30" t="s">
        <v>9</v>
      </c>
      <c r="T19" s="31">
        <v>57.84</v>
      </c>
      <c r="U19" s="8"/>
    </row>
    <row r="20" spans="1:21" ht="15" thickBot="1" x14ac:dyDescent="0.35">
      <c r="R20" s="27"/>
      <c r="S20" s="32" t="s">
        <v>10</v>
      </c>
      <c r="T20" s="33">
        <v>50</v>
      </c>
      <c r="U20" s="8"/>
    </row>
    <row r="21" spans="1:21" x14ac:dyDescent="0.3">
      <c r="S21" s="10"/>
      <c r="T21" s="10"/>
    </row>
    <row r="32" spans="1:21" x14ac:dyDescent="0.3">
      <c r="A32" s="14" t="s">
        <v>20</v>
      </c>
    </row>
    <row r="49" spans="1:25" ht="15" thickBot="1" x14ac:dyDescent="0.35"/>
    <row r="50" spans="1:25" ht="15" thickBot="1" x14ac:dyDescent="0.35">
      <c r="S50" s="28" t="s">
        <v>23</v>
      </c>
      <c r="T50" s="29" t="s">
        <v>22</v>
      </c>
    </row>
    <row r="51" spans="1:25" ht="15" thickBot="1" x14ac:dyDescent="0.35">
      <c r="S51" s="34" t="s">
        <v>24</v>
      </c>
      <c r="T51" s="35">
        <v>50.53</v>
      </c>
    </row>
    <row r="52" spans="1:25" ht="15" thickBot="1" x14ac:dyDescent="0.35">
      <c r="S52" s="30" t="s">
        <v>25</v>
      </c>
      <c r="T52" s="31">
        <v>58.18</v>
      </c>
    </row>
    <row r="53" spans="1:25" ht="18" customHeight="1" thickBot="1" x14ac:dyDescent="0.35">
      <c r="S53" s="32" t="s">
        <v>26</v>
      </c>
      <c r="T53" s="33">
        <v>67.599999999999994</v>
      </c>
    </row>
    <row r="59" spans="1:25" ht="31.8" customHeight="1" x14ac:dyDescent="0.3"/>
    <row r="60" spans="1:25" ht="15" thickBot="1" x14ac:dyDescent="0.35">
      <c r="V60" s="9"/>
      <c r="W60" s="9"/>
      <c r="X60" s="9"/>
    </row>
    <row r="61" spans="1:25" ht="21.6" customHeight="1" thickBot="1" x14ac:dyDescent="0.35">
      <c r="A61" s="2" t="s">
        <v>21</v>
      </c>
      <c r="V61" s="26"/>
      <c r="W61" s="26"/>
      <c r="X61" s="26"/>
      <c r="Y61" s="8"/>
    </row>
    <row r="62" spans="1:25" ht="155.4" customHeight="1" x14ac:dyDescent="0.3">
      <c r="A62" s="36" t="s">
        <v>27</v>
      </c>
      <c r="B62" s="37"/>
      <c r="C62" s="37"/>
      <c r="D62" s="37"/>
      <c r="E62" s="37"/>
      <c r="F62" s="37"/>
      <c r="G62" s="37"/>
      <c r="H62" s="37"/>
      <c r="I62" s="37"/>
      <c r="J62" s="37"/>
      <c r="K62" s="37"/>
      <c r="L62" s="37"/>
      <c r="M62" s="37"/>
      <c r="N62" s="37"/>
      <c r="O62" s="37"/>
      <c r="P62" s="37"/>
      <c r="Q62" s="37"/>
      <c r="R62" s="37"/>
      <c r="S62" s="38"/>
      <c r="V62" s="10"/>
      <c r="W62" s="10"/>
      <c r="X62" s="10"/>
    </row>
    <row r="63" spans="1:25" x14ac:dyDescent="0.3">
      <c r="T63" s="24"/>
      <c r="U63" s="25"/>
    </row>
    <row r="71" ht="14.4" customHeight="1" x14ac:dyDescent="0.3"/>
  </sheetData>
  <mergeCells count="4">
    <mergeCell ref="A62:S62"/>
    <mergeCell ref="A10:B11"/>
    <mergeCell ref="C10:E10"/>
    <mergeCell ref="A12:A13"/>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Results</vt:lpstr>
    </vt:vector>
  </TitlesOfParts>
  <Company>Nanyang Technological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 KIA MENG#</dc:creator>
  <cp:lastModifiedBy>Barnabas Lim</cp:lastModifiedBy>
  <dcterms:created xsi:type="dcterms:W3CDTF">2020-09-14T06:58:41Z</dcterms:created>
  <dcterms:modified xsi:type="dcterms:W3CDTF">2020-09-20T05:56:15Z</dcterms:modified>
</cp:coreProperties>
</file>