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OGOL\Desktop\"/>
    </mc:Choice>
  </mc:AlternateContent>
  <xr:revisionPtr revIDLastSave="0" documentId="13_ncr:1_{E5B0BE92-B1AC-49F7-8F91-8770630360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I10" i="1"/>
  <c r="I18" i="1"/>
  <c r="E19" i="1"/>
  <c r="D2" i="1"/>
  <c r="G2" i="1" s="1"/>
  <c r="D3" i="1"/>
  <c r="I3" i="1" s="1"/>
  <c r="D4" i="1"/>
  <c r="G4" i="1" s="1"/>
  <c r="D5" i="1"/>
  <c r="G5" i="1" s="1"/>
  <c r="D6" i="1"/>
  <c r="G6" i="1" s="1"/>
  <c r="D7" i="1"/>
  <c r="D8" i="1"/>
  <c r="D9" i="1"/>
  <c r="G9" i="1" s="1"/>
  <c r="D10" i="1"/>
  <c r="D11" i="1"/>
  <c r="I11" i="1" s="1"/>
  <c r="D12" i="1"/>
  <c r="D13" i="1"/>
  <c r="G13" i="1" s="1"/>
  <c r="D14" i="1"/>
  <c r="G14" i="1" s="1"/>
  <c r="D15" i="1"/>
  <c r="D16" i="1"/>
  <c r="D17" i="1"/>
  <c r="G17" i="1" s="1"/>
  <c r="D18" i="1"/>
  <c r="D19" i="1"/>
  <c r="I19" i="1" s="1"/>
  <c r="D20" i="1"/>
  <c r="D21" i="1"/>
  <c r="G21" i="1" s="1"/>
  <c r="D22" i="1"/>
  <c r="G22" i="1" s="1"/>
  <c r="D23" i="1"/>
  <c r="D24" i="1"/>
  <c r="D25" i="1"/>
  <c r="I25" i="1" s="1"/>
  <c r="E4" i="1"/>
  <c r="F4" i="1" s="1"/>
  <c r="E5" i="1"/>
  <c r="E6" i="1"/>
  <c r="E7" i="1"/>
  <c r="E8" i="1"/>
  <c r="F8" i="1" s="1"/>
  <c r="E9" i="1"/>
  <c r="E10" i="1"/>
  <c r="E11" i="1"/>
  <c r="F11" i="1" s="1"/>
  <c r="E12" i="1"/>
  <c r="F12" i="1" s="1"/>
  <c r="E13" i="1"/>
  <c r="E14" i="1"/>
  <c r="E15" i="1"/>
  <c r="E16" i="1"/>
  <c r="F16" i="1" s="1"/>
  <c r="E17" i="1"/>
  <c r="E18" i="1"/>
  <c r="E20" i="1"/>
  <c r="F20" i="1" s="1"/>
  <c r="E21" i="1"/>
  <c r="F21" i="1" s="1"/>
  <c r="H21" i="1" s="1"/>
  <c r="E22" i="1"/>
  <c r="E23" i="1"/>
  <c r="E24" i="1"/>
  <c r="E25" i="1"/>
  <c r="E3" i="1"/>
  <c r="H4" i="1" l="1"/>
  <c r="F19" i="1"/>
  <c r="F18" i="1"/>
  <c r="F10" i="1"/>
  <c r="H10" i="1" s="1"/>
  <c r="G24" i="1"/>
  <c r="G16" i="1"/>
  <c r="H16" i="1" s="1"/>
  <c r="G8" i="1"/>
  <c r="H8" i="1" s="1"/>
  <c r="I17" i="1"/>
  <c r="I9" i="1"/>
  <c r="F3" i="1"/>
  <c r="F17" i="1"/>
  <c r="H17" i="1" s="1"/>
  <c r="F9" i="1"/>
  <c r="H9" i="1" s="1"/>
  <c r="G23" i="1"/>
  <c r="G15" i="1"/>
  <c r="G7" i="1"/>
  <c r="I24" i="1"/>
  <c r="I16" i="1"/>
  <c r="I8" i="1"/>
  <c r="I23" i="1"/>
  <c r="I15" i="1"/>
  <c r="I7" i="1"/>
  <c r="F15" i="1"/>
  <c r="I22" i="1"/>
  <c r="I14" i="1"/>
  <c r="I6" i="1"/>
  <c r="F7" i="1"/>
  <c r="I21" i="1"/>
  <c r="I13" i="1"/>
  <c r="I5" i="1"/>
  <c r="F24" i="1"/>
  <c r="H24" i="1" s="1"/>
  <c r="F23" i="1"/>
  <c r="H23" i="1" s="1"/>
  <c r="F14" i="1"/>
  <c r="H14" i="1" s="1"/>
  <c r="F6" i="1"/>
  <c r="G20" i="1"/>
  <c r="H20" i="1" s="1"/>
  <c r="G12" i="1"/>
  <c r="H12" i="1" s="1"/>
  <c r="F22" i="1"/>
  <c r="F13" i="1"/>
  <c r="H13" i="1" s="1"/>
  <c r="F5" i="1"/>
  <c r="H5" i="1" s="1"/>
  <c r="I20" i="1"/>
  <c r="I12" i="1"/>
  <c r="I4" i="1"/>
  <c r="H15" i="1"/>
  <c r="H7" i="1"/>
  <c r="H6" i="1"/>
  <c r="H22" i="1"/>
  <c r="G19" i="1"/>
  <c r="H19" i="1" s="1"/>
  <c r="G11" i="1"/>
  <c r="H11" i="1" s="1"/>
  <c r="I2" i="1"/>
  <c r="I26" i="1" s="1"/>
  <c r="G18" i="1"/>
  <c r="H18" i="1" s="1"/>
  <c r="G10" i="1"/>
  <c r="F2" i="1"/>
  <c r="H2" i="1" s="1"/>
  <c r="G3" i="1"/>
  <c r="H3" i="1" s="1"/>
</calcChain>
</file>

<file path=xl/sharedStrings.xml><?xml version="1.0" encoding="utf-8"?>
<sst xmlns="http://schemas.openxmlformats.org/spreadsheetml/2006/main" count="11" uniqueCount="11">
  <si>
    <t>Light Intensity in Lux</t>
  </si>
  <si>
    <t>Resistance of LDR</t>
  </si>
  <si>
    <t>Log(L)</t>
  </si>
  <si>
    <t>Log(R)</t>
  </si>
  <si>
    <t>Y2 - Y1</t>
  </si>
  <si>
    <t>X2 - X1</t>
  </si>
  <si>
    <t>Slope</t>
  </si>
  <si>
    <t>Y - Intercept</t>
  </si>
  <si>
    <t>Lux from Tiva</t>
  </si>
  <si>
    <t>% Error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</si>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</sst>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Light Intensity vs LDR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16700</c:v>
                </c:pt>
                <c:pt idx="1">
                  <c:v>14000</c:v>
                </c:pt>
                <c:pt idx="2">
                  <c:v>12830</c:v>
                </c:pt>
                <c:pt idx="3">
                  <c:v>11120</c:v>
                </c:pt>
                <c:pt idx="4">
                  <c:v>10000</c:v>
                </c:pt>
                <c:pt idx="5">
                  <c:v>9300</c:v>
                </c:pt>
                <c:pt idx="6">
                  <c:v>8500</c:v>
                </c:pt>
                <c:pt idx="7">
                  <c:v>8000</c:v>
                </c:pt>
                <c:pt idx="8">
                  <c:v>7350</c:v>
                </c:pt>
                <c:pt idx="9">
                  <c:v>6900</c:v>
                </c:pt>
                <c:pt idx="10">
                  <c:v>5500</c:v>
                </c:pt>
                <c:pt idx="11">
                  <c:v>5000</c:v>
                </c:pt>
                <c:pt idx="12">
                  <c:v>4450</c:v>
                </c:pt>
                <c:pt idx="13">
                  <c:v>4000</c:v>
                </c:pt>
                <c:pt idx="14">
                  <c:v>3350</c:v>
                </c:pt>
                <c:pt idx="15">
                  <c:v>2930</c:v>
                </c:pt>
                <c:pt idx="16">
                  <c:v>2650</c:v>
                </c:pt>
                <c:pt idx="17">
                  <c:v>2375</c:v>
                </c:pt>
                <c:pt idx="18">
                  <c:v>2250</c:v>
                </c:pt>
                <c:pt idx="19">
                  <c:v>2040</c:v>
                </c:pt>
                <c:pt idx="20">
                  <c:v>1950</c:v>
                </c:pt>
                <c:pt idx="21">
                  <c:v>1330</c:v>
                </c:pt>
                <c:pt idx="2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7-4C73-A1EB-53277F53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16760"/>
        <c:axId val="553018400"/>
      </c:scatterChart>
      <c:valAx>
        <c:axId val="553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/>
                  <a:t>Light Intensity (in 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018400"/>
        <c:crosses val="autoZero"/>
        <c:crossBetween val="midCat"/>
        <c:majorUnit val="200"/>
      </c:valAx>
      <c:valAx>
        <c:axId val="553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/>
                  <a:t>LdR Resistance (in 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016760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Logarithmic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Log(L)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  <a:alpha val="91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9.7981270368783022</c:v>
                </c:pt>
                <c:pt idx="1">
                  <c:v>9.7231639984048464</c:v>
                </c:pt>
                <c:pt idx="2">
                  <c:v>9.5468126085973957</c:v>
                </c:pt>
                <c:pt idx="3">
                  <c:v>9.4595414576096815</c:v>
                </c:pt>
                <c:pt idx="4">
                  <c:v>9.3165005678045727</c:v>
                </c:pt>
                <c:pt idx="5">
                  <c:v>9.2103403719761836</c:v>
                </c:pt>
                <c:pt idx="6">
                  <c:v>9.1377696791413481</c:v>
                </c:pt>
                <c:pt idx="7">
                  <c:v>9.0478214424784085</c:v>
                </c:pt>
                <c:pt idx="8">
                  <c:v>8.987196820661973</c:v>
                </c:pt>
                <c:pt idx="9">
                  <c:v>8.9024555922068824</c:v>
                </c:pt>
                <c:pt idx="10">
                  <c:v>8.8392766905853506</c:v>
                </c:pt>
                <c:pt idx="11">
                  <c:v>8.6125033712205621</c:v>
                </c:pt>
                <c:pt idx="12">
                  <c:v>8.5171931914162382</c:v>
                </c:pt>
                <c:pt idx="13">
                  <c:v>8.400659375160286</c:v>
                </c:pt>
                <c:pt idx="14">
                  <c:v>8.2940496401020276</c:v>
                </c:pt>
                <c:pt idx="15">
                  <c:v>8.1167156248191112</c:v>
                </c:pt>
                <c:pt idx="16">
                  <c:v>7.9827577020111127</c:v>
                </c:pt>
                <c:pt idx="17">
                  <c:v>7.8823149189802679</c:v>
                </c:pt>
                <c:pt idx="18">
                  <c:v>7.7727527164687418</c:v>
                </c:pt>
                <c:pt idx="19">
                  <c:v>7.718685495198466</c:v>
                </c:pt>
                <c:pt idx="20">
                  <c:v>7.620705086838262</c:v>
                </c:pt>
                <c:pt idx="21">
                  <c:v>7.5755846515577927</c:v>
                </c:pt>
                <c:pt idx="22">
                  <c:v>7.1929342212157996</c:v>
                </c:pt>
                <c:pt idx="23">
                  <c:v>6.866933284461882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2.3025850929940459</c:v>
                </c:pt>
                <c:pt idx="2">
                  <c:v>2.9957322735539909</c:v>
                </c:pt>
                <c:pt idx="3">
                  <c:v>3.4011973816621555</c:v>
                </c:pt>
                <c:pt idx="4">
                  <c:v>3.6888794541139363</c:v>
                </c:pt>
                <c:pt idx="5">
                  <c:v>3.912023005428146</c:v>
                </c:pt>
                <c:pt idx="6">
                  <c:v>4.0943445622221004</c:v>
                </c:pt>
                <c:pt idx="7">
                  <c:v>4.2484952420493594</c:v>
                </c:pt>
                <c:pt idx="8">
                  <c:v>4.3820266346738812</c:v>
                </c:pt>
                <c:pt idx="9">
                  <c:v>4.499809670330265</c:v>
                </c:pt>
                <c:pt idx="10">
                  <c:v>4.6051701859880918</c:v>
                </c:pt>
                <c:pt idx="11">
                  <c:v>5.0106352940962555</c:v>
                </c:pt>
                <c:pt idx="12">
                  <c:v>5.2983173665480363</c:v>
                </c:pt>
                <c:pt idx="13">
                  <c:v>5.521460917862246</c:v>
                </c:pt>
                <c:pt idx="14">
                  <c:v>5.7037824746562009</c:v>
                </c:pt>
                <c:pt idx="15">
                  <c:v>5.9914645471079817</c:v>
                </c:pt>
                <c:pt idx="16">
                  <c:v>6.2146080984221914</c:v>
                </c:pt>
                <c:pt idx="17">
                  <c:v>6.3969296552161463</c:v>
                </c:pt>
                <c:pt idx="18">
                  <c:v>6.5510803350434044</c:v>
                </c:pt>
                <c:pt idx="19">
                  <c:v>6.6846117276679271</c:v>
                </c:pt>
                <c:pt idx="20">
                  <c:v>6.8023947633243109</c:v>
                </c:pt>
                <c:pt idx="21">
                  <c:v>6.9077552789821368</c:v>
                </c:pt>
                <c:pt idx="22">
                  <c:v>7.6009024595420822</c:v>
                </c:pt>
                <c:pt idx="23">
                  <c:v>8.0063675676502459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C-4889-8E6C-3ED295B6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77024"/>
        <c:axId val="520581288"/>
      </c:scatterChart>
      <c:valAx>
        <c:axId val="520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ln</a:t>
                </a:r>
                <a:r>
                  <a:rPr lang="en-IN" baseline="0"/>
                  <a:t> (R)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581288"/>
        <c:crosses val="autoZero"/>
        <c:crossBetween val="midCat"/>
        <c:majorUnit val="1"/>
      </c:valAx>
      <c:valAx>
        <c:axId val="5205812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ln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5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/>
              <a:t>Light</a:t>
            </a:r>
            <a:r>
              <a:rPr lang="en-IN" sz="1600" baseline="0"/>
              <a:t> Intensity in Lux Meter vs IAR Platform 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Light Intensity in Lux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circle"/>
            <c:size val="3"/>
            <c:spPr>
              <a:gradFill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rnd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2000</c:v>
                </c:pt>
                <c:pt idx="23">
                  <c:v>3000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18000</c:v>
                </c:pt>
                <c:pt idx="1">
                  <c:v>16700</c:v>
                </c:pt>
                <c:pt idx="2">
                  <c:v>14000</c:v>
                </c:pt>
                <c:pt idx="3">
                  <c:v>12830</c:v>
                </c:pt>
                <c:pt idx="4">
                  <c:v>11120</c:v>
                </c:pt>
                <c:pt idx="5">
                  <c:v>10000</c:v>
                </c:pt>
                <c:pt idx="6">
                  <c:v>9300</c:v>
                </c:pt>
                <c:pt idx="7">
                  <c:v>8500</c:v>
                </c:pt>
                <c:pt idx="8">
                  <c:v>8000</c:v>
                </c:pt>
                <c:pt idx="9">
                  <c:v>7350</c:v>
                </c:pt>
                <c:pt idx="10">
                  <c:v>6900</c:v>
                </c:pt>
                <c:pt idx="11">
                  <c:v>5500</c:v>
                </c:pt>
                <c:pt idx="12">
                  <c:v>5000</c:v>
                </c:pt>
                <c:pt idx="13">
                  <c:v>4450</c:v>
                </c:pt>
                <c:pt idx="14">
                  <c:v>4000</c:v>
                </c:pt>
                <c:pt idx="15">
                  <c:v>3350</c:v>
                </c:pt>
                <c:pt idx="16">
                  <c:v>2930</c:v>
                </c:pt>
                <c:pt idx="17">
                  <c:v>2650</c:v>
                </c:pt>
                <c:pt idx="18">
                  <c:v>2375</c:v>
                </c:pt>
                <c:pt idx="19">
                  <c:v>2250</c:v>
                </c:pt>
                <c:pt idx="20">
                  <c:v>2040</c:v>
                </c:pt>
                <c:pt idx="21">
                  <c:v>1950</c:v>
                </c:pt>
                <c:pt idx="22">
                  <c:v>1330</c:v>
                </c:pt>
                <c:pt idx="23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0E-4A09-A3FF-FF6D67C1D542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Lux from Tiva</c:v>
                </c:pt>
              </c:strCache>
            </c:strRef>
          </c:tx>
          <c:spPr>
            <a:ln w="12700" cap="rnd">
              <a:solidFill>
                <a:schemeClr val="accent6"/>
              </a:solidFill>
            </a:ln>
            <a:effectLst/>
          </c:spPr>
          <c:marker>
            <c:symbol val="circle"/>
            <c:size val="3"/>
            <c:spPr>
              <a:gradFill>
                <a:gsLst>
                  <a:gs pos="72800">
                    <a:schemeClr val="accent6"/>
                  </a:gs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1.68</c:v>
                </c:pt>
                <c:pt idx="2">
                  <c:v>4.1399999999999997</c:v>
                </c:pt>
                <c:pt idx="3">
                  <c:v>7.2</c:v>
                </c:pt>
                <c:pt idx="4">
                  <c:v>10.15</c:v>
                </c:pt>
                <c:pt idx="5">
                  <c:v>15.8</c:v>
                </c:pt>
                <c:pt idx="6">
                  <c:v>20.88</c:v>
                </c:pt>
                <c:pt idx="7">
                  <c:v>25.38</c:v>
                </c:pt>
                <c:pt idx="8">
                  <c:v>31.06</c:v>
                </c:pt>
                <c:pt idx="9">
                  <c:v>37.17</c:v>
                </c:pt>
                <c:pt idx="10">
                  <c:v>43.48</c:v>
                </c:pt>
                <c:pt idx="11">
                  <c:v>89.09</c:v>
                </c:pt>
                <c:pt idx="12">
                  <c:v>121.1</c:v>
                </c:pt>
                <c:pt idx="13">
                  <c:v>159.80000000000001</c:v>
                </c:pt>
                <c:pt idx="14">
                  <c:v>193.6</c:v>
                </c:pt>
                <c:pt idx="15">
                  <c:v>328</c:v>
                </c:pt>
                <c:pt idx="16">
                  <c:v>447.09</c:v>
                </c:pt>
                <c:pt idx="17">
                  <c:v>580.79999999999995</c:v>
                </c:pt>
                <c:pt idx="18">
                  <c:v>701.01</c:v>
                </c:pt>
                <c:pt idx="19">
                  <c:v>816.9</c:v>
                </c:pt>
                <c:pt idx="20">
                  <c:v>970</c:v>
                </c:pt>
                <c:pt idx="21">
                  <c:v>1258.3699999999999</c:v>
                </c:pt>
                <c:pt idx="22">
                  <c:v>2650</c:v>
                </c:pt>
                <c:pt idx="23">
                  <c:v>6040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18000</c:v>
                </c:pt>
                <c:pt idx="1">
                  <c:v>16700</c:v>
                </c:pt>
                <c:pt idx="2">
                  <c:v>14000</c:v>
                </c:pt>
                <c:pt idx="3">
                  <c:v>12830</c:v>
                </c:pt>
                <c:pt idx="4">
                  <c:v>11120</c:v>
                </c:pt>
                <c:pt idx="5">
                  <c:v>10000</c:v>
                </c:pt>
                <c:pt idx="6">
                  <c:v>9300</c:v>
                </c:pt>
                <c:pt idx="7">
                  <c:v>8500</c:v>
                </c:pt>
                <c:pt idx="8">
                  <c:v>8000</c:v>
                </c:pt>
                <c:pt idx="9">
                  <c:v>7350</c:v>
                </c:pt>
                <c:pt idx="10">
                  <c:v>6900</c:v>
                </c:pt>
                <c:pt idx="11">
                  <c:v>5500</c:v>
                </c:pt>
                <c:pt idx="12">
                  <c:v>5000</c:v>
                </c:pt>
                <c:pt idx="13">
                  <c:v>4450</c:v>
                </c:pt>
                <c:pt idx="14">
                  <c:v>4000</c:v>
                </c:pt>
                <c:pt idx="15">
                  <c:v>3350</c:v>
                </c:pt>
                <c:pt idx="16">
                  <c:v>2930</c:v>
                </c:pt>
                <c:pt idx="17">
                  <c:v>2650</c:v>
                </c:pt>
                <c:pt idx="18">
                  <c:v>2375</c:v>
                </c:pt>
                <c:pt idx="19">
                  <c:v>2250</c:v>
                </c:pt>
                <c:pt idx="20">
                  <c:v>2040</c:v>
                </c:pt>
                <c:pt idx="21">
                  <c:v>1950</c:v>
                </c:pt>
                <c:pt idx="22">
                  <c:v>1330</c:v>
                </c:pt>
                <c:pt idx="23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0E-4A09-A3FF-FF6D67C1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3288"/>
        <c:axId val="518724600"/>
      </c:scatterChart>
      <c:valAx>
        <c:axId val="5187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/>
                  <a:t>Light</a:t>
                </a:r>
                <a:r>
                  <a:rPr lang="en-IN" sz="1000" baseline="0"/>
                  <a:t> Intensity in Lux Meter and IAR Embedded IDE Platform (in Lux) </a:t>
                </a:r>
                <a:endParaRPr lang="en-IN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724600"/>
        <c:crosses val="autoZero"/>
        <c:crossBetween val="midCat"/>
        <c:majorUnit val="500"/>
      </c:valAx>
      <c:valAx>
        <c:axId val="5187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/>
                  <a:t>Resistance</a:t>
                </a:r>
                <a:r>
                  <a:rPr lang="en-IN" sz="1000" baseline="0"/>
                  <a:t> of  LDR (in Ohms)</a:t>
                </a:r>
                <a:endParaRPr lang="en-IN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723288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356901</xdr:colOff>
      <xdr:row>0</xdr:row>
      <xdr:rowOff>318800</xdr:rowOff>
    </xdr:from>
    <xdr:to>
      <xdr:col>28</xdr:col>
      <xdr:colOff>357309</xdr:colOff>
      <xdr:row>24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3CA56-60AF-4862-98D4-B96B6100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380011</xdr:colOff>
      <xdr:row>25</xdr:row>
      <xdr:rowOff>39090</xdr:rowOff>
    </xdr:from>
    <xdr:to>
      <xdr:col>28</xdr:col>
      <xdr:colOff>369125</xdr:colOff>
      <xdr:row>50</xdr:row>
      <xdr:rowOff>98961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86C0B0-1E22-49A4-B705-73F796DDA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342899</xdr:colOff>
      <xdr:row>29</xdr:row>
      <xdr:rowOff>76198</xdr:rowOff>
    </xdr:from>
    <xdr:to>
      <xdr:col>14</xdr:col>
      <xdr:colOff>1</xdr:colOff>
      <xdr:row>53</xdr:row>
      <xdr:rowOff>58269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F1B19D-66D6-4634-B3BD-09033C50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16" zoomScale="70" zoomScaleNormal="70" workbookViewId="0">
      <selection activeCell="A2" sqref="A2:B25"/>
    </sheetView>
  </sheetViews>
  <sheetFormatPr defaultRowHeight="14.4" x14ac:dyDescent="0.3"/>
  <cols>
    <col min="1" max="2" width="23.33203125" customWidth="1"/>
    <col min="3" max="3" width="20.44140625" customWidth="1"/>
    <col min="9" max="9" width="14" customWidth="1"/>
  </cols>
  <sheetData>
    <row r="1" spans="1:10" ht="27.6" customHeight="1" x14ac:dyDescent="0.3">
      <c r="A1" s="1" t="s">
        <v>0</v>
      </c>
      <c r="B1" s="1" t="s">
        <v>8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9</v>
      </c>
    </row>
    <row r="2" spans="1:10" ht="15.6" x14ac:dyDescent="0.3">
      <c r="A2" s="3">
        <v>0</v>
      </c>
      <c r="B2" s="3">
        <v>0</v>
      </c>
      <c r="C2" s="3">
        <v>18000</v>
      </c>
      <c r="D2" s="3">
        <f t="shared" ref="D2:D25" si="0">LN(C2)</f>
        <v>9.7981270368783022</v>
      </c>
      <c r="E2" s="3">
        <v>0</v>
      </c>
      <c r="F2" s="3">
        <f>E2-E3</f>
        <v>-2.3025850929940459</v>
      </c>
      <c r="G2" s="3">
        <f>D2-D3</f>
        <v>7.4963038473455867E-2</v>
      </c>
      <c r="H2" s="3">
        <f>F2/G2</f>
        <v>-30.716272177379558</v>
      </c>
      <c r="I2" s="3">
        <f>2*D2+E2</f>
        <v>19.596254073756604</v>
      </c>
      <c r="J2" s="4"/>
    </row>
    <row r="3" spans="1:10" ht="15.6" x14ac:dyDescent="0.3">
      <c r="A3" s="3">
        <v>10</v>
      </c>
      <c r="B3" s="3">
        <v>1.68</v>
      </c>
      <c r="C3" s="3">
        <v>16700</v>
      </c>
      <c r="D3" s="3">
        <f t="shared" si="0"/>
        <v>9.7231639984048464</v>
      </c>
      <c r="E3" s="3">
        <f t="shared" ref="E3:E25" si="1">LN(A3)</f>
        <v>2.3025850929940459</v>
      </c>
      <c r="F3" s="3">
        <f>E3-E4</f>
        <v>-0.69314718055994495</v>
      </c>
      <c r="G3" s="3">
        <f>D3-D4</f>
        <v>0.17635138980745069</v>
      </c>
      <c r="H3" s="3">
        <f t="shared" ref="H3:H24" si="2">F3/G3</f>
        <v>-3.9304889023940093</v>
      </c>
      <c r="I3" s="3">
        <f t="shared" ref="I3:I25" si="3">2*D3+E3</f>
        <v>21.748913089803739</v>
      </c>
      <c r="J3" s="4">
        <f>((A3-B3) / A3) *100</f>
        <v>83.2</v>
      </c>
    </row>
    <row r="4" spans="1:10" ht="15.6" x14ac:dyDescent="0.3">
      <c r="A4" s="3">
        <v>20</v>
      </c>
      <c r="B4" s="3">
        <v>4.1399999999999997</v>
      </c>
      <c r="C4" s="3">
        <v>14000</v>
      </c>
      <c r="D4" s="3">
        <f t="shared" si="0"/>
        <v>9.5468126085973957</v>
      </c>
      <c r="E4" s="3">
        <f t="shared" si="1"/>
        <v>2.9957322735539909</v>
      </c>
      <c r="F4" s="3">
        <f t="shared" ref="F4:F24" si="4">E4-E5</f>
        <v>-0.40546510810816461</v>
      </c>
      <c r="G4" s="3">
        <f t="shared" ref="G4:G24" si="5">D4-D5</f>
        <v>8.7271150987714208E-2</v>
      </c>
      <c r="H4" s="3">
        <f t="shared" si="2"/>
        <v>-4.6460382786202148</v>
      </c>
      <c r="I4" s="3">
        <f t="shared" si="3"/>
        <v>22.089357490748782</v>
      </c>
      <c r="J4" s="4">
        <f t="shared" ref="J4:J25" si="6">((A4-B4) / A4) *100</f>
        <v>79.3</v>
      </c>
    </row>
    <row r="5" spans="1:10" ht="15.6" x14ac:dyDescent="0.3">
      <c r="A5" s="3">
        <v>30</v>
      </c>
      <c r="B5" s="3">
        <v>7.2</v>
      </c>
      <c r="C5" s="3">
        <v>12830</v>
      </c>
      <c r="D5" s="3">
        <f t="shared" si="0"/>
        <v>9.4595414576096815</v>
      </c>
      <c r="E5" s="3">
        <f t="shared" si="1"/>
        <v>3.4011973816621555</v>
      </c>
      <c r="F5" s="3">
        <f t="shared" si="4"/>
        <v>-0.28768207245178079</v>
      </c>
      <c r="G5" s="3">
        <f t="shared" si="5"/>
        <v>0.14304088980510876</v>
      </c>
      <c r="H5" s="3">
        <f t="shared" si="2"/>
        <v>-2.0111876600022809</v>
      </c>
      <c r="I5" s="3">
        <f t="shared" si="3"/>
        <v>22.320280296881517</v>
      </c>
      <c r="J5" s="4">
        <f t="shared" si="6"/>
        <v>76</v>
      </c>
    </row>
    <row r="6" spans="1:10" ht="15.6" x14ac:dyDescent="0.3">
      <c r="A6" s="3">
        <v>40</v>
      </c>
      <c r="B6" s="3">
        <v>10.15</v>
      </c>
      <c r="C6" s="3">
        <v>11120</v>
      </c>
      <c r="D6" s="3">
        <f t="shared" si="0"/>
        <v>9.3165005678045727</v>
      </c>
      <c r="E6" s="3">
        <f t="shared" si="1"/>
        <v>3.6888794541139363</v>
      </c>
      <c r="F6" s="3">
        <f t="shared" si="4"/>
        <v>-0.22314355131420971</v>
      </c>
      <c r="G6" s="3">
        <f t="shared" si="5"/>
        <v>0.10616019582838909</v>
      </c>
      <c r="H6" s="3">
        <f t="shared" si="2"/>
        <v>-2.1019512028305547</v>
      </c>
      <c r="I6" s="3">
        <f t="shared" si="3"/>
        <v>22.321880589723083</v>
      </c>
      <c r="J6" s="4">
        <f t="shared" si="6"/>
        <v>74.625000000000014</v>
      </c>
    </row>
    <row r="7" spans="1:10" ht="15.6" x14ac:dyDescent="0.3">
      <c r="A7" s="3">
        <v>50</v>
      </c>
      <c r="B7" s="3">
        <v>15.8</v>
      </c>
      <c r="C7" s="3">
        <v>10000</v>
      </c>
      <c r="D7" s="3">
        <f t="shared" si="0"/>
        <v>9.2103403719761836</v>
      </c>
      <c r="E7" s="3">
        <f t="shared" si="1"/>
        <v>3.912023005428146</v>
      </c>
      <c r="F7" s="3">
        <f t="shared" si="4"/>
        <v>-0.18232155679395445</v>
      </c>
      <c r="G7" s="3">
        <f t="shared" si="5"/>
        <v>7.2570692834835526E-2</v>
      </c>
      <c r="H7" s="3">
        <f t="shared" si="2"/>
        <v>-2.5123303867155049</v>
      </c>
      <c r="I7" s="3">
        <f t="shared" si="3"/>
        <v>22.332703749380514</v>
      </c>
      <c r="J7" s="4">
        <f t="shared" si="6"/>
        <v>68.400000000000006</v>
      </c>
    </row>
    <row r="8" spans="1:10" ht="15.6" x14ac:dyDescent="0.3">
      <c r="A8" s="3">
        <v>60</v>
      </c>
      <c r="B8" s="3">
        <v>20.88</v>
      </c>
      <c r="C8" s="3">
        <v>9300</v>
      </c>
      <c r="D8" s="3">
        <f t="shared" si="0"/>
        <v>9.1377696791413481</v>
      </c>
      <c r="E8" s="3">
        <f t="shared" si="1"/>
        <v>4.0943445622221004</v>
      </c>
      <c r="F8" s="3">
        <f t="shared" si="4"/>
        <v>-0.15415067982725894</v>
      </c>
      <c r="G8" s="3">
        <f t="shared" si="5"/>
        <v>8.9948236662939607E-2</v>
      </c>
      <c r="H8" s="3">
        <f t="shared" si="2"/>
        <v>-1.713771003704089</v>
      </c>
      <c r="I8" s="3">
        <f t="shared" si="3"/>
        <v>22.369883920504797</v>
      </c>
      <c r="J8" s="4">
        <f t="shared" si="6"/>
        <v>65.2</v>
      </c>
    </row>
    <row r="9" spans="1:10" ht="15.6" x14ac:dyDescent="0.3">
      <c r="A9" s="3">
        <v>70</v>
      </c>
      <c r="B9" s="3">
        <v>25.38</v>
      </c>
      <c r="C9" s="3">
        <v>8500</v>
      </c>
      <c r="D9" s="3">
        <f t="shared" si="0"/>
        <v>9.0478214424784085</v>
      </c>
      <c r="E9" s="3">
        <f t="shared" si="1"/>
        <v>4.2484952420493594</v>
      </c>
      <c r="F9" s="3">
        <f t="shared" si="4"/>
        <v>-0.13353139262452185</v>
      </c>
      <c r="G9" s="3">
        <f t="shared" si="5"/>
        <v>6.0624621816435464E-2</v>
      </c>
      <c r="H9" s="3">
        <f t="shared" si="2"/>
        <v>-2.2025934121096853</v>
      </c>
      <c r="I9" s="3">
        <f t="shared" si="3"/>
        <v>22.344138127006175</v>
      </c>
      <c r="J9" s="4">
        <f t="shared" si="6"/>
        <v>63.742857142857147</v>
      </c>
    </row>
    <row r="10" spans="1:10" ht="15.6" x14ac:dyDescent="0.3">
      <c r="A10" s="3">
        <v>80</v>
      </c>
      <c r="B10" s="3">
        <v>31.06</v>
      </c>
      <c r="C10" s="3">
        <v>8000</v>
      </c>
      <c r="D10" s="3">
        <f t="shared" si="0"/>
        <v>8.987196820661973</v>
      </c>
      <c r="E10" s="3">
        <f t="shared" si="1"/>
        <v>4.3820266346738812</v>
      </c>
      <c r="F10" s="3">
        <f t="shared" si="4"/>
        <v>-0.11778303565638382</v>
      </c>
      <c r="G10" s="3">
        <f t="shared" si="5"/>
        <v>8.4741228455090578E-2</v>
      </c>
      <c r="H10" s="3">
        <f t="shared" si="2"/>
        <v>-1.3899141870335767</v>
      </c>
      <c r="I10" s="3">
        <f t="shared" si="3"/>
        <v>22.356420275997827</v>
      </c>
      <c r="J10" s="4">
        <f t="shared" si="6"/>
        <v>61.175000000000004</v>
      </c>
    </row>
    <row r="11" spans="1:10" ht="15.6" x14ac:dyDescent="0.3">
      <c r="A11" s="3">
        <v>90</v>
      </c>
      <c r="B11" s="3">
        <v>37.17</v>
      </c>
      <c r="C11" s="3">
        <v>7350</v>
      </c>
      <c r="D11" s="3">
        <f t="shared" si="0"/>
        <v>8.9024555922068824</v>
      </c>
      <c r="E11" s="3">
        <f t="shared" si="1"/>
        <v>4.499809670330265</v>
      </c>
      <c r="F11" s="3">
        <f t="shared" si="4"/>
        <v>-0.10536051565782678</v>
      </c>
      <c r="G11" s="3">
        <f t="shared" si="5"/>
        <v>6.3178901621531836E-2</v>
      </c>
      <c r="H11" s="3">
        <f t="shared" si="2"/>
        <v>-1.6676534880106104</v>
      </c>
      <c r="I11" s="3">
        <f t="shared" si="3"/>
        <v>22.30472085474403</v>
      </c>
      <c r="J11" s="4">
        <f t="shared" si="6"/>
        <v>58.699999999999996</v>
      </c>
    </row>
    <row r="12" spans="1:10" ht="15.6" x14ac:dyDescent="0.3">
      <c r="A12" s="3">
        <v>100</v>
      </c>
      <c r="B12" s="3">
        <v>43.48</v>
      </c>
      <c r="C12" s="3">
        <v>6900</v>
      </c>
      <c r="D12" s="3">
        <f t="shared" si="0"/>
        <v>8.8392766905853506</v>
      </c>
      <c r="E12" s="3">
        <f t="shared" si="1"/>
        <v>4.6051701859880918</v>
      </c>
      <c r="F12" s="3">
        <f t="shared" si="4"/>
        <v>-0.40546510810816372</v>
      </c>
      <c r="G12" s="3">
        <f t="shared" si="5"/>
        <v>0.22677331936478851</v>
      </c>
      <c r="H12" s="3">
        <f t="shared" si="2"/>
        <v>-1.787975363432992</v>
      </c>
      <c r="I12" s="3">
        <f t="shared" si="3"/>
        <v>22.283723567158795</v>
      </c>
      <c r="J12" s="4">
        <f t="shared" si="6"/>
        <v>56.52</v>
      </c>
    </row>
    <row r="13" spans="1:10" ht="15.6" x14ac:dyDescent="0.3">
      <c r="A13" s="3">
        <v>150</v>
      </c>
      <c r="B13" s="3">
        <v>89.09</v>
      </c>
      <c r="C13" s="3">
        <v>5500</v>
      </c>
      <c r="D13" s="3">
        <f t="shared" si="0"/>
        <v>8.6125033712205621</v>
      </c>
      <c r="E13" s="3">
        <f t="shared" si="1"/>
        <v>5.0106352940962555</v>
      </c>
      <c r="F13" s="3">
        <f t="shared" si="4"/>
        <v>-0.28768207245178079</v>
      </c>
      <c r="G13" s="3">
        <f t="shared" si="5"/>
        <v>9.531017980432388E-2</v>
      </c>
      <c r="H13" s="3">
        <f t="shared" si="2"/>
        <v>-3.0183771874358554</v>
      </c>
      <c r="I13" s="3">
        <f t="shared" si="3"/>
        <v>22.235642036537378</v>
      </c>
      <c r="J13" s="4">
        <f t="shared" si="6"/>
        <v>40.606666666666662</v>
      </c>
    </row>
    <row r="14" spans="1:10" ht="15.6" x14ac:dyDescent="0.3">
      <c r="A14" s="3">
        <v>200</v>
      </c>
      <c r="B14" s="3">
        <v>121.1</v>
      </c>
      <c r="C14" s="3">
        <v>5000</v>
      </c>
      <c r="D14" s="3">
        <f t="shared" si="0"/>
        <v>8.5171931914162382</v>
      </c>
      <c r="E14" s="3">
        <f t="shared" si="1"/>
        <v>5.2983173665480363</v>
      </c>
      <c r="F14" s="3">
        <f t="shared" si="4"/>
        <v>-0.22314355131420971</v>
      </c>
      <c r="G14" s="3">
        <f t="shared" si="5"/>
        <v>0.11653381625595216</v>
      </c>
      <c r="H14" s="3">
        <f t="shared" si="2"/>
        <v>-1.9148394730685074</v>
      </c>
      <c r="I14" s="3">
        <f t="shared" si="3"/>
        <v>22.332703749380514</v>
      </c>
      <c r="J14" s="4">
        <f t="shared" si="6"/>
        <v>39.450000000000003</v>
      </c>
    </row>
    <row r="15" spans="1:10" ht="15.6" x14ac:dyDescent="0.3">
      <c r="A15" s="3">
        <v>250</v>
      </c>
      <c r="B15" s="3">
        <v>159.80000000000001</v>
      </c>
      <c r="C15" s="3">
        <v>4450</v>
      </c>
      <c r="D15" s="3">
        <f t="shared" si="0"/>
        <v>8.400659375160286</v>
      </c>
      <c r="E15" s="3">
        <f t="shared" si="1"/>
        <v>5.521460917862246</v>
      </c>
      <c r="F15" s="3">
        <f t="shared" si="4"/>
        <v>-0.1823215567939549</v>
      </c>
      <c r="G15" s="3">
        <f t="shared" si="5"/>
        <v>0.10660973505825844</v>
      </c>
      <c r="H15" s="3">
        <f t="shared" si="2"/>
        <v>-1.710177374461372</v>
      </c>
      <c r="I15" s="3">
        <f t="shared" si="3"/>
        <v>22.322779668182818</v>
      </c>
      <c r="J15" s="4">
        <f t="shared" si="6"/>
        <v>36.08</v>
      </c>
    </row>
    <row r="16" spans="1:10" ht="15.6" x14ac:dyDescent="0.3">
      <c r="A16" s="3">
        <v>300</v>
      </c>
      <c r="B16" s="3">
        <v>193.6</v>
      </c>
      <c r="C16" s="3">
        <v>4000</v>
      </c>
      <c r="D16" s="3">
        <f t="shared" si="0"/>
        <v>8.2940496401020276</v>
      </c>
      <c r="E16" s="3">
        <f t="shared" si="1"/>
        <v>5.7037824746562009</v>
      </c>
      <c r="F16" s="3">
        <f t="shared" si="4"/>
        <v>-0.28768207245178079</v>
      </c>
      <c r="G16" s="3">
        <f t="shared" si="5"/>
        <v>0.17733401528291637</v>
      </c>
      <c r="H16" s="3">
        <f t="shared" si="2"/>
        <v>-1.6222610873205379</v>
      </c>
      <c r="I16" s="3">
        <f t="shared" si="3"/>
        <v>22.291881754860256</v>
      </c>
      <c r="J16" s="4">
        <f t="shared" si="6"/>
        <v>35.466666666666669</v>
      </c>
    </row>
    <row r="17" spans="1:10" ht="15.6" x14ac:dyDescent="0.3">
      <c r="A17" s="3">
        <v>400</v>
      </c>
      <c r="B17" s="3">
        <v>328</v>
      </c>
      <c r="C17" s="3">
        <v>3350</v>
      </c>
      <c r="D17" s="3">
        <f t="shared" si="0"/>
        <v>8.1167156248191112</v>
      </c>
      <c r="E17" s="3">
        <f t="shared" si="1"/>
        <v>5.9914645471079817</v>
      </c>
      <c r="F17" s="3">
        <f t="shared" si="4"/>
        <v>-0.22314355131420971</v>
      </c>
      <c r="G17" s="3">
        <f t="shared" si="5"/>
        <v>0.13395792280799856</v>
      </c>
      <c r="H17" s="3">
        <f t="shared" si="2"/>
        <v>-1.6657734506233022</v>
      </c>
      <c r="I17" s="3">
        <f t="shared" si="3"/>
        <v>22.224895796746203</v>
      </c>
      <c r="J17" s="4">
        <f t="shared" si="6"/>
        <v>18</v>
      </c>
    </row>
    <row r="18" spans="1:10" ht="15.6" x14ac:dyDescent="0.3">
      <c r="A18" s="3">
        <v>500</v>
      </c>
      <c r="B18" s="3">
        <v>447.09</v>
      </c>
      <c r="C18" s="3">
        <v>2930</v>
      </c>
      <c r="D18" s="3">
        <f t="shared" si="0"/>
        <v>7.9827577020111127</v>
      </c>
      <c r="E18" s="3">
        <f t="shared" si="1"/>
        <v>6.2146080984221914</v>
      </c>
      <c r="F18" s="3">
        <f t="shared" si="4"/>
        <v>-0.1823215567939549</v>
      </c>
      <c r="G18" s="3">
        <f t="shared" si="5"/>
        <v>0.10044278303084475</v>
      </c>
      <c r="H18" s="3">
        <f t="shared" si="2"/>
        <v>-1.8151782665954823</v>
      </c>
      <c r="I18" s="3">
        <f t="shared" si="3"/>
        <v>22.180123502444417</v>
      </c>
      <c r="J18" s="4">
        <f t="shared" si="6"/>
        <v>10.582000000000006</v>
      </c>
    </row>
    <row r="19" spans="1:10" ht="15.6" x14ac:dyDescent="0.3">
      <c r="A19" s="3">
        <v>600</v>
      </c>
      <c r="B19" s="3">
        <v>580.79999999999995</v>
      </c>
      <c r="C19" s="3">
        <v>2650</v>
      </c>
      <c r="D19" s="3">
        <f t="shared" si="0"/>
        <v>7.8823149189802679</v>
      </c>
      <c r="E19" s="3">
        <f t="shared" si="1"/>
        <v>6.3969296552161463</v>
      </c>
      <c r="F19" s="3">
        <f t="shared" si="4"/>
        <v>-0.15415067982725805</v>
      </c>
      <c r="G19" s="3">
        <f t="shared" si="5"/>
        <v>0.10956220251152615</v>
      </c>
      <c r="H19" s="3">
        <f t="shared" si="2"/>
        <v>-1.406969523189725</v>
      </c>
      <c r="I19" s="3">
        <f t="shared" si="3"/>
        <v>22.161559493176682</v>
      </c>
      <c r="J19" s="4">
        <f t="shared" si="6"/>
        <v>3.2000000000000077</v>
      </c>
    </row>
    <row r="20" spans="1:10" ht="15.6" x14ac:dyDescent="0.3">
      <c r="A20" s="3">
        <v>700</v>
      </c>
      <c r="B20" s="3">
        <v>701.01</v>
      </c>
      <c r="C20" s="3">
        <v>2375</v>
      </c>
      <c r="D20" s="3">
        <f t="shared" si="0"/>
        <v>7.7727527164687418</v>
      </c>
      <c r="E20" s="3">
        <f t="shared" si="1"/>
        <v>6.5510803350434044</v>
      </c>
      <c r="F20" s="3">
        <f t="shared" si="4"/>
        <v>-0.13353139262452274</v>
      </c>
      <c r="G20" s="3">
        <f t="shared" si="5"/>
        <v>5.4067221270275745E-2</v>
      </c>
      <c r="H20" s="3">
        <f t="shared" si="2"/>
        <v>-2.4697291535848467</v>
      </c>
      <c r="I20" s="3">
        <f t="shared" si="3"/>
        <v>22.096585767980887</v>
      </c>
      <c r="J20" s="4">
        <f t="shared" si="6"/>
        <v>-0.14428571428571299</v>
      </c>
    </row>
    <row r="21" spans="1:10" ht="15.6" x14ac:dyDescent="0.3">
      <c r="A21" s="3">
        <v>800</v>
      </c>
      <c r="B21" s="3">
        <v>816.9</v>
      </c>
      <c r="C21" s="3">
        <v>2250</v>
      </c>
      <c r="D21" s="3">
        <f t="shared" si="0"/>
        <v>7.718685495198466</v>
      </c>
      <c r="E21" s="3">
        <f t="shared" si="1"/>
        <v>6.6846117276679271</v>
      </c>
      <c r="F21" s="3">
        <f t="shared" si="4"/>
        <v>-0.11778303565638382</v>
      </c>
      <c r="G21" s="3">
        <f t="shared" si="5"/>
        <v>9.7980408360204052E-2</v>
      </c>
      <c r="H21" s="3">
        <f t="shared" si="2"/>
        <v>-1.2021080298357161</v>
      </c>
      <c r="I21" s="3">
        <f t="shared" si="3"/>
        <v>22.12198271806486</v>
      </c>
      <c r="J21" s="4">
        <f t="shared" si="6"/>
        <v>-2.1124999999999972</v>
      </c>
    </row>
    <row r="22" spans="1:10" ht="15.6" x14ac:dyDescent="0.3">
      <c r="A22" s="3">
        <v>900</v>
      </c>
      <c r="B22" s="3">
        <v>970</v>
      </c>
      <c r="C22" s="3">
        <v>2040</v>
      </c>
      <c r="D22" s="3">
        <f t="shared" si="0"/>
        <v>7.620705086838262</v>
      </c>
      <c r="E22" s="3">
        <f t="shared" si="1"/>
        <v>6.8023947633243109</v>
      </c>
      <c r="F22" s="3">
        <f t="shared" si="4"/>
        <v>-0.10536051565782589</v>
      </c>
      <c r="G22" s="3">
        <f t="shared" si="5"/>
        <v>4.5120435280469273E-2</v>
      </c>
      <c r="H22" s="3">
        <f t="shared" si="2"/>
        <v>-2.3350952844958921</v>
      </c>
      <c r="I22" s="3">
        <f t="shared" si="3"/>
        <v>22.043804937000836</v>
      </c>
      <c r="J22" s="4">
        <f t="shared" si="6"/>
        <v>-7.7777777777777777</v>
      </c>
    </row>
    <row r="23" spans="1:10" ht="15.6" x14ac:dyDescent="0.3">
      <c r="A23" s="3">
        <v>1000</v>
      </c>
      <c r="B23" s="3">
        <v>1258.3699999999999</v>
      </c>
      <c r="C23" s="3">
        <v>1950</v>
      </c>
      <c r="D23" s="3">
        <f t="shared" si="0"/>
        <v>7.5755846515577927</v>
      </c>
      <c r="E23" s="3">
        <f t="shared" si="1"/>
        <v>6.9077552789821368</v>
      </c>
      <c r="F23" s="3">
        <f t="shared" si="4"/>
        <v>-0.6931471805599454</v>
      </c>
      <c r="G23" s="3">
        <f t="shared" si="5"/>
        <v>0.38265043034199309</v>
      </c>
      <c r="H23" s="3">
        <f t="shared" si="2"/>
        <v>-1.8114370861688212</v>
      </c>
      <c r="I23" s="3">
        <f t="shared" si="3"/>
        <v>22.058924582097724</v>
      </c>
      <c r="J23" s="4">
        <f t="shared" si="6"/>
        <v>-25.836999999999989</v>
      </c>
    </row>
    <row r="24" spans="1:10" ht="15.6" x14ac:dyDescent="0.3">
      <c r="A24" s="3">
        <v>2000</v>
      </c>
      <c r="B24" s="3">
        <v>2650</v>
      </c>
      <c r="C24" s="3">
        <v>1330</v>
      </c>
      <c r="D24" s="3">
        <f t="shared" si="0"/>
        <v>7.1929342212157996</v>
      </c>
      <c r="E24" s="3">
        <f t="shared" si="1"/>
        <v>7.6009024595420822</v>
      </c>
      <c r="F24" s="3">
        <f t="shared" si="4"/>
        <v>-0.40546510810816372</v>
      </c>
      <c r="G24" s="3">
        <f t="shared" si="5"/>
        <v>0.32600093675391761</v>
      </c>
      <c r="H24" s="3">
        <f t="shared" si="2"/>
        <v>-1.243754426430467</v>
      </c>
      <c r="I24" s="3">
        <f t="shared" si="3"/>
        <v>21.986770901973681</v>
      </c>
      <c r="J24" s="4">
        <f t="shared" si="6"/>
        <v>-32.5</v>
      </c>
    </row>
    <row r="25" spans="1:10" ht="15.6" x14ac:dyDescent="0.3">
      <c r="A25" s="3">
        <v>3000</v>
      </c>
      <c r="B25" s="3">
        <v>6040</v>
      </c>
      <c r="C25" s="3">
        <v>960</v>
      </c>
      <c r="D25" s="3">
        <f t="shared" si="0"/>
        <v>6.866933284461882</v>
      </c>
      <c r="E25" s="3">
        <f t="shared" si="1"/>
        <v>8.0063675676502459</v>
      </c>
      <c r="F25" s="3"/>
      <c r="G25" s="3"/>
      <c r="H25" s="4"/>
      <c r="I25" s="3">
        <f t="shared" si="3"/>
        <v>21.74023413657401</v>
      </c>
      <c r="J25" s="4">
        <f t="shared" si="6"/>
        <v>-101.33333333333334</v>
      </c>
    </row>
    <row r="26" spans="1:10" ht="15.6" x14ac:dyDescent="0.3">
      <c r="A26" s="4"/>
      <c r="B26" s="4"/>
      <c r="C26" s="4"/>
      <c r="D26" s="4"/>
      <c r="E26" s="4"/>
      <c r="F26" s="5" t="s">
        <v>10</v>
      </c>
      <c r="G26" s="6"/>
      <c r="H26" s="3">
        <f>AVERAGE(H4:H24)</f>
        <v>-2.0118626345557158</v>
      </c>
      <c r="I26" s="3">
        <f>AVERAGE(I2:I25)</f>
        <v>22.077756878363591</v>
      </c>
      <c r="J26" s="4"/>
    </row>
  </sheetData>
  <mergeCells count="1">
    <mergeCell ref="F26:G2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BARNABH GOSWAMI</dc:creator>
  <cp:lastModifiedBy>BARNABH GOSWAMI</cp:lastModifiedBy>
  <dcterms:created xsi:type="dcterms:W3CDTF">2015-06-05T18:17:20Z</dcterms:created>
  <dcterms:modified xsi:type="dcterms:W3CDTF">2022-04-28T18:25:11Z</dcterms:modified>
</cp:coreProperties>
</file>